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3.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4.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925" yWindow="525" windowWidth="8595" windowHeight="9405" tabRatio="733" firstSheet="85" activeTab="97"/>
  </bookViews>
  <sheets>
    <sheet name="Blank-1 After Notice" sheetId="93" r:id="rId1"/>
    <sheet name="Inside Cover" sheetId="1" r:id="rId2"/>
    <sheet name="Blank- After Inside Cover " sheetId="94" r:id="rId3"/>
    <sheet name="Table Contents " sheetId="2" r:id="rId4"/>
    <sheet name="Notice" sheetId="3" r:id="rId5"/>
    <sheet name="Sch A-p1" sheetId="4" r:id="rId6"/>
    <sheet name="Sch B-p2" sheetId="5" r:id="rId7"/>
    <sheet name="Sch C-p3" sheetId="6" r:id="rId8"/>
    <sheet name="Sch C-p4" sheetId="7" r:id="rId9"/>
    <sheet name="Sch 200-p5" sheetId="8" r:id="rId10"/>
    <sheet name="09-Sch 200-p6" sheetId="9" r:id="rId11"/>
    <sheet name="Blank After Sch. 200" sheetId="95" r:id="rId12"/>
    <sheet name="Sch 210-p16" sheetId="10" r:id="rId13"/>
    <sheet name="Sch 210-p17" sheetId="11" r:id="rId14"/>
    <sheet name="p18" sheetId="12" r:id="rId15"/>
    <sheet name="Sch 220-p19" sheetId="13" r:id="rId16"/>
    <sheet name="Sch 230-p20" sheetId="14" r:id="rId17"/>
    <sheet name="Sch 240-p21" sheetId="15" r:id="rId18"/>
    <sheet name="Sch 240-p22" sheetId="16" r:id="rId19"/>
    <sheet name="Sch 245-p23" sheetId="17" r:id="rId20"/>
    <sheet name="Notes and Remarks-p24" sheetId="18" r:id="rId21"/>
    <sheet name="Sch 310 and 310A-p25" sheetId="19" r:id="rId22"/>
    <sheet name="Sch 310 and 310A-p26" sheetId="20" r:id="rId23"/>
    <sheet name="Sch 310 and 310A-p27" sheetId="21" r:id="rId24"/>
    <sheet name="Sch 310 and 310A-p28" sheetId="22" r:id="rId25"/>
    <sheet name="Sch 310 and 310A-p29" sheetId="23" r:id="rId26"/>
    <sheet name="Sch 310 and 310A-p30" sheetId="24" r:id="rId27"/>
    <sheet name="Sch 330-p31" sheetId="25" r:id="rId28"/>
    <sheet name="Sch 330-p32-33" sheetId="26" r:id="rId29"/>
    <sheet name="Sch 332-p34" sheetId="27" r:id="rId30"/>
    <sheet name="Sch 335-p35" sheetId="28" r:id="rId31"/>
    <sheet name="Sch 339-p36" sheetId="29" r:id="rId32"/>
    <sheet name="Sch 340-p37" sheetId="30" r:id="rId33"/>
    <sheet name="Sch 342-p38" sheetId="31" r:id="rId34"/>
    <sheet name="p39" sheetId="32" r:id="rId35"/>
    <sheet name="Sch 350-p40" sheetId="33" r:id="rId36"/>
    <sheet name="Sch 351-p41" sheetId="34" r:id="rId37"/>
    <sheet name="Sch 352A-p42-42A" sheetId="35" r:id="rId38"/>
    <sheet name="Blank Page-Blank-1" sheetId="36" r:id="rId39"/>
    <sheet name="Sch 352B-p43" sheetId="37" r:id="rId40"/>
    <sheet name="p44" sheetId="38" r:id="rId41"/>
    <sheet name="p45-51" sheetId="39" r:id="rId42"/>
    <sheet name="p52" sheetId="40" r:id="rId43"/>
    <sheet name="p53" sheetId="41" r:id="rId44"/>
    <sheet name="p54" sheetId="42" r:id="rId45"/>
    <sheet name="Sch 415-p55" sheetId="43" r:id="rId46"/>
    <sheet name="Sch 415-p56-57" sheetId="44" r:id="rId47"/>
    <sheet name="Sch 415-p57A-B" sheetId="45" r:id="rId48"/>
    <sheet name="Sch 416-p58" sheetId="46" r:id="rId49"/>
    <sheet name="Notes and Remarks-p59" sheetId="48" r:id="rId50"/>
    <sheet name="Sch 417-p60" sheetId="49" r:id="rId51"/>
    <sheet name="Sch 418-p61" sheetId="50" r:id="rId52"/>
    <sheet name="Notes and Remarks-p62" sheetId="51" r:id="rId53"/>
    <sheet name="Sch 450-p63" sheetId="52" r:id="rId54"/>
    <sheet name="Sch 450-p64" sheetId="53" r:id="rId55"/>
    <sheet name="Sch 460-p65" sheetId="54" r:id="rId56"/>
    <sheet name="Sch 501-p66" sheetId="55" r:id="rId57"/>
    <sheet name="Sch 502-p67" sheetId="56" r:id="rId58"/>
    <sheet name="Notes and Remarks-p68" sheetId="57" r:id="rId59"/>
    <sheet name="Sch 510-p69" sheetId="58" r:id="rId60"/>
    <sheet name="Notes and Remarks-p70" sheetId="59" r:id="rId61"/>
    <sheet name="Sch 512-p71" sheetId="60" r:id="rId62"/>
    <sheet name="Sch 512-p72" sheetId="61" r:id="rId63"/>
    <sheet name="Sch 700 instr-p73" sheetId="62" r:id="rId64"/>
    <sheet name="Sch 700-700SCH.XLS" sheetId="63" r:id="rId65"/>
    <sheet name=" Sch 702-702SCH.XLS" sheetId="64" r:id="rId66"/>
    <sheet name="Notes and Remarks-p76" sheetId="65" r:id="rId67"/>
    <sheet name="Sch 710 and 710S-p77" sheetId="66" r:id="rId68"/>
    <sheet name="Sch 710 and 710S-p78-79 " sheetId="67" r:id="rId69"/>
    <sheet name="p80-83" sheetId="68" r:id="rId70"/>
    <sheet name="p84" sheetId="69" r:id="rId71"/>
    <sheet name="p85" sheetId="70" r:id="rId72"/>
    <sheet name="p86" sheetId="71" r:id="rId73"/>
    <sheet name="p87" sheetId="72" r:id="rId74"/>
    <sheet name="Sch 723-p88" sheetId="73" r:id="rId75"/>
    <sheet name="Sch 724-p89" sheetId="74" r:id="rId76"/>
    <sheet name="Sch 725-p90" sheetId="75" r:id="rId77"/>
    <sheet name="Sch 726 and Sch 750-p91" sheetId="76" r:id="rId78"/>
    <sheet name="Sch 755 instr-p92-93" sheetId="77" r:id="rId79"/>
    <sheet name="Sch 755-2013 SCH 755" sheetId="78" r:id="rId80"/>
    <sheet name="Blank after Sch 755" sheetId="96" r:id="rId81"/>
    <sheet name="PTC Supplement Cover" sheetId="79" r:id="rId82"/>
    <sheet name="Blank before 98A" sheetId="97" r:id="rId83"/>
    <sheet name="98A" sheetId="98" r:id="rId84"/>
    <sheet name="PTC 330" sheetId="80" r:id="rId85"/>
    <sheet name="PTC 332" sheetId="81" r:id="rId86"/>
    <sheet name="PTC 335" sheetId="82" r:id="rId87"/>
    <sheet name="PTC 352B" sheetId="83" r:id="rId88"/>
    <sheet name="PTC 410" sheetId="84" r:id="rId89"/>
    <sheet name="PTC 700" sheetId="85" r:id="rId90"/>
    <sheet name="PTC 710 landscape " sheetId="86" r:id="rId91"/>
    <sheet name="PTC 710 Portrait" sheetId="87" r:id="rId92"/>
    <sheet name="PTC 710 Portrait Cont'd" sheetId="88" r:id="rId93"/>
    <sheet name="PTC710S" sheetId="89" r:id="rId94"/>
    <sheet name="PTC720" sheetId="90" r:id="rId95"/>
    <sheet name="PTC Grants" sheetId="91" r:id="rId96"/>
    <sheet name="p122" sheetId="99" r:id="rId97"/>
    <sheet name="Index" sheetId="100" r:id="rId98"/>
  </sheets>
  <externalReferences>
    <externalReference r:id="rId99"/>
    <externalReference r:id="rId100"/>
    <externalReference r:id="rId101"/>
    <externalReference r:id="rId102"/>
    <externalReference r:id="rId103"/>
    <externalReference r:id="rId104"/>
    <externalReference r:id="rId105"/>
    <externalReference r:id="rId106"/>
  </externalReferences>
  <definedNames>
    <definedName name="_OCT95" localSheetId="10">#REF!</definedName>
    <definedName name="_OCT95" localSheetId="83">#REF!</definedName>
    <definedName name="_OCT95" localSheetId="2">#REF!</definedName>
    <definedName name="_OCT95" localSheetId="80">#REF!</definedName>
    <definedName name="_OCT95" localSheetId="11">#REF!</definedName>
    <definedName name="_OCT95" localSheetId="82">#REF!</definedName>
    <definedName name="_OCT95" localSheetId="38">#REF!</definedName>
    <definedName name="_OCT95" localSheetId="0">#REF!</definedName>
    <definedName name="_OCT95" localSheetId="97">#REF!</definedName>
    <definedName name="_OCT95" localSheetId="1">#REF!</definedName>
    <definedName name="_OCT95" localSheetId="20">#REF!</definedName>
    <definedName name="_OCT95" localSheetId="49">#REF!</definedName>
    <definedName name="_OCT95" localSheetId="52">#REF!</definedName>
    <definedName name="_OCT95" localSheetId="58">#REF!</definedName>
    <definedName name="_OCT95" localSheetId="60">#REF!</definedName>
    <definedName name="_OCT95" localSheetId="66">#REF!</definedName>
    <definedName name="_OCT95" localSheetId="4">#REF!</definedName>
    <definedName name="_OCT95" localSheetId="96">#REF!</definedName>
    <definedName name="_OCT95" localSheetId="14">#REF!</definedName>
    <definedName name="_OCT95" localSheetId="34">#REF!</definedName>
    <definedName name="_OCT95" localSheetId="42">#REF!</definedName>
    <definedName name="_OCT95" localSheetId="43">#REF!</definedName>
    <definedName name="_OCT95" localSheetId="44">#REF!</definedName>
    <definedName name="_OCT95" localSheetId="71">#REF!</definedName>
    <definedName name="_OCT95" localSheetId="72">#REF!</definedName>
    <definedName name="_OCT95" localSheetId="73">#REF!</definedName>
    <definedName name="_OCT95" localSheetId="89">#REF!</definedName>
    <definedName name="_OCT95" localSheetId="90">#REF!</definedName>
    <definedName name="_OCT95" localSheetId="91">#REF!</definedName>
    <definedName name="_OCT95" localSheetId="92">#REF!</definedName>
    <definedName name="_OCT95" localSheetId="95">#REF!</definedName>
    <definedName name="_OCT95" localSheetId="81">#REF!</definedName>
    <definedName name="_OCT95" localSheetId="93">#REF!</definedName>
    <definedName name="_OCT95" localSheetId="94">#REF!</definedName>
    <definedName name="_OCT95" localSheetId="9">#REF!</definedName>
    <definedName name="_OCT95" localSheetId="12">#REF!</definedName>
    <definedName name="_OCT95" localSheetId="13">#REF!</definedName>
    <definedName name="_OCT95" localSheetId="15">#REF!</definedName>
    <definedName name="_OCT95" localSheetId="16">#REF!</definedName>
    <definedName name="_OCT95" localSheetId="17">#REF!</definedName>
    <definedName name="_OCT95" localSheetId="18">#REF!</definedName>
    <definedName name="_OCT95" localSheetId="19">#REF!</definedName>
    <definedName name="_OCT95" localSheetId="21">#REF!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3">#REF!</definedName>
    <definedName name="_OCT95" localSheetId="35">#REF!</definedName>
    <definedName name="_OCT95" localSheetId="36">#REF!</definedName>
    <definedName name="_OCT95" localSheetId="37">#REF!</definedName>
    <definedName name="_OCT95" localSheetId="39">#REF!</definedName>
    <definedName name="_OCT95" localSheetId="45">#REF!</definedName>
    <definedName name="_OCT95" localSheetId="46">#REF!</definedName>
    <definedName name="_OCT95" localSheetId="47">#REF!</definedName>
    <definedName name="_OCT95" localSheetId="48">#REF!</definedName>
    <definedName name="_OCT95" localSheetId="50">#REF!</definedName>
    <definedName name="_OCT95" localSheetId="51">#REF!</definedName>
    <definedName name="_OCT95" localSheetId="53">#REF!</definedName>
    <definedName name="_OCT95" localSheetId="54">#REF!</definedName>
    <definedName name="_OCT95" localSheetId="55">#REF!</definedName>
    <definedName name="_OCT95" localSheetId="56">#REF!</definedName>
    <definedName name="_OCT95" localSheetId="57">#REF!</definedName>
    <definedName name="_OCT95" localSheetId="59">#REF!</definedName>
    <definedName name="_OCT95" localSheetId="63">#REF!</definedName>
    <definedName name="_OCT95" localSheetId="67">#REF!</definedName>
    <definedName name="_OCT95" localSheetId="68">#REF!</definedName>
    <definedName name="_OCT95" localSheetId="74">#REF!</definedName>
    <definedName name="_OCT95" localSheetId="75">#REF!</definedName>
    <definedName name="_OCT95" localSheetId="76">#REF!</definedName>
    <definedName name="_OCT95" localSheetId="77">#REF!</definedName>
    <definedName name="_OCT95" localSheetId="78">#REF!</definedName>
    <definedName name="_OCT95" localSheetId="79">#REF!</definedName>
    <definedName name="_OCT95" localSheetId="6">#REF!</definedName>
    <definedName name="_OCT95" localSheetId="7">#REF!</definedName>
    <definedName name="_OCT95" localSheetId="8">#REF!</definedName>
    <definedName name="_OCT95">#REF!</definedName>
    <definedName name="ACwvu.detail_332." localSheetId="29" hidden="1">'Sch 332-p34'!#REF!</definedName>
    <definedName name="ACwvu.form_332." localSheetId="29" hidden="1">'Sch 332-p34'!#REF!</definedName>
    <definedName name="ADDITIONRECON" localSheetId="10">'[1]Invoice Report'!#REF!</definedName>
    <definedName name="ADDITIONRECON" localSheetId="83">'[1]Invoice Report'!#REF!</definedName>
    <definedName name="ADDITIONRECON" localSheetId="2">'[1]Invoice Report'!#REF!</definedName>
    <definedName name="ADDITIONRECON" localSheetId="80">'[1]Invoice Report'!#REF!</definedName>
    <definedName name="ADDITIONRECON" localSheetId="11">'[1]Invoice Report'!#REF!</definedName>
    <definedName name="ADDITIONRECON" localSheetId="82">'[1]Invoice Report'!#REF!</definedName>
    <definedName name="ADDITIONRECON" localSheetId="38">'[1]Invoice Report'!#REF!</definedName>
    <definedName name="ADDITIONRECON" localSheetId="0">'[1]Invoice Report'!#REF!</definedName>
    <definedName name="ADDITIONRECON" localSheetId="97">'[1]Invoice Report'!#REF!</definedName>
    <definedName name="ADDITIONRECON" localSheetId="1">'[2]Invoice Report'!#REF!</definedName>
    <definedName name="ADDITIONRECON" localSheetId="20">'[1]Invoice Report'!#REF!</definedName>
    <definedName name="ADDITIONRECON" localSheetId="49">'[1]Invoice Report'!#REF!</definedName>
    <definedName name="ADDITIONRECON" localSheetId="52">'[1]Invoice Report'!#REF!</definedName>
    <definedName name="ADDITIONRECON" localSheetId="58">'[1]Invoice Report'!#REF!</definedName>
    <definedName name="ADDITIONRECON" localSheetId="60">'[1]Invoice Report'!#REF!</definedName>
    <definedName name="ADDITIONRECON" localSheetId="66">'[1]Invoice Report'!#REF!</definedName>
    <definedName name="ADDITIONRECON" localSheetId="4">'[2]Invoice Report'!#REF!</definedName>
    <definedName name="ADDITIONRECON" localSheetId="96">'[1]Invoice Report'!#REF!</definedName>
    <definedName name="ADDITIONRECON" localSheetId="14">'[1]Invoice Report'!#REF!</definedName>
    <definedName name="ADDITIONRECON" localSheetId="34">'[1]Invoice Report'!#REF!</definedName>
    <definedName name="ADDITIONRECON" localSheetId="42">'[2]Invoice Report'!#REF!</definedName>
    <definedName name="ADDITIONRECON" localSheetId="44">'[1]Invoice Report'!#REF!</definedName>
    <definedName name="ADDITIONRECON" localSheetId="71">'[2]Invoice Report'!#REF!</definedName>
    <definedName name="ADDITIONRECON" localSheetId="72">'[1]Invoice Report'!#REF!</definedName>
    <definedName name="ADDITIONRECON" localSheetId="73">'[1]Invoice Report'!#REF!</definedName>
    <definedName name="ADDITIONRECON" localSheetId="89">'[1]Invoice Report'!#REF!</definedName>
    <definedName name="ADDITIONRECON" localSheetId="90">'[1]Invoice Report'!#REF!</definedName>
    <definedName name="ADDITIONRECON" localSheetId="91">'[1]Invoice Report'!#REF!</definedName>
    <definedName name="ADDITIONRECON" localSheetId="92">'[1]Invoice Report'!#REF!</definedName>
    <definedName name="ADDITIONRECON" localSheetId="95">'[1]Invoice Report'!#REF!</definedName>
    <definedName name="ADDITIONRECON" localSheetId="81">'[2]Invoice Report'!#REF!</definedName>
    <definedName name="ADDITIONRECON" localSheetId="93">'[1]Invoice Report'!#REF!</definedName>
    <definedName name="ADDITIONRECON" localSheetId="94">'[2]Invoice Report'!#REF!</definedName>
    <definedName name="ADDITIONRECON" localSheetId="9">'[1]Invoice Report'!#REF!</definedName>
    <definedName name="ADDITIONRECON" localSheetId="12">'[1]Invoice Report'!#REF!</definedName>
    <definedName name="ADDITIONRECON" localSheetId="13">'[1]Invoice Report'!#REF!</definedName>
    <definedName name="ADDITIONRECON" localSheetId="15">'[1]Invoice Report'!#REF!</definedName>
    <definedName name="ADDITIONRECON" localSheetId="16">'[1]Invoice Report'!#REF!</definedName>
    <definedName name="ADDITIONRECON" localSheetId="17">'[1]Invoice Report'!#REF!</definedName>
    <definedName name="ADDITIONRECON" localSheetId="18">'[1]Invoice Report'!#REF!</definedName>
    <definedName name="ADDITIONRECON" localSheetId="19">'[1]Invoice Report'!#REF!</definedName>
    <definedName name="ADDITIONRECON" localSheetId="21">'[1]Invoice Report'!#REF!</definedName>
    <definedName name="ADDITIONRECON" localSheetId="22">'[1]Invoice Report'!#REF!</definedName>
    <definedName name="ADDITIONRECON" localSheetId="23">'[1]Invoice Report'!#REF!</definedName>
    <definedName name="ADDITIONRECON" localSheetId="24">'[1]Invoice Report'!#REF!</definedName>
    <definedName name="ADDITIONRECON" localSheetId="25">'[1]Invoice Report'!#REF!</definedName>
    <definedName name="ADDITIONRECON" localSheetId="26">'[1]Invoice Report'!#REF!</definedName>
    <definedName name="ADDITIONRECON" localSheetId="27">'[1]Invoice Report'!#REF!</definedName>
    <definedName name="ADDITIONRECON" localSheetId="28">'[1]Invoice Report'!#REF!</definedName>
    <definedName name="ADDITIONRECON" localSheetId="29">'[1]Invoice Report'!#REF!</definedName>
    <definedName name="ADDITIONRECON" localSheetId="30">'[2]Invoice Report'!#REF!</definedName>
    <definedName name="ADDITIONRECON" localSheetId="31">'[2]Invoice Report'!#REF!</definedName>
    <definedName name="ADDITIONRECON" localSheetId="32">'[1]Invoice Report'!#REF!</definedName>
    <definedName name="ADDITIONRECON" localSheetId="33">'[2]Invoice Report'!#REF!</definedName>
    <definedName name="ADDITIONRECON" localSheetId="35">'[1]Invoice Report'!#REF!</definedName>
    <definedName name="ADDITIONRECON" localSheetId="36">'[1]Invoice Report'!#REF!</definedName>
    <definedName name="ADDITIONRECON" localSheetId="37">'[1]Invoice Report'!#REF!</definedName>
    <definedName name="ADDITIONRECON" localSheetId="39">'[1]Invoice Report'!#REF!</definedName>
    <definedName name="ADDITIONRECON" localSheetId="45">'[1]Invoice Report'!#REF!</definedName>
    <definedName name="ADDITIONRECON" localSheetId="46">'[1]Invoice Report'!#REF!</definedName>
    <definedName name="ADDITIONRECON" localSheetId="47">'[1]Invoice Report'!#REF!</definedName>
    <definedName name="ADDITIONRECON" localSheetId="48">'[1]Invoice Report'!#REF!</definedName>
    <definedName name="ADDITIONRECON" localSheetId="50">'[1]Invoice Report'!#REF!</definedName>
    <definedName name="ADDITIONRECON" localSheetId="51">'[1]Invoice Report'!#REF!</definedName>
    <definedName name="ADDITIONRECON" localSheetId="53">'[1]Invoice Report'!#REF!</definedName>
    <definedName name="ADDITIONRECON" localSheetId="54">'[1]Invoice Report'!#REF!</definedName>
    <definedName name="ADDITIONRECON" localSheetId="55">'[1]Invoice Report'!#REF!</definedName>
    <definedName name="ADDITIONRECON" localSheetId="56">'[1]Invoice Report'!#REF!</definedName>
    <definedName name="ADDITIONRECON" localSheetId="57">'[1]Invoice Report'!#REF!</definedName>
    <definedName name="ADDITIONRECON" localSheetId="59">'[1]Invoice Report'!#REF!</definedName>
    <definedName name="ADDITIONRECON" localSheetId="63">'[2]Invoice Report'!#REF!</definedName>
    <definedName name="ADDITIONRECON" localSheetId="67">'[1]Invoice Report'!#REF!</definedName>
    <definedName name="ADDITIONRECON" localSheetId="68">'[1]Invoice Report'!#REF!</definedName>
    <definedName name="ADDITIONRECON" localSheetId="74">'[1]Invoice Report'!#REF!</definedName>
    <definedName name="ADDITIONRECON" localSheetId="75">'[1]Invoice Report'!#REF!</definedName>
    <definedName name="ADDITIONRECON" localSheetId="76">'[2]Invoice Report'!#REF!</definedName>
    <definedName name="ADDITIONRECON" localSheetId="77">'[1]Invoice Report'!#REF!</definedName>
    <definedName name="ADDITIONRECON" localSheetId="78">'[2]Invoice Report'!#REF!</definedName>
    <definedName name="ADDITIONRECON" localSheetId="79">'[1]Invoice Report'!#REF!</definedName>
    <definedName name="ADDITIONRECON" localSheetId="6">'[1]Invoice Report'!#REF!</definedName>
    <definedName name="ADDITIONRECON" localSheetId="7">'[1]Invoice Report'!#REF!</definedName>
    <definedName name="ADDITIONRECON" localSheetId="8">'[1]Invoice Report'!#REF!</definedName>
    <definedName name="ADDITIONRECON">'[1]Invoice Report'!#REF!</definedName>
    <definedName name="APRIL" localSheetId="10">#REF!</definedName>
    <definedName name="APRIL" localSheetId="83">#REF!</definedName>
    <definedName name="APRIL" localSheetId="2">#REF!</definedName>
    <definedName name="APRIL" localSheetId="80">#REF!</definedName>
    <definedName name="APRIL" localSheetId="11">#REF!</definedName>
    <definedName name="APRIL" localSheetId="82">#REF!</definedName>
    <definedName name="APRIL" localSheetId="38">#REF!</definedName>
    <definedName name="APRIL" localSheetId="0">#REF!</definedName>
    <definedName name="APRIL" localSheetId="97">#REF!</definedName>
    <definedName name="APRIL" localSheetId="1">#REF!</definedName>
    <definedName name="APRIL" localSheetId="20">#REF!</definedName>
    <definedName name="APRIL" localSheetId="49">#REF!</definedName>
    <definedName name="APRIL" localSheetId="52">#REF!</definedName>
    <definedName name="APRIL" localSheetId="58">#REF!</definedName>
    <definedName name="APRIL" localSheetId="60">#REF!</definedName>
    <definedName name="APRIL" localSheetId="66">#REF!</definedName>
    <definedName name="APRIL" localSheetId="4">#REF!</definedName>
    <definedName name="APRIL" localSheetId="96">#REF!</definedName>
    <definedName name="APRIL" localSheetId="14">#REF!</definedName>
    <definedName name="APRIL" localSheetId="34">#REF!</definedName>
    <definedName name="APRIL" localSheetId="42">#REF!</definedName>
    <definedName name="APRIL" localSheetId="43">#REF!</definedName>
    <definedName name="APRIL" localSheetId="44">#REF!</definedName>
    <definedName name="APRIL" localSheetId="71">#REF!</definedName>
    <definedName name="APRIL" localSheetId="72">#REF!</definedName>
    <definedName name="APRIL" localSheetId="73">#REF!</definedName>
    <definedName name="APRIL" localSheetId="89">#REF!</definedName>
    <definedName name="APRIL" localSheetId="90">#REF!</definedName>
    <definedName name="APRIL" localSheetId="91">#REF!</definedName>
    <definedName name="APRIL" localSheetId="92">#REF!</definedName>
    <definedName name="APRIL" localSheetId="95">#REF!</definedName>
    <definedName name="APRIL" localSheetId="81">#REF!</definedName>
    <definedName name="APRIL" localSheetId="93">#REF!</definedName>
    <definedName name="APRIL" localSheetId="94">#REF!</definedName>
    <definedName name="APRIL" localSheetId="9">#REF!</definedName>
    <definedName name="APRIL" localSheetId="12">#REF!</definedName>
    <definedName name="APRIL" localSheetId="13">#REF!</definedName>
    <definedName name="APRIL" localSheetId="15">#REF!</definedName>
    <definedName name="APRIL" localSheetId="16">#REF!</definedName>
    <definedName name="APRIL" localSheetId="17">#REF!</definedName>
    <definedName name="APRIL" localSheetId="18">#REF!</definedName>
    <definedName name="APRIL" localSheetId="19">#REF!</definedName>
    <definedName name="APRIL" localSheetId="21">#REF!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3">#REF!</definedName>
    <definedName name="APRIL" localSheetId="35">#REF!</definedName>
    <definedName name="APRIL" localSheetId="36">#REF!</definedName>
    <definedName name="APRIL" localSheetId="37">#REF!</definedName>
    <definedName name="APRIL" localSheetId="39">#REF!</definedName>
    <definedName name="APRIL" localSheetId="45">#REF!</definedName>
    <definedName name="APRIL" localSheetId="46">#REF!</definedName>
    <definedName name="APRIL" localSheetId="47">#REF!</definedName>
    <definedName name="APRIL" localSheetId="48">#REF!</definedName>
    <definedName name="APRIL" localSheetId="50">#REF!</definedName>
    <definedName name="APRIL" localSheetId="51">#REF!</definedName>
    <definedName name="APRIL" localSheetId="53">#REF!</definedName>
    <definedName name="APRIL" localSheetId="54">#REF!</definedName>
    <definedName name="APRIL" localSheetId="55">#REF!</definedName>
    <definedName name="APRIL" localSheetId="56">#REF!</definedName>
    <definedName name="APRIL" localSheetId="57">#REF!</definedName>
    <definedName name="APRIL" localSheetId="59">#REF!</definedName>
    <definedName name="APRIL" localSheetId="63">#REF!</definedName>
    <definedName name="APRIL" localSheetId="67">#REF!</definedName>
    <definedName name="APRIL" localSheetId="68">#REF!</definedName>
    <definedName name="APRIL" localSheetId="74">#REF!</definedName>
    <definedName name="APRIL" localSheetId="75">#REF!</definedName>
    <definedName name="APRIL" localSheetId="76">#REF!</definedName>
    <definedName name="APRIL" localSheetId="77">#REF!</definedName>
    <definedName name="APRIL" localSheetId="78">#REF!</definedName>
    <definedName name="APRIL" localSheetId="79">#REF!</definedName>
    <definedName name="APRIL" localSheetId="6">#REF!</definedName>
    <definedName name="APRIL" localSheetId="7">#REF!</definedName>
    <definedName name="APRIL" localSheetId="8">#REF!</definedName>
    <definedName name="APRIL">#REF!</definedName>
    <definedName name="AUGTHRUDEC" localSheetId="10">#REF!</definedName>
    <definedName name="AUGTHRUDEC" localSheetId="83">#REF!</definedName>
    <definedName name="AUGTHRUDEC" localSheetId="2">#REF!</definedName>
    <definedName name="AUGTHRUDEC" localSheetId="80">#REF!</definedName>
    <definedName name="AUGTHRUDEC" localSheetId="11">#REF!</definedName>
    <definedName name="AUGTHRUDEC" localSheetId="82">#REF!</definedName>
    <definedName name="AUGTHRUDEC" localSheetId="38">#REF!</definedName>
    <definedName name="AUGTHRUDEC" localSheetId="0">#REF!</definedName>
    <definedName name="AUGTHRUDEC" localSheetId="97">#REF!</definedName>
    <definedName name="AUGTHRUDEC" localSheetId="1">#REF!</definedName>
    <definedName name="AUGTHRUDEC" localSheetId="20">#REF!</definedName>
    <definedName name="AUGTHRUDEC" localSheetId="49">#REF!</definedName>
    <definedName name="AUGTHRUDEC" localSheetId="52">#REF!</definedName>
    <definedName name="AUGTHRUDEC" localSheetId="58">#REF!</definedName>
    <definedName name="AUGTHRUDEC" localSheetId="60">#REF!</definedName>
    <definedName name="AUGTHRUDEC" localSheetId="66">#REF!</definedName>
    <definedName name="AUGTHRUDEC" localSheetId="4">#REF!</definedName>
    <definedName name="AUGTHRUDEC" localSheetId="96">#REF!</definedName>
    <definedName name="AUGTHRUDEC" localSheetId="14">#REF!</definedName>
    <definedName name="AUGTHRUDEC" localSheetId="34">#REF!</definedName>
    <definedName name="AUGTHRUDEC" localSheetId="42">#REF!</definedName>
    <definedName name="AUGTHRUDEC" localSheetId="43">#REF!</definedName>
    <definedName name="AUGTHRUDEC" localSheetId="44">#REF!</definedName>
    <definedName name="AUGTHRUDEC" localSheetId="71">#REF!</definedName>
    <definedName name="AUGTHRUDEC" localSheetId="72">#REF!</definedName>
    <definedName name="AUGTHRUDEC" localSheetId="73">#REF!</definedName>
    <definedName name="AUGTHRUDEC" localSheetId="89">#REF!</definedName>
    <definedName name="AUGTHRUDEC" localSheetId="90">#REF!</definedName>
    <definedName name="AUGTHRUDEC" localSheetId="91">#REF!</definedName>
    <definedName name="AUGTHRUDEC" localSheetId="92">#REF!</definedName>
    <definedName name="AUGTHRUDEC" localSheetId="95">#REF!</definedName>
    <definedName name="AUGTHRUDEC" localSheetId="81">#REF!</definedName>
    <definedName name="AUGTHRUDEC" localSheetId="93">#REF!</definedName>
    <definedName name="AUGTHRUDEC" localSheetId="94">#REF!</definedName>
    <definedName name="AUGTHRUDEC" localSheetId="9">#REF!</definedName>
    <definedName name="AUGTHRUDEC" localSheetId="12">#REF!</definedName>
    <definedName name="AUGTHRUDEC" localSheetId="13">#REF!</definedName>
    <definedName name="AUGTHRUDEC" localSheetId="15">#REF!</definedName>
    <definedName name="AUGTHRUDEC" localSheetId="16">#REF!</definedName>
    <definedName name="AUGTHRUDEC" localSheetId="17">#REF!</definedName>
    <definedName name="AUGTHRUDEC" localSheetId="18">#REF!</definedName>
    <definedName name="AUGTHRUDEC" localSheetId="19">#REF!</definedName>
    <definedName name="AUGTHRUDEC" localSheetId="21">#REF!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3">#REF!</definedName>
    <definedName name="AUGTHRUDEC" localSheetId="35">#REF!</definedName>
    <definedName name="AUGTHRUDEC" localSheetId="36">#REF!</definedName>
    <definedName name="AUGTHRUDEC" localSheetId="37">#REF!</definedName>
    <definedName name="AUGTHRUDEC" localSheetId="39">#REF!</definedName>
    <definedName name="AUGTHRUDEC" localSheetId="45">#REF!</definedName>
    <definedName name="AUGTHRUDEC" localSheetId="46">#REF!</definedName>
    <definedName name="AUGTHRUDEC" localSheetId="47">#REF!</definedName>
    <definedName name="AUGTHRUDEC" localSheetId="48">#REF!</definedName>
    <definedName name="AUGTHRUDEC" localSheetId="50">#REF!</definedName>
    <definedName name="AUGTHRUDEC" localSheetId="51">#REF!</definedName>
    <definedName name="AUGTHRUDEC" localSheetId="53">#REF!</definedName>
    <definedName name="AUGTHRUDEC" localSheetId="54">#REF!</definedName>
    <definedName name="AUGTHRUDEC" localSheetId="55">#REF!</definedName>
    <definedName name="AUGTHRUDEC" localSheetId="56">#REF!</definedName>
    <definedName name="AUGTHRUDEC" localSheetId="57">#REF!</definedName>
    <definedName name="AUGTHRUDEC" localSheetId="59">#REF!</definedName>
    <definedName name="AUGTHRUDEC" localSheetId="63">#REF!</definedName>
    <definedName name="AUGTHRUDEC" localSheetId="67">#REF!</definedName>
    <definedName name="AUGTHRUDEC" localSheetId="68">#REF!</definedName>
    <definedName name="AUGTHRUDEC" localSheetId="74">#REF!</definedName>
    <definedName name="AUGTHRUDEC" localSheetId="75">#REF!</definedName>
    <definedName name="AUGTHRUDEC" localSheetId="76">#REF!</definedName>
    <definedName name="AUGTHRUDEC" localSheetId="77">#REF!</definedName>
    <definedName name="AUGTHRUDEC" localSheetId="78">#REF!</definedName>
    <definedName name="AUGTHRUDEC" localSheetId="79">#REF!</definedName>
    <definedName name="AUGTHRUDEC" localSheetId="6">#REF!</definedName>
    <definedName name="AUGTHRUDEC" localSheetId="7">#REF!</definedName>
    <definedName name="AUGTHRUDEC" localSheetId="8">#REF!</definedName>
    <definedName name="AUGTHRUDEC">#REF!</definedName>
    <definedName name="AUGYTD" localSheetId="10">#REF!</definedName>
    <definedName name="AUGYTD" localSheetId="83">#REF!</definedName>
    <definedName name="AUGYTD" localSheetId="2">#REF!</definedName>
    <definedName name="AUGYTD" localSheetId="80">#REF!</definedName>
    <definedName name="AUGYTD" localSheetId="11">#REF!</definedName>
    <definedName name="AUGYTD" localSheetId="82">#REF!</definedName>
    <definedName name="AUGYTD" localSheetId="38">#REF!</definedName>
    <definedName name="AUGYTD" localSheetId="0">#REF!</definedName>
    <definedName name="AUGYTD" localSheetId="97">#REF!</definedName>
    <definedName name="AUGYTD" localSheetId="1">#REF!</definedName>
    <definedName name="AUGYTD" localSheetId="20">#REF!</definedName>
    <definedName name="AUGYTD" localSheetId="49">#REF!</definedName>
    <definedName name="AUGYTD" localSheetId="52">#REF!</definedName>
    <definedName name="AUGYTD" localSheetId="58">#REF!</definedName>
    <definedName name="AUGYTD" localSheetId="60">#REF!</definedName>
    <definedName name="AUGYTD" localSheetId="66">#REF!</definedName>
    <definedName name="AUGYTD" localSheetId="4">#REF!</definedName>
    <definedName name="AUGYTD" localSheetId="96">#REF!</definedName>
    <definedName name="AUGYTD" localSheetId="14">#REF!</definedName>
    <definedName name="AUGYTD" localSheetId="34">#REF!</definedName>
    <definedName name="AUGYTD" localSheetId="42">#REF!</definedName>
    <definedName name="AUGYTD" localSheetId="43">#REF!</definedName>
    <definedName name="AUGYTD" localSheetId="44">#REF!</definedName>
    <definedName name="AUGYTD" localSheetId="71">#REF!</definedName>
    <definedName name="AUGYTD" localSheetId="72">#REF!</definedName>
    <definedName name="AUGYTD" localSheetId="73">#REF!</definedName>
    <definedName name="AUGYTD" localSheetId="89">#REF!</definedName>
    <definedName name="AUGYTD" localSheetId="90">#REF!</definedName>
    <definedName name="AUGYTD" localSheetId="91">#REF!</definedName>
    <definedName name="AUGYTD" localSheetId="92">#REF!</definedName>
    <definedName name="AUGYTD" localSheetId="95">#REF!</definedName>
    <definedName name="AUGYTD" localSheetId="81">#REF!</definedName>
    <definedName name="AUGYTD" localSheetId="93">#REF!</definedName>
    <definedName name="AUGYTD" localSheetId="94">#REF!</definedName>
    <definedName name="AUGYTD" localSheetId="9">#REF!</definedName>
    <definedName name="AUGYTD" localSheetId="12">#REF!</definedName>
    <definedName name="AUGYTD" localSheetId="13">#REF!</definedName>
    <definedName name="AUGYTD" localSheetId="15">#REF!</definedName>
    <definedName name="AUGYTD" localSheetId="16">#REF!</definedName>
    <definedName name="AUGYTD" localSheetId="17">#REF!</definedName>
    <definedName name="AUGYTD" localSheetId="18">#REF!</definedName>
    <definedName name="AUGYTD" localSheetId="19">#REF!</definedName>
    <definedName name="AUGYTD" localSheetId="21">#REF!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3">#REF!</definedName>
    <definedName name="AUGYTD" localSheetId="35">#REF!</definedName>
    <definedName name="AUGYTD" localSheetId="36">#REF!</definedName>
    <definedName name="AUGYTD" localSheetId="37">#REF!</definedName>
    <definedName name="AUGYTD" localSheetId="39">#REF!</definedName>
    <definedName name="AUGYTD" localSheetId="45">#REF!</definedName>
    <definedName name="AUGYTD" localSheetId="46">#REF!</definedName>
    <definedName name="AUGYTD" localSheetId="47">#REF!</definedName>
    <definedName name="AUGYTD" localSheetId="48">#REF!</definedName>
    <definedName name="AUGYTD" localSheetId="50">#REF!</definedName>
    <definedName name="AUGYTD" localSheetId="51">#REF!</definedName>
    <definedName name="AUGYTD" localSheetId="53">#REF!</definedName>
    <definedName name="AUGYTD" localSheetId="54">#REF!</definedName>
    <definedName name="AUGYTD" localSheetId="55">#REF!</definedName>
    <definedName name="AUGYTD" localSheetId="56">#REF!</definedName>
    <definedName name="AUGYTD" localSheetId="57">#REF!</definedName>
    <definedName name="AUGYTD" localSheetId="59">#REF!</definedName>
    <definedName name="AUGYTD" localSheetId="63">#REF!</definedName>
    <definedName name="AUGYTD" localSheetId="67">#REF!</definedName>
    <definedName name="AUGYTD" localSheetId="68">#REF!</definedName>
    <definedName name="AUGYTD" localSheetId="74">#REF!</definedName>
    <definedName name="AUGYTD" localSheetId="75">#REF!</definedName>
    <definedName name="AUGYTD" localSheetId="76">#REF!</definedName>
    <definedName name="AUGYTD" localSheetId="77">#REF!</definedName>
    <definedName name="AUGYTD" localSheetId="78">#REF!</definedName>
    <definedName name="AUGYTD" localSheetId="79">#REF!</definedName>
    <definedName name="AUGYTD" localSheetId="6">#REF!</definedName>
    <definedName name="AUGYTD" localSheetId="7">#REF!</definedName>
    <definedName name="AUGYTD" localSheetId="8">#REF!</definedName>
    <definedName name="AUGYTD">#REF!</definedName>
    <definedName name="ctr" localSheetId="31" hidden="1">{#N/A,#N/A,FALSE,"R1 ROAD 330";#N/A,#N/A,FALSE,"R1 BEGINNING";#N/A,#N/A,FALSE,"R1 ENDING";#N/A,#N/A,FALSE,"R1 ADDITIONS";#N/A,#N/A,FALSE,"R1 RETIREMENTS";#N/A,#N/A,FALSE,"R1 OTHER";#N/A,#N/A,FALSE,"rds 50, 93, 96"}</definedName>
    <definedName name="ctr" localSheetId="33"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0">#REF!</definedName>
    <definedName name="DEC" localSheetId="2">#REF!</definedName>
    <definedName name="DEC" localSheetId="80">#REF!</definedName>
    <definedName name="DEC" localSheetId="11">#REF!</definedName>
    <definedName name="DEC" localSheetId="82">#REF!</definedName>
    <definedName name="DEC" localSheetId="38">#REF!</definedName>
    <definedName name="DEC" localSheetId="0">#REF!</definedName>
    <definedName name="DEC" localSheetId="20">#REF!</definedName>
    <definedName name="DEC" localSheetId="49">#REF!</definedName>
    <definedName name="DEC" localSheetId="52">#REF!</definedName>
    <definedName name="DEC" localSheetId="58">#REF!</definedName>
    <definedName name="DEC" localSheetId="60">#REF!</definedName>
    <definedName name="DEC" localSheetId="66">#REF!</definedName>
    <definedName name="DEC" localSheetId="14">#REF!</definedName>
    <definedName name="DEC" localSheetId="34">#REF!</definedName>
    <definedName name="DEC" localSheetId="42">#REF!</definedName>
    <definedName name="DEC" localSheetId="43">#REF!</definedName>
    <definedName name="DEC" localSheetId="44">#REF!</definedName>
    <definedName name="DEC" localSheetId="89">#REF!</definedName>
    <definedName name="DEC" localSheetId="90">#REF!</definedName>
    <definedName name="DEC" localSheetId="91">#REF!</definedName>
    <definedName name="DEC" localSheetId="92">#REF!</definedName>
    <definedName name="DEC" localSheetId="95">#REF!</definedName>
    <definedName name="DEC" localSheetId="93">#REF!</definedName>
    <definedName name="DEC" localSheetId="94">#REF!</definedName>
    <definedName name="DEC" localSheetId="9">#REF!</definedName>
    <definedName name="DEC" localSheetId="12">#REF!</definedName>
    <definedName name="DEC" localSheetId="13">#REF!</definedName>
    <definedName name="DEC" localSheetId="15">#REF!</definedName>
    <definedName name="DEC" localSheetId="16">#REF!</definedName>
    <definedName name="DEC" localSheetId="17">#REF!</definedName>
    <definedName name="DEC" localSheetId="18">#REF!</definedName>
    <definedName name="DEC" localSheetId="19">#REF!</definedName>
    <definedName name="DEC" localSheetId="21">#REF!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3">#REF!</definedName>
    <definedName name="DEC" localSheetId="35">#REF!</definedName>
    <definedName name="DEC" localSheetId="36">#REF!</definedName>
    <definedName name="DEC" localSheetId="37">#REF!</definedName>
    <definedName name="DEC" localSheetId="39">#REF!</definedName>
    <definedName name="DEC" localSheetId="45">#REF!</definedName>
    <definedName name="DEC" localSheetId="46">#REF!</definedName>
    <definedName name="DEC" localSheetId="47">#REF!</definedName>
    <definedName name="DEC" localSheetId="48">#REF!</definedName>
    <definedName name="DEC" localSheetId="50">#REF!</definedName>
    <definedName name="DEC" localSheetId="51">#REF!</definedName>
    <definedName name="DEC" localSheetId="53">#REF!</definedName>
    <definedName name="DEC" localSheetId="54">#REF!</definedName>
    <definedName name="DEC" localSheetId="55">#REF!</definedName>
    <definedName name="DEC" localSheetId="56">#REF!</definedName>
    <definedName name="DEC" localSheetId="57">#REF!</definedName>
    <definedName name="DEC" localSheetId="59">#REF!</definedName>
    <definedName name="DEC" localSheetId="63">#REF!</definedName>
    <definedName name="DEC" localSheetId="67">#REF!</definedName>
    <definedName name="DEC" localSheetId="68">#REF!</definedName>
    <definedName name="DEC" localSheetId="74">#REF!</definedName>
    <definedName name="DEC" localSheetId="75">#REF!</definedName>
    <definedName name="DEC" localSheetId="76">#REF!</definedName>
    <definedName name="DEC" localSheetId="77">#REF!</definedName>
    <definedName name="DEC" localSheetId="78">#REF!</definedName>
    <definedName name="DEC" localSheetId="79">#REF!</definedName>
    <definedName name="DEC" localSheetId="6">#REF!</definedName>
    <definedName name="DEC" localSheetId="7">#REF!</definedName>
    <definedName name="DEC" localSheetId="8">#REF!</definedName>
    <definedName name="DEC">#REF!</definedName>
    <definedName name="December" localSheetId="83">'[3]NS Op Eq Cap Sch 2005 YTD'!#REF!</definedName>
    <definedName name="December" localSheetId="2">'[3]NS Op Eq Cap Sch 2005 YTD'!#REF!</definedName>
    <definedName name="December" localSheetId="80">'[3]NS Op Eq Cap Sch 2005 YTD'!#REF!</definedName>
    <definedName name="December" localSheetId="11">'[3]NS Op Eq Cap Sch 2005 YTD'!#REF!</definedName>
    <definedName name="December" localSheetId="82">'[3]NS Op Eq Cap Sch 2005 YTD'!#REF!</definedName>
    <definedName name="December" localSheetId="38">'[4]NS Op Eq Cap Sch 2005 YTD'!#REF!</definedName>
    <definedName name="December" localSheetId="0">'[3]NS Op Eq Cap Sch 2005 YTD'!#REF!</definedName>
    <definedName name="December" localSheetId="97">'[3]NS Op Eq Cap Sch 2005 YTD'!#REF!</definedName>
    <definedName name="December" localSheetId="49">'[4]NS Op Eq Cap Sch 2005 YTD'!#REF!</definedName>
    <definedName name="December" localSheetId="60">'[4]NS Op Eq Cap Sch 2005 YTD'!#REF!</definedName>
    <definedName name="December" localSheetId="66">'[4]NS Op Eq Cap Sch 2005 YTD'!#REF!</definedName>
    <definedName name="December" localSheetId="96">'[3]NS Op Eq Cap Sch 2005 YTD'!#REF!</definedName>
    <definedName name="December" localSheetId="14">'[4]NS Op Eq Cap Sch 2005 YTD'!#REF!</definedName>
    <definedName name="December" localSheetId="34">'[4]NS Op Eq Cap Sch 2005 YTD'!#REF!</definedName>
    <definedName name="December" localSheetId="42">'[4]NS Op Eq Cap Sch 2005 YTD'!#REF!</definedName>
    <definedName name="December" localSheetId="43">'[4]NS Op Eq Cap Sch 2005 YTD'!#REF!</definedName>
    <definedName name="December" localSheetId="44">'[4]NS Op Eq Cap Sch 2005 YTD'!#REF!</definedName>
    <definedName name="December" localSheetId="71">'[4]NS Op Eq Cap Sch 2005 YTD'!#REF!</definedName>
    <definedName name="December" localSheetId="72">'[4]NS Op Eq Cap Sch 2005 YTD'!#REF!</definedName>
    <definedName name="December" localSheetId="73">'[4]NS Op Eq Cap Sch 2005 YTD'!#REF!</definedName>
    <definedName name="December" localSheetId="89">'[5]NS Op Eq Cap Sch 2005 YTD'!#REF!</definedName>
    <definedName name="December" localSheetId="90">'[5]NS Op Eq Cap Sch 2005 YTD'!#REF!</definedName>
    <definedName name="December" localSheetId="91">'[5]NS Op Eq Cap Sch 2005 YTD'!#REF!</definedName>
    <definedName name="December" localSheetId="92">'[5]NS Op Eq Cap Sch 2005 YTD'!#REF!</definedName>
    <definedName name="December" localSheetId="95">'[5]NS Op Eq Cap Sch 2005 YTD'!#REF!</definedName>
    <definedName name="December" localSheetId="81">'[4]NS Op Eq Cap Sch 2005 YTD'!#REF!</definedName>
    <definedName name="December" localSheetId="93">'[4]NS Op Eq Cap Sch 2005 YTD'!#REF!</definedName>
    <definedName name="December" localSheetId="94">'[4]NS Op Eq Cap Sch 2005 YTD'!#REF!</definedName>
    <definedName name="December" localSheetId="12">'[4]NS Op Eq Cap Sch 2005 YTD'!#REF!</definedName>
    <definedName name="December" localSheetId="13">'[4]NS Op Eq Cap Sch 2005 YTD'!#REF!</definedName>
    <definedName name="December" localSheetId="17">'[4]NS Op Eq Cap Sch 2005 YTD'!#REF!</definedName>
    <definedName name="December" localSheetId="18">'[4]NS Op Eq Cap Sch 2005 YTD'!#REF!</definedName>
    <definedName name="December" localSheetId="19">'[4]NS Op Eq Cap Sch 2005 YTD'!#REF!</definedName>
    <definedName name="December" localSheetId="21">'[3]NS Op Eq Cap Sch 2005 YTD'!#REF!</definedName>
    <definedName name="December" localSheetId="22">'[3]NS Op Eq Cap Sch 2005 YTD'!#REF!</definedName>
    <definedName name="December" localSheetId="23">'[3]NS Op Eq Cap Sch 2005 YTD'!#REF!</definedName>
    <definedName name="December" localSheetId="24">'[3]NS Op Eq Cap Sch 2005 YTD'!#REF!</definedName>
    <definedName name="December" localSheetId="25">'[3]NS Op Eq Cap Sch 2005 YTD'!#REF!</definedName>
    <definedName name="December" localSheetId="26">'[3]NS Op Eq Cap Sch 2005 YTD'!#REF!</definedName>
    <definedName name="December" localSheetId="27">'[4]NS Op Eq Cap Sch 2005 YTD'!#REF!</definedName>
    <definedName name="December" localSheetId="28">'[4]NS Op Eq Cap Sch 2005 YTD'!#REF!</definedName>
    <definedName name="December" localSheetId="29">'[4]NS Op Eq Cap Sch 2005 YTD'!#REF!</definedName>
    <definedName name="December" localSheetId="30">#REF!</definedName>
    <definedName name="December" localSheetId="31">'[4]NS Op Eq Cap Sch 2005 YTD'!#REF!</definedName>
    <definedName name="December" localSheetId="32">'[6]NS Op Eq Cap Sch 2005 YTD'!#REF!</definedName>
    <definedName name="December" localSheetId="33">#REF!</definedName>
    <definedName name="December" localSheetId="35">'[4]NS Op Eq Cap Sch 2005 YTD'!#REF!</definedName>
    <definedName name="December" localSheetId="36">'[4]NS Op Eq Cap Sch 2005 YTD'!#REF!</definedName>
    <definedName name="December" localSheetId="37">'[4]NS Op Eq Cap Sch 2005 YTD'!#REF!</definedName>
    <definedName name="December" localSheetId="48">'[4]NS Op Eq Cap Sch 2005 YTD'!#REF!</definedName>
    <definedName name="December" localSheetId="51">'[4]NS Op Eq Cap Sch 2005 YTD'!#REF!</definedName>
    <definedName name="December" localSheetId="53">'[4]NS Op Eq Cap Sch 2005 YTD'!#REF!</definedName>
    <definedName name="December" localSheetId="54">'[4]NS Op Eq Cap Sch 2005 YTD'!#REF!</definedName>
    <definedName name="December" localSheetId="55">'[4]NS Op Eq Cap Sch 2005 YTD'!#REF!</definedName>
    <definedName name="December" localSheetId="63">'[4]NS Op Eq Cap Sch 2005 YTD'!#REF!</definedName>
    <definedName name="December" localSheetId="67">'[4]NS Op Eq Cap Sch 2005 YTD'!#REF!</definedName>
    <definedName name="December" localSheetId="74">'[4]NS Op Eq Cap Sch 2005 YTD'!#REF!</definedName>
    <definedName name="December" localSheetId="75">'[4]NS Op Eq Cap Sch 2005 YTD'!#REF!</definedName>
    <definedName name="December" localSheetId="76">'[4]NS Op Eq Cap Sch 2005 YTD'!#REF!</definedName>
    <definedName name="December" localSheetId="77">'[4]NS Op Eq Cap Sch 2005 YTD'!#REF!</definedName>
    <definedName name="December" localSheetId="79">'[4]NS Op Eq Cap Sch 2005 YTD'!#REF!</definedName>
    <definedName name="December" localSheetId="6">'[4]NS Op Eq Cap Sch 2005 YTD'!#REF!</definedName>
    <definedName name="December" localSheetId="7">'[4]NS Op Eq Cap Sch 2005 YTD'!#REF!</definedName>
    <definedName name="December" localSheetId="8">'[4]NS Op Eq Cap Sch 2005 YTD'!#REF!</definedName>
    <definedName name="December">'[4]NS Op Eq Cap Sch 2005 YTD'!#REF!</definedName>
    <definedName name="DECYTD" localSheetId="10">#REF!</definedName>
    <definedName name="DECYTD" localSheetId="83">#REF!</definedName>
    <definedName name="DECYTD" localSheetId="2">#REF!</definedName>
    <definedName name="DECYTD" localSheetId="80">#REF!</definedName>
    <definedName name="DECYTD" localSheetId="11">#REF!</definedName>
    <definedName name="DECYTD" localSheetId="82">#REF!</definedName>
    <definedName name="DECYTD" localSheetId="38">#REF!</definedName>
    <definedName name="DECYTD" localSheetId="0">#REF!</definedName>
    <definedName name="DECYTD" localSheetId="97">#REF!</definedName>
    <definedName name="DECYTD" localSheetId="1">#REF!</definedName>
    <definedName name="DECYTD" localSheetId="20">#REF!</definedName>
    <definedName name="DECYTD" localSheetId="49">#REF!</definedName>
    <definedName name="DECYTD" localSheetId="52">#REF!</definedName>
    <definedName name="DECYTD" localSheetId="58">#REF!</definedName>
    <definedName name="DECYTD" localSheetId="60">#REF!</definedName>
    <definedName name="DECYTD" localSheetId="66">#REF!</definedName>
    <definedName name="DECYTD" localSheetId="4">#REF!</definedName>
    <definedName name="DECYTD" localSheetId="96">#REF!</definedName>
    <definedName name="DECYTD" localSheetId="14">#REF!</definedName>
    <definedName name="DECYTD" localSheetId="34">#REF!</definedName>
    <definedName name="DECYTD" localSheetId="42">#REF!</definedName>
    <definedName name="DECYTD" localSheetId="43">#REF!</definedName>
    <definedName name="DECYTD" localSheetId="44">#REF!</definedName>
    <definedName name="DECYTD" localSheetId="71">#REF!</definedName>
    <definedName name="DECYTD" localSheetId="72">#REF!</definedName>
    <definedName name="DECYTD" localSheetId="73">#REF!</definedName>
    <definedName name="DECYTD" localSheetId="89">#REF!</definedName>
    <definedName name="DECYTD" localSheetId="90">#REF!</definedName>
    <definedName name="DECYTD" localSheetId="91">#REF!</definedName>
    <definedName name="DECYTD" localSheetId="92">#REF!</definedName>
    <definedName name="DECYTD" localSheetId="95">#REF!</definedName>
    <definedName name="DECYTD" localSheetId="81">#REF!</definedName>
    <definedName name="DECYTD" localSheetId="93">#REF!</definedName>
    <definedName name="DECYTD" localSheetId="94">#REF!</definedName>
    <definedName name="DECYTD" localSheetId="9">#REF!</definedName>
    <definedName name="DECYTD" localSheetId="12">#REF!</definedName>
    <definedName name="DECYTD" localSheetId="13">#REF!</definedName>
    <definedName name="DECYTD" localSheetId="15">#REF!</definedName>
    <definedName name="DECYTD" localSheetId="16">#REF!</definedName>
    <definedName name="DECYTD" localSheetId="17">#REF!</definedName>
    <definedName name="DECYTD" localSheetId="18">#REF!</definedName>
    <definedName name="DECYTD" localSheetId="19">#REF!</definedName>
    <definedName name="DECYTD" localSheetId="21">#REF!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3">#REF!</definedName>
    <definedName name="DECYTD" localSheetId="35">#REF!</definedName>
    <definedName name="DECYTD" localSheetId="36">#REF!</definedName>
    <definedName name="DECYTD" localSheetId="37">#REF!</definedName>
    <definedName name="DECYTD" localSheetId="39">#REF!</definedName>
    <definedName name="DECYTD" localSheetId="45">#REF!</definedName>
    <definedName name="DECYTD" localSheetId="46">#REF!</definedName>
    <definedName name="DECYTD" localSheetId="47">#REF!</definedName>
    <definedName name="DECYTD" localSheetId="48">#REF!</definedName>
    <definedName name="DECYTD" localSheetId="50">#REF!</definedName>
    <definedName name="DECYTD" localSheetId="51">#REF!</definedName>
    <definedName name="DECYTD" localSheetId="53">#REF!</definedName>
    <definedName name="DECYTD" localSheetId="54">#REF!</definedName>
    <definedName name="DECYTD" localSheetId="55">#REF!</definedName>
    <definedName name="DECYTD" localSheetId="56">#REF!</definedName>
    <definedName name="DECYTD" localSheetId="57">#REF!</definedName>
    <definedName name="DECYTD" localSheetId="59">#REF!</definedName>
    <definedName name="DECYTD" localSheetId="63">#REF!</definedName>
    <definedName name="DECYTD" localSheetId="67">#REF!</definedName>
    <definedName name="DECYTD" localSheetId="68">#REF!</definedName>
    <definedName name="DECYTD" localSheetId="74">#REF!</definedName>
    <definedName name="DECYTD" localSheetId="75">#REF!</definedName>
    <definedName name="DECYTD" localSheetId="76">#REF!</definedName>
    <definedName name="DECYTD" localSheetId="77">#REF!</definedName>
    <definedName name="DECYTD" localSheetId="78">#REF!</definedName>
    <definedName name="DECYTD" localSheetId="79">#REF!</definedName>
    <definedName name="DECYTD" localSheetId="6">#REF!</definedName>
    <definedName name="DECYTD" localSheetId="7">#REF!</definedName>
    <definedName name="DECYTD" localSheetId="8">#REF!</definedName>
    <definedName name="DECYTD">#REF!</definedName>
    <definedName name="detail_330" localSheetId="10">#REF!</definedName>
    <definedName name="detail_330" localSheetId="83">#REF!</definedName>
    <definedName name="detail_330" localSheetId="2">#REF!</definedName>
    <definedName name="detail_330" localSheetId="80">#REF!</definedName>
    <definedName name="detail_330" localSheetId="11">#REF!</definedName>
    <definedName name="detail_330" localSheetId="82">#REF!</definedName>
    <definedName name="detail_330" localSheetId="38">#REF!</definedName>
    <definedName name="detail_330" localSheetId="0">#REF!</definedName>
    <definedName name="detail_330" localSheetId="97">#REF!</definedName>
    <definedName name="detail_330" localSheetId="1">#REF!</definedName>
    <definedName name="detail_330" localSheetId="20">#REF!</definedName>
    <definedName name="detail_330" localSheetId="49">#REF!</definedName>
    <definedName name="detail_330" localSheetId="52">#REF!</definedName>
    <definedName name="detail_330" localSheetId="58">#REF!</definedName>
    <definedName name="detail_330" localSheetId="60">#REF!</definedName>
    <definedName name="detail_330" localSheetId="66">#REF!</definedName>
    <definedName name="detail_330" localSheetId="4">#REF!</definedName>
    <definedName name="detail_330" localSheetId="96">#REF!</definedName>
    <definedName name="detail_330" localSheetId="14">#REF!</definedName>
    <definedName name="detail_330" localSheetId="34">#REF!</definedName>
    <definedName name="detail_330" localSheetId="42">#REF!</definedName>
    <definedName name="detail_330" localSheetId="43">#REF!</definedName>
    <definedName name="detail_330" localSheetId="44">#REF!</definedName>
    <definedName name="detail_330" localSheetId="71">#REF!</definedName>
    <definedName name="detail_330" localSheetId="72">#REF!</definedName>
    <definedName name="detail_330" localSheetId="73">#REF!</definedName>
    <definedName name="detail_330" localSheetId="89">#REF!</definedName>
    <definedName name="detail_330" localSheetId="90">#REF!</definedName>
    <definedName name="detail_330" localSheetId="91">#REF!</definedName>
    <definedName name="detail_330" localSheetId="92">#REF!</definedName>
    <definedName name="detail_330" localSheetId="95">#REF!</definedName>
    <definedName name="detail_330" localSheetId="81">#REF!</definedName>
    <definedName name="detail_330" localSheetId="93">#REF!</definedName>
    <definedName name="detail_330" localSheetId="94">#REF!</definedName>
    <definedName name="detail_330" localSheetId="9">#REF!</definedName>
    <definedName name="detail_330" localSheetId="12">#REF!</definedName>
    <definedName name="detail_330" localSheetId="13">#REF!</definedName>
    <definedName name="detail_330" localSheetId="15">#REF!</definedName>
    <definedName name="detail_330" localSheetId="16">#REF!</definedName>
    <definedName name="detail_330" localSheetId="17">#REF!</definedName>
    <definedName name="detail_330" localSheetId="18">#REF!</definedName>
    <definedName name="detail_330" localSheetId="19">#REF!</definedName>
    <definedName name="detail_330" localSheetId="21">#REF!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3">#REF!</definedName>
    <definedName name="detail_330" localSheetId="35">#REF!</definedName>
    <definedName name="detail_330" localSheetId="36">#REF!</definedName>
    <definedName name="detail_330" localSheetId="37">#REF!</definedName>
    <definedName name="detail_330" localSheetId="39">#REF!</definedName>
    <definedName name="detail_330" localSheetId="45">#REF!</definedName>
    <definedName name="detail_330" localSheetId="46">#REF!</definedName>
    <definedName name="detail_330" localSheetId="47">#REF!</definedName>
    <definedName name="detail_330" localSheetId="48">#REF!</definedName>
    <definedName name="detail_330" localSheetId="50">#REF!</definedName>
    <definedName name="detail_330" localSheetId="51">#REF!</definedName>
    <definedName name="detail_330" localSheetId="53">#REF!</definedName>
    <definedName name="detail_330" localSheetId="54">#REF!</definedName>
    <definedName name="detail_330" localSheetId="55">#REF!</definedName>
    <definedName name="detail_330" localSheetId="56">#REF!</definedName>
    <definedName name="detail_330" localSheetId="57">#REF!</definedName>
    <definedName name="detail_330" localSheetId="59">#REF!</definedName>
    <definedName name="detail_330" localSheetId="63">#REF!</definedName>
    <definedName name="detail_330" localSheetId="67">#REF!</definedName>
    <definedName name="detail_330" localSheetId="68">#REF!</definedName>
    <definedName name="detail_330" localSheetId="74">#REF!</definedName>
    <definedName name="detail_330" localSheetId="75">#REF!</definedName>
    <definedName name="detail_330" localSheetId="76">#REF!</definedName>
    <definedName name="detail_330" localSheetId="77">#REF!</definedName>
    <definedName name="detail_330" localSheetId="78">#REF!</definedName>
    <definedName name="detail_330" localSheetId="79">#REF!</definedName>
    <definedName name="detail_330" localSheetId="6">#REF!</definedName>
    <definedName name="detail_330" localSheetId="7">#REF!</definedName>
    <definedName name="detail_330" localSheetId="8">#REF!</definedName>
    <definedName name="detail_330">#REF!</definedName>
    <definedName name="details_342" localSheetId="10">#REF!</definedName>
    <definedName name="details_342" localSheetId="83">#REF!</definedName>
    <definedName name="details_342" localSheetId="2">#REF!</definedName>
    <definedName name="details_342" localSheetId="80">#REF!</definedName>
    <definedName name="details_342" localSheetId="11">#REF!</definedName>
    <definedName name="details_342" localSheetId="82">#REF!</definedName>
    <definedName name="details_342" localSheetId="38">#REF!</definedName>
    <definedName name="details_342" localSheetId="0">#REF!</definedName>
    <definedName name="details_342" localSheetId="97">#REF!</definedName>
    <definedName name="details_342" localSheetId="1">#REF!</definedName>
    <definedName name="details_342" localSheetId="20">#REF!</definedName>
    <definedName name="details_342" localSheetId="49">#REF!</definedName>
    <definedName name="details_342" localSheetId="52">#REF!</definedName>
    <definedName name="details_342" localSheetId="58">#REF!</definedName>
    <definedName name="details_342" localSheetId="60">#REF!</definedName>
    <definedName name="details_342" localSheetId="66">#REF!</definedName>
    <definedName name="details_342" localSheetId="4">#REF!</definedName>
    <definedName name="details_342" localSheetId="96">#REF!</definedName>
    <definedName name="details_342" localSheetId="14">#REF!</definedName>
    <definedName name="details_342" localSheetId="34">#REF!</definedName>
    <definedName name="details_342" localSheetId="42">#REF!</definedName>
    <definedName name="details_342" localSheetId="43">#REF!</definedName>
    <definedName name="details_342" localSheetId="44">#REF!</definedName>
    <definedName name="details_342" localSheetId="71">#REF!</definedName>
    <definedName name="details_342" localSheetId="72">#REF!</definedName>
    <definedName name="details_342" localSheetId="73">#REF!</definedName>
    <definedName name="details_342" localSheetId="89">#REF!</definedName>
    <definedName name="details_342" localSheetId="90">#REF!</definedName>
    <definedName name="details_342" localSheetId="91">#REF!</definedName>
    <definedName name="details_342" localSheetId="92">#REF!</definedName>
    <definedName name="details_342" localSheetId="95">#REF!</definedName>
    <definedName name="details_342" localSheetId="81">#REF!</definedName>
    <definedName name="details_342" localSheetId="93">#REF!</definedName>
    <definedName name="details_342" localSheetId="94">#REF!</definedName>
    <definedName name="details_342" localSheetId="9">#REF!</definedName>
    <definedName name="details_342" localSheetId="12">#REF!</definedName>
    <definedName name="details_342" localSheetId="13">#REF!</definedName>
    <definedName name="details_342" localSheetId="15">#REF!</definedName>
    <definedName name="details_342" localSheetId="16">#REF!</definedName>
    <definedName name="details_342" localSheetId="17">#REF!</definedName>
    <definedName name="details_342" localSheetId="18">#REF!</definedName>
    <definedName name="details_342" localSheetId="19">#REF!</definedName>
    <definedName name="details_342" localSheetId="21">#REF!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#REF!</definedName>
    <definedName name="details_342" localSheetId="33">'Sch 342-p38'!#REF!</definedName>
    <definedName name="details_342" localSheetId="35">#REF!</definedName>
    <definedName name="details_342" localSheetId="36">#REF!</definedName>
    <definedName name="details_342" localSheetId="37">#REF!</definedName>
    <definedName name="details_342" localSheetId="39">#REF!</definedName>
    <definedName name="details_342" localSheetId="45">#REF!</definedName>
    <definedName name="details_342" localSheetId="46">#REF!</definedName>
    <definedName name="details_342" localSheetId="47">#REF!</definedName>
    <definedName name="details_342" localSheetId="48">#REF!</definedName>
    <definedName name="details_342" localSheetId="50">#REF!</definedName>
    <definedName name="details_342" localSheetId="51">#REF!</definedName>
    <definedName name="details_342" localSheetId="53">#REF!</definedName>
    <definedName name="details_342" localSheetId="54">#REF!</definedName>
    <definedName name="details_342" localSheetId="55">#REF!</definedName>
    <definedName name="details_342" localSheetId="56">#REF!</definedName>
    <definedName name="details_342" localSheetId="57">#REF!</definedName>
    <definedName name="details_342" localSheetId="59">#REF!</definedName>
    <definedName name="details_342" localSheetId="63">#REF!</definedName>
    <definedName name="details_342" localSheetId="67">#REF!</definedName>
    <definedName name="details_342" localSheetId="68">#REF!</definedName>
    <definedName name="details_342" localSheetId="74">#REF!</definedName>
    <definedName name="details_342" localSheetId="75">#REF!</definedName>
    <definedName name="details_342" localSheetId="76">#REF!</definedName>
    <definedName name="details_342" localSheetId="77">#REF!</definedName>
    <definedName name="details_342" localSheetId="78">#REF!</definedName>
    <definedName name="details_342" localSheetId="79">#REF!</definedName>
    <definedName name="details_342" localSheetId="6">#REF!</definedName>
    <definedName name="details_342" localSheetId="7">#REF!</definedName>
    <definedName name="details_342" localSheetId="8">#REF!</definedName>
    <definedName name="details_342">#REF!</definedName>
    <definedName name="FEB" localSheetId="10">#REF!</definedName>
    <definedName name="FEB" localSheetId="2">#REF!</definedName>
    <definedName name="FEB" localSheetId="80">#REF!</definedName>
    <definedName name="FEB" localSheetId="11">#REF!</definedName>
    <definedName name="FEB" localSheetId="82">#REF!</definedName>
    <definedName name="FEB" localSheetId="38">#REF!</definedName>
    <definedName name="FEB" localSheetId="0">#REF!</definedName>
    <definedName name="FEB" localSheetId="20">#REF!</definedName>
    <definedName name="FEB" localSheetId="49">#REF!</definedName>
    <definedName name="FEB" localSheetId="52">#REF!</definedName>
    <definedName name="FEB" localSheetId="58">#REF!</definedName>
    <definedName name="FEB" localSheetId="60">#REF!</definedName>
    <definedName name="FEB" localSheetId="66">#REF!</definedName>
    <definedName name="FEB" localSheetId="14">#REF!</definedName>
    <definedName name="FEB" localSheetId="34">#REF!</definedName>
    <definedName name="FEB" localSheetId="42">#REF!</definedName>
    <definedName name="FEB" localSheetId="43">#REF!</definedName>
    <definedName name="FEB" localSheetId="44">#REF!</definedName>
    <definedName name="FEB" localSheetId="89">#REF!</definedName>
    <definedName name="FEB" localSheetId="90">#REF!</definedName>
    <definedName name="FEB" localSheetId="91">#REF!</definedName>
    <definedName name="FEB" localSheetId="92">#REF!</definedName>
    <definedName name="FEB" localSheetId="95">#REF!</definedName>
    <definedName name="FEB" localSheetId="93">#REF!</definedName>
    <definedName name="FEB" localSheetId="94">#REF!</definedName>
    <definedName name="FEB" localSheetId="9">#REF!</definedName>
    <definedName name="FEB" localSheetId="12">#REF!</definedName>
    <definedName name="FEB" localSheetId="13">#REF!</definedName>
    <definedName name="FEB" localSheetId="15">#REF!</definedName>
    <definedName name="FEB" localSheetId="16">#REF!</definedName>
    <definedName name="FEB" localSheetId="17">#REF!</definedName>
    <definedName name="FEB" localSheetId="18">#REF!</definedName>
    <definedName name="FEB" localSheetId="19">#REF!</definedName>
    <definedName name="FEB" localSheetId="21">#REF!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3">#REF!</definedName>
    <definedName name="FEB" localSheetId="35">#REF!</definedName>
    <definedName name="FEB" localSheetId="36">#REF!</definedName>
    <definedName name="FEB" localSheetId="37">#REF!</definedName>
    <definedName name="FEB" localSheetId="39">#REF!</definedName>
    <definedName name="FEB" localSheetId="45">#REF!</definedName>
    <definedName name="FEB" localSheetId="46">#REF!</definedName>
    <definedName name="FEB" localSheetId="47">#REF!</definedName>
    <definedName name="FEB" localSheetId="48">#REF!</definedName>
    <definedName name="FEB" localSheetId="50">#REF!</definedName>
    <definedName name="FEB" localSheetId="51">#REF!</definedName>
    <definedName name="FEB" localSheetId="53">#REF!</definedName>
    <definedName name="FEB" localSheetId="54">#REF!</definedName>
    <definedName name="FEB" localSheetId="55">#REF!</definedName>
    <definedName name="FEB" localSheetId="56">#REF!</definedName>
    <definedName name="FEB" localSheetId="57">#REF!</definedName>
    <definedName name="FEB" localSheetId="59">#REF!</definedName>
    <definedName name="FEB" localSheetId="63">#REF!</definedName>
    <definedName name="FEB" localSheetId="67">#REF!</definedName>
    <definedName name="FEB" localSheetId="68">#REF!</definedName>
    <definedName name="FEB" localSheetId="74">#REF!</definedName>
    <definedName name="FEB" localSheetId="75">#REF!</definedName>
    <definedName name="FEB" localSheetId="76">#REF!</definedName>
    <definedName name="FEB" localSheetId="77">#REF!</definedName>
    <definedName name="FEB" localSheetId="78">#REF!</definedName>
    <definedName name="FEB" localSheetId="79">#REF!</definedName>
    <definedName name="FEB" localSheetId="6">#REF!</definedName>
    <definedName name="FEB" localSheetId="7">#REF!</definedName>
    <definedName name="FEB" localSheetId="8">#REF!</definedName>
    <definedName name="FEB">#REF!</definedName>
    <definedName name="FIRST_YEAR_SECTION" localSheetId="79">'Sch 755-2013 SCH 755'!$X$10:$X$153</definedName>
    <definedName name="form_342" localSheetId="10">#REF!</definedName>
    <definedName name="form_342" localSheetId="2">#REF!</definedName>
    <definedName name="form_342" localSheetId="80">#REF!</definedName>
    <definedName name="form_342" localSheetId="11">#REF!</definedName>
    <definedName name="form_342" localSheetId="82">#REF!</definedName>
    <definedName name="form_342" localSheetId="38">#REF!</definedName>
    <definedName name="form_342" localSheetId="0">#REF!</definedName>
    <definedName name="form_342" localSheetId="20">#REF!</definedName>
    <definedName name="form_342" localSheetId="49">#REF!</definedName>
    <definedName name="form_342" localSheetId="52">#REF!</definedName>
    <definedName name="form_342" localSheetId="58">#REF!</definedName>
    <definedName name="form_342" localSheetId="60">#REF!</definedName>
    <definedName name="form_342" localSheetId="66">#REF!</definedName>
    <definedName name="form_342" localSheetId="14">#REF!</definedName>
    <definedName name="form_342" localSheetId="34">#REF!</definedName>
    <definedName name="form_342" localSheetId="42">#REF!</definedName>
    <definedName name="form_342" localSheetId="43">#REF!</definedName>
    <definedName name="form_342" localSheetId="44">#REF!</definedName>
    <definedName name="form_342" localSheetId="89">#REF!</definedName>
    <definedName name="form_342" localSheetId="90">#REF!</definedName>
    <definedName name="form_342" localSheetId="91">#REF!</definedName>
    <definedName name="form_342" localSheetId="92">#REF!</definedName>
    <definedName name="form_342" localSheetId="95">#REF!</definedName>
    <definedName name="form_342" localSheetId="93">#REF!</definedName>
    <definedName name="form_342" localSheetId="94">#REF!</definedName>
    <definedName name="form_342" localSheetId="9">#REF!</definedName>
    <definedName name="form_342" localSheetId="12">#REF!</definedName>
    <definedName name="form_342" localSheetId="13">#REF!</definedName>
    <definedName name="form_342" localSheetId="15">#REF!</definedName>
    <definedName name="form_342" localSheetId="16">#REF!</definedName>
    <definedName name="form_342" localSheetId="17">#REF!</definedName>
    <definedName name="form_342" localSheetId="18">#REF!</definedName>
    <definedName name="form_342" localSheetId="19">#REF!</definedName>
    <definedName name="form_342" localSheetId="21">#REF!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#REF!</definedName>
    <definedName name="form_342" localSheetId="33">'Sch 342-p38'!$A$16:$M$68</definedName>
    <definedName name="form_342" localSheetId="35">#REF!</definedName>
    <definedName name="form_342" localSheetId="36">#REF!</definedName>
    <definedName name="form_342" localSheetId="37">#REF!</definedName>
    <definedName name="form_342" localSheetId="39">#REF!</definedName>
    <definedName name="form_342" localSheetId="45">#REF!</definedName>
    <definedName name="form_342" localSheetId="46">#REF!</definedName>
    <definedName name="form_342" localSheetId="47">#REF!</definedName>
    <definedName name="form_342" localSheetId="48">#REF!</definedName>
    <definedName name="form_342" localSheetId="50">#REF!</definedName>
    <definedName name="form_342" localSheetId="51">#REF!</definedName>
    <definedName name="form_342" localSheetId="53">#REF!</definedName>
    <definedName name="form_342" localSheetId="54">#REF!</definedName>
    <definedName name="form_342" localSheetId="55">#REF!</definedName>
    <definedName name="form_342" localSheetId="56">#REF!</definedName>
    <definedName name="form_342" localSheetId="57">#REF!</definedName>
    <definedName name="form_342" localSheetId="59">#REF!</definedName>
    <definedName name="form_342" localSheetId="63">#REF!</definedName>
    <definedName name="form_342" localSheetId="67">#REF!</definedName>
    <definedName name="form_342" localSheetId="68">#REF!</definedName>
    <definedName name="form_342" localSheetId="74">#REF!</definedName>
    <definedName name="form_342" localSheetId="75">#REF!</definedName>
    <definedName name="form_342" localSheetId="76">#REF!</definedName>
    <definedName name="form_342" localSheetId="77">#REF!</definedName>
    <definedName name="form_342" localSheetId="78">#REF!</definedName>
    <definedName name="form_342" localSheetId="79">#REF!</definedName>
    <definedName name="form_342" localSheetId="6">#REF!</definedName>
    <definedName name="form_342" localSheetId="7">#REF!</definedName>
    <definedName name="form_342" localSheetId="8">#REF!</definedName>
    <definedName name="form_342">#REF!</definedName>
    <definedName name="form_with_data" localSheetId="10">#REF!</definedName>
    <definedName name="form_with_data" localSheetId="2">#REF!</definedName>
    <definedName name="form_with_data" localSheetId="80">#REF!</definedName>
    <definedName name="form_with_data" localSheetId="11">#REF!</definedName>
    <definedName name="form_with_data" localSheetId="82">#REF!</definedName>
    <definedName name="form_with_data" localSheetId="38">#REF!</definedName>
    <definedName name="form_with_data" localSheetId="0">#REF!</definedName>
    <definedName name="form_with_data" localSheetId="20">#REF!</definedName>
    <definedName name="form_with_data" localSheetId="49">#REF!</definedName>
    <definedName name="form_with_data" localSheetId="52">#REF!</definedName>
    <definedName name="form_with_data" localSheetId="58">#REF!</definedName>
    <definedName name="form_with_data" localSheetId="60">#REF!</definedName>
    <definedName name="form_with_data" localSheetId="66">#REF!</definedName>
    <definedName name="form_with_data" localSheetId="14">#REF!</definedName>
    <definedName name="form_with_data" localSheetId="34">#REF!</definedName>
    <definedName name="form_with_data" localSheetId="42">#REF!</definedName>
    <definedName name="form_with_data" localSheetId="43">#REF!</definedName>
    <definedName name="form_with_data" localSheetId="44">#REF!</definedName>
    <definedName name="form_with_data" localSheetId="89">#REF!</definedName>
    <definedName name="form_with_data" localSheetId="90">#REF!</definedName>
    <definedName name="form_with_data" localSheetId="91">#REF!</definedName>
    <definedName name="form_with_data" localSheetId="92">#REF!</definedName>
    <definedName name="form_with_data" localSheetId="95">#REF!</definedName>
    <definedName name="form_with_data" localSheetId="93">#REF!</definedName>
    <definedName name="form_with_data" localSheetId="94">#REF!</definedName>
    <definedName name="form_with_data" localSheetId="9">#REF!</definedName>
    <definedName name="form_with_data" localSheetId="12">#REF!</definedName>
    <definedName name="form_with_data" localSheetId="13">#REF!</definedName>
    <definedName name="form_with_data" localSheetId="15">#REF!</definedName>
    <definedName name="form_with_data" localSheetId="16">#REF!</definedName>
    <definedName name="form_with_data" localSheetId="17">#REF!</definedName>
    <definedName name="form_with_data" localSheetId="18">#REF!</definedName>
    <definedName name="form_with_data" localSheetId="19">#REF!</definedName>
    <definedName name="form_with_data" localSheetId="21">#REF!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#REF!</definedName>
    <definedName name="form_with_data" localSheetId="33">'Sch 342-p38'!$A$1:$M$68</definedName>
    <definedName name="form_with_data" localSheetId="35">#REF!</definedName>
    <definedName name="form_with_data" localSheetId="36">#REF!</definedName>
    <definedName name="form_with_data" localSheetId="37">#REF!</definedName>
    <definedName name="form_with_data" localSheetId="39">#REF!</definedName>
    <definedName name="form_with_data" localSheetId="45">#REF!</definedName>
    <definedName name="form_with_data" localSheetId="46">#REF!</definedName>
    <definedName name="form_with_data" localSheetId="47">#REF!</definedName>
    <definedName name="form_with_data" localSheetId="48">#REF!</definedName>
    <definedName name="form_with_data" localSheetId="50">#REF!</definedName>
    <definedName name="form_with_data" localSheetId="51">#REF!</definedName>
    <definedName name="form_with_data" localSheetId="53">#REF!</definedName>
    <definedName name="form_with_data" localSheetId="54">#REF!</definedName>
    <definedName name="form_with_data" localSheetId="55">#REF!</definedName>
    <definedName name="form_with_data" localSheetId="56">#REF!</definedName>
    <definedName name="form_with_data" localSheetId="57">#REF!</definedName>
    <definedName name="form_with_data" localSheetId="59">#REF!</definedName>
    <definedName name="form_with_data" localSheetId="63">#REF!</definedName>
    <definedName name="form_with_data" localSheetId="67">#REF!</definedName>
    <definedName name="form_with_data" localSheetId="68">#REF!</definedName>
    <definedName name="form_with_data" localSheetId="74">#REF!</definedName>
    <definedName name="form_with_data" localSheetId="75">#REF!</definedName>
    <definedName name="form_with_data" localSheetId="76">#REF!</definedName>
    <definedName name="form_with_data" localSheetId="77">#REF!</definedName>
    <definedName name="form_with_data" localSheetId="78">#REF!</definedName>
    <definedName name="form_with_data" localSheetId="79">#REF!</definedName>
    <definedName name="form_with_data" localSheetId="6">#REF!</definedName>
    <definedName name="form_with_data" localSheetId="7">#REF!</definedName>
    <definedName name="form_with_data" localSheetId="8">#REF!</definedName>
    <definedName name="form_with_data">#REF!</definedName>
    <definedName name="Index_Sheet" localSheetId="2">#REF!</definedName>
    <definedName name="Index_Sheet">#REF!</definedName>
    <definedName name="INSIDE_COVER" localSheetId="10">#REF!</definedName>
    <definedName name="INSIDE_COVER" localSheetId="83">#REF!</definedName>
    <definedName name="INSIDE_COVER" localSheetId="2">#REF!</definedName>
    <definedName name="INSIDE_COVER" localSheetId="80">#REF!</definedName>
    <definedName name="INSIDE_COVER" localSheetId="11">#REF!</definedName>
    <definedName name="INSIDE_COVER" localSheetId="82">#REF!</definedName>
    <definedName name="INSIDE_COVER" localSheetId="38">#REF!</definedName>
    <definedName name="INSIDE_COVER" localSheetId="0">#REF!</definedName>
    <definedName name="INSIDE_COVER" localSheetId="97">#REF!</definedName>
    <definedName name="INSIDE_COVER" localSheetId="20">#REF!</definedName>
    <definedName name="INSIDE_COVER" localSheetId="49">#REF!</definedName>
    <definedName name="INSIDE_COVER" localSheetId="52">#REF!</definedName>
    <definedName name="INSIDE_COVER" localSheetId="58">#REF!</definedName>
    <definedName name="INSIDE_COVER" localSheetId="60">#REF!</definedName>
    <definedName name="INSIDE_COVER" localSheetId="66">#REF!</definedName>
    <definedName name="INSIDE_COVER" localSheetId="96">#REF!</definedName>
    <definedName name="INSIDE_COVER" localSheetId="14">#REF!</definedName>
    <definedName name="INSIDE_COVER" localSheetId="34">#REF!</definedName>
    <definedName name="INSIDE_COVER" localSheetId="42">#REF!</definedName>
    <definedName name="INSIDE_COVER" localSheetId="43">#REF!</definedName>
    <definedName name="INSIDE_COVER" localSheetId="44">#REF!</definedName>
    <definedName name="INSIDE_COVER" localSheetId="89">#REF!</definedName>
    <definedName name="INSIDE_COVER" localSheetId="90">#REF!</definedName>
    <definedName name="INSIDE_COVER" localSheetId="91">#REF!</definedName>
    <definedName name="INSIDE_COVER" localSheetId="92">#REF!</definedName>
    <definedName name="INSIDE_COVER" localSheetId="95">#REF!</definedName>
    <definedName name="INSIDE_COVER" localSheetId="93">#REF!</definedName>
    <definedName name="INSIDE_COVER" localSheetId="94">#REF!</definedName>
    <definedName name="INSIDE_COVER" localSheetId="9">#REF!</definedName>
    <definedName name="INSIDE_COVER" localSheetId="12">#REF!</definedName>
    <definedName name="INSIDE_COVER" localSheetId="13">#REF!</definedName>
    <definedName name="INSIDE_COVER" localSheetId="15">#REF!</definedName>
    <definedName name="INSIDE_COVER" localSheetId="16">#REF!</definedName>
    <definedName name="INSIDE_COVER" localSheetId="17">#REF!</definedName>
    <definedName name="INSIDE_COVER" localSheetId="18">#REF!</definedName>
    <definedName name="INSIDE_COVER" localSheetId="19">#REF!</definedName>
    <definedName name="INSIDE_COVER" localSheetId="21">#REF!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3">#REF!</definedName>
    <definedName name="INSIDE_COVER" localSheetId="35">#REF!</definedName>
    <definedName name="INSIDE_COVER" localSheetId="36">#REF!</definedName>
    <definedName name="INSIDE_COVER" localSheetId="37">#REF!</definedName>
    <definedName name="INSIDE_COVER" localSheetId="39">#REF!</definedName>
    <definedName name="INSIDE_COVER" localSheetId="45">#REF!</definedName>
    <definedName name="INSIDE_COVER" localSheetId="46">#REF!</definedName>
    <definedName name="INSIDE_COVER" localSheetId="47">#REF!</definedName>
    <definedName name="INSIDE_COVER" localSheetId="48">#REF!</definedName>
    <definedName name="INSIDE_COVER" localSheetId="50">#REF!</definedName>
    <definedName name="INSIDE_COVER" localSheetId="51">#REF!</definedName>
    <definedName name="INSIDE_COVER" localSheetId="53">#REF!</definedName>
    <definedName name="INSIDE_COVER" localSheetId="54">#REF!</definedName>
    <definedName name="INSIDE_COVER" localSheetId="55">#REF!</definedName>
    <definedName name="INSIDE_COVER" localSheetId="56">#REF!</definedName>
    <definedName name="INSIDE_COVER" localSheetId="57">#REF!</definedName>
    <definedName name="INSIDE_COVER" localSheetId="59">#REF!</definedName>
    <definedName name="INSIDE_COVER" localSheetId="63">#REF!</definedName>
    <definedName name="INSIDE_COVER" localSheetId="67">#REF!</definedName>
    <definedName name="INSIDE_COVER" localSheetId="68">#REF!</definedName>
    <definedName name="INSIDE_COVER" localSheetId="74">#REF!</definedName>
    <definedName name="INSIDE_COVER" localSheetId="75">#REF!</definedName>
    <definedName name="INSIDE_COVER" localSheetId="76">#REF!</definedName>
    <definedName name="INSIDE_COVER" localSheetId="77">#REF!</definedName>
    <definedName name="INSIDE_COVER" localSheetId="78">#REF!</definedName>
    <definedName name="INSIDE_COVER" localSheetId="79">#REF!</definedName>
    <definedName name="INSIDE_COVER" localSheetId="6">#REF!</definedName>
    <definedName name="INSIDE_COVER" localSheetId="7">'Sch C-p3'!#REF!</definedName>
    <definedName name="INSIDE_COVER" localSheetId="8">#REF!</definedName>
    <definedName name="INSIDE_COVER">#REF!</definedName>
    <definedName name="JAN" localSheetId="10">#REF!</definedName>
    <definedName name="JAN" localSheetId="2">#REF!</definedName>
    <definedName name="JAN" localSheetId="80">#REF!</definedName>
    <definedName name="JAN" localSheetId="11">#REF!</definedName>
    <definedName name="JAN" localSheetId="82">#REF!</definedName>
    <definedName name="JAN" localSheetId="38">#REF!</definedName>
    <definedName name="JAN" localSheetId="0">#REF!</definedName>
    <definedName name="JAN" localSheetId="20">#REF!</definedName>
    <definedName name="JAN" localSheetId="49">#REF!</definedName>
    <definedName name="JAN" localSheetId="52">#REF!</definedName>
    <definedName name="JAN" localSheetId="58">#REF!</definedName>
    <definedName name="JAN" localSheetId="60">#REF!</definedName>
    <definedName name="JAN" localSheetId="66">#REF!</definedName>
    <definedName name="JAN" localSheetId="14">#REF!</definedName>
    <definedName name="JAN" localSheetId="34">#REF!</definedName>
    <definedName name="JAN" localSheetId="42">#REF!</definedName>
    <definedName name="JAN" localSheetId="43">#REF!</definedName>
    <definedName name="JAN" localSheetId="44">#REF!</definedName>
    <definedName name="JAN" localSheetId="89">#REF!</definedName>
    <definedName name="JAN" localSheetId="90">#REF!</definedName>
    <definedName name="JAN" localSheetId="91">#REF!</definedName>
    <definedName name="JAN" localSheetId="92">#REF!</definedName>
    <definedName name="JAN" localSheetId="95">#REF!</definedName>
    <definedName name="JAN" localSheetId="93">#REF!</definedName>
    <definedName name="JAN" localSheetId="94">#REF!</definedName>
    <definedName name="JAN" localSheetId="9">#REF!</definedName>
    <definedName name="JAN" localSheetId="12">#REF!</definedName>
    <definedName name="JAN" localSheetId="13">#REF!</definedName>
    <definedName name="JAN" localSheetId="15">#REF!</definedName>
    <definedName name="JAN" localSheetId="16">#REF!</definedName>
    <definedName name="JAN" localSheetId="17">#REF!</definedName>
    <definedName name="JAN" localSheetId="18">#REF!</definedName>
    <definedName name="JAN" localSheetId="19">#REF!</definedName>
    <definedName name="JAN" localSheetId="21">#REF!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3">#REF!</definedName>
    <definedName name="JAN" localSheetId="35">#REF!</definedName>
    <definedName name="JAN" localSheetId="36">#REF!</definedName>
    <definedName name="JAN" localSheetId="37">#REF!</definedName>
    <definedName name="JAN" localSheetId="39">#REF!</definedName>
    <definedName name="JAN" localSheetId="45">#REF!</definedName>
    <definedName name="JAN" localSheetId="46">#REF!</definedName>
    <definedName name="JAN" localSheetId="47">#REF!</definedName>
    <definedName name="JAN" localSheetId="48">#REF!</definedName>
    <definedName name="JAN" localSheetId="50">#REF!</definedName>
    <definedName name="JAN" localSheetId="51">#REF!</definedName>
    <definedName name="JAN" localSheetId="53">#REF!</definedName>
    <definedName name="JAN" localSheetId="54">#REF!</definedName>
    <definedName name="JAN" localSheetId="55">#REF!</definedName>
    <definedName name="JAN" localSheetId="56">#REF!</definedName>
    <definedName name="JAN" localSheetId="57">#REF!</definedName>
    <definedName name="JAN" localSheetId="59">#REF!</definedName>
    <definedName name="JAN" localSheetId="63">#REF!</definedName>
    <definedName name="JAN" localSheetId="67">#REF!</definedName>
    <definedName name="JAN" localSheetId="68">#REF!</definedName>
    <definedName name="JAN" localSheetId="74">#REF!</definedName>
    <definedName name="JAN" localSheetId="75">#REF!</definedName>
    <definedName name="JAN" localSheetId="76">#REF!</definedName>
    <definedName name="JAN" localSheetId="77">#REF!</definedName>
    <definedName name="JAN" localSheetId="78">#REF!</definedName>
    <definedName name="JAN" localSheetId="79">#REF!</definedName>
    <definedName name="JAN" localSheetId="6">#REF!</definedName>
    <definedName name="JAN" localSheetId="7">#REF!</definedName>
    <definedName name="JAN" localSheetId="8">#REF!</definedName>
    <definedName name="JAN">#REF!</definedName>
    <definedName name="June" localSheetId="10">#REF!</definedName>
    <definedName name="June" localSheetId="2">#REF!</definedName>
    <definedName name="June" localSheetId="80">#REF!</definedName>
    <definedName name="June" localSheetId="11">#REF!</definedName>
    <definedName name="June" localSheetId="82">#REF!</definedName>
    <definedName name="June" localSheetId="38">#REF!</definedName>
    <definedName name="June" localSheetId="0">#REF!</definedName>
    <definedName name="June" localSheetId="20">#REF!</definedName>
    <definedName name="June" localSheetId="49">#REF!</definedName>
    <definedName name="June" localSheetId="52">#REF!</definedName>
    <definedName name="June" localSheetId="58">#REF!</definedName>
    <definedName name="June" localSheetId="60">#REF!</definedName>
    <definedName name="June" localSheetId="66">#REF!</definedName>
    <definedName name="June" localSheetId="14">#REF!</definedName>
    <definedName name="June" localSheetId="34">#REF!</definedName>
    <definedName name="June" localSheetId="42">#REF!</definedName>
    <definedName name="June" localSheetId="43">#REF!</definedName>
    <definedName name="June" localSheetId="44">#REF!</definedName>
    <definedName name="June" localSheetId="89">#REF!</definedName>
    <definedName name="June" localSheetId="90">#REF!</definedName>
    <definedName name="June" localSheetId="91">#REF!</definedName>
    <definedName name="June" localSheetId="92">#REF!</definedName>
    <definedName name="June" localSheetId="95">#REF!</definedName>
    <definedName name="June" localSheetId="93">#REF!</definedName>
    <definedName name="June" localSheetId="94">#REF!</definedName>
    <definedName name="June" localSheetId="9">#REF!</definedName>
    <definedName name="June" localSheetId="12">#REF!</definedName>
    <definedName name="June" localSheetId="13">#REF!</definedName>
    <definedName name="June" localSheetId="15">#REF!</definedName>
    <definedName name="June" localSheetId="16">#REF!</definedName>
    <definedName name="June" localSheetId="17">#REF!</definedName>
    <definedName name="June" localSheetId="18">#REF!</definedName>
    <definedName name="June" localSheetId="19">#REF!</definedName>
    <definedName name="June" localSheetId="21">#REF!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3">#REF!</definedName>
    <definedName name="June" localSheetId="35">#REF!</definedName>
    <definedName name="June" localSheetId="36">#REF!</definedName>
    <definedName name="June" localSheetId="37">#REF!</definedName>
    <definedName name="June" localSheetId="39">#REF!</definedName>
    <definedName name="June" localSheetId="45">#REF!</definedName>
    <definedName name="June" localSheetId="46">#REF!</definedName>
    <definedName name="June" localSheetId="47">#REF!</definedName>
    <definedName name="June" localSheetId="48">#REF!</definedName>
    <definedName name="June" localSheetId="50">#REF!</definedName>
    <definedName name="June" localSheetId="51">#REF!</definedName>
    <definedName name="June" localSheetId="53">#REF!</definedName>
    <definedName name="June" localSheetId="54">#REF!</definedName>
    <definedName name="June" localSheetId="55">#REF!</definedName>
    <definedName name="June" localSheetId="56">#REF!</definedName>
    <definedName name="June" localSheetId="57">#REF!</definedName>
    <definedName name="June" localSheetId="59">#REF!</definedName>
    <definedName name="June" localSheetId="63">#REF!</definedName>
    <definedName name="June" localSheetId="67">#REF!</definedName>
    <definedName name="June" localSheetId="68">#REF!</definedName>
    <definedName name="June" localSheetId="74">#REF!</definedName>
    <definedName name="June" localSheetId="75">#REF!</definedName>
    <definedName name="June" localSheetId="76">#REF!</definedName>
    <definedName name="June" localSheetId="77">#REF!</definedName>
    <definedName name="June" localSheetId="78">#REF!</definedName>
    <definedName name="June" localSheetId="79">#REF!</definedName>
    <definedName name="June" localSheetId="6">#REF!</definedName>
    <definedName name="June" localSheetId="7">#REF!</definedName>
    <definedName name="June" localSheetId="8">#REF!</definedName>
    <definedName name="June">#REF!</definedName>
    <definedName name="JUNYTD" localSheetId="10">#REF!</definedName>
    <definedName name="JUNYTD" localSheetId="2">#REF!</definedName>
    <definedName name="JUNYTD" localSheetId="80">#REF!</definedName>
    <definedName name="JUNYTD" localSheetId="11">#REF!</definedName>
    <definedName name="JUNYTD" localSheetId="82">#REF!</definedName>
    <definedName name="JUNYTD" localSheetId="38">#REF!</definedName>
    <definedName name="JUNYTD" localSheetId="0">#REF!</definedName>
    <definedName name="JUNYTD" localSheetId="20">#REF!</definedName>
    <definedName name="JUNYTD" localSheetId="49">#REF!</definedName>
    <definedName name="JUNYTD" localSheetId="52">#REF!</definedName>
    <definedName name="JUNYTD" localSheetId="58">#REF!</definedName>
    <definedName name="JUNYTD" localSheetId="60">#REF!</definedName>
    <definedName name="JUNYTD" localSheetId="66">#REF!</definedName>
    <definedName name="JUNYTD" localSheetId="14">#REF!</definedName>
    <definedName name="JUNYTD" localSheetId="34">#REF!</definedName>
    <definedName name="JUNYTD" localSheetId="42">#REF!</definedName>
    <definedName name="JUNYTD" localSheetId="43">#REF!</definedName>
    <definedName name="JUNYTD" localSheetId="44">#REF!</definedName>
    <definedName name="JUNYTD" localSheetId="89">#REF!</definedName>
    <definedName name="JUNYTD" localSheetId="90">#REF!</definedName>
    <definedName name="JUNYTD" localSheetId="91">#REF!</definedName>
    <definedName name="JUNYTD" localSheetId="92">#REF!</definedName>
    <definedName name="JUNYTD" localSheetId="95">#REF!</definedName>
    <definedName name="JUNYTD" localSheetId="93">#REF!</definedName>
    <definedName name="JUNYTD" localSheetId="94">#REF!</definedName>
    <definedName name="JUNYTD" localSheetId="9">#REF!</definedName>
    <definedName name="JUNYTD" localSheetId="12">#REF!</definedName>
    <definedName name="JUNYTD" localSheetId="13">#REF!</definedName>
    <definedName name="JUNYTD" localSheetId="15">#REF!</definedName>
    <definedName name="JUNYTD" localSheetId="16">#REF!</definedName>
    <definedName name="JUNYTD" localSheetId="17">#REF!</definedName>
    <definedName name="JUNYTD" localSheetId="18">#REF!</definedName>
    <definedName name="JUNYTD" localSheetId="19">#REF!</definedName>
    <definedName name="JUNYTD" localSheetId="21">#REF!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3">#REF!</definedName>
    <definedName name="JUNYTD" localSheetId="35">#REF!</definedName>
    <definedName name="JUNYTD" localSheetId="36">#REF!</definedName>
    <definedName name="JUNYTD" localSheetId="37">#REF!</definedName>
    <definedName name="JUNYTD" localSheetId="39">#REF!</definedName>
    <definedName name="JUNYTD" localSheetId="45">#REF!</definedName>
    <definedName name="JUNYTD" localSheetId="46">#REF!</definedName>
    <definedName name="JUNYTD" localSheetId="47">#REF!</definedName>
    <definedName name="JUNYTD" localSheetId="48">#REF!</definedName>
    <definedName name="JUNYTD" localSheetId="50">#REF!</definedName>
    <definedName name="JUNYTD" localSheetId="51">#REF!</definedName>
    <definedName name="JUNYTD" localSheetId="53">#REF!</definedName>
    <definedName name="JUNYTD" localSheetId="54">#REF!</definedName>
    <definedName name="JUNYTD" localSheetId="55">#REF!</definedName>
    <definedName name="JUNYTD" localSheetId="56">#REF!</definedName>
    <definedName name="JUNYTD" localSheetId="57">#REF!</definedName>
    <definedName name="JUNYTD" localSheetId="59">#REF!</definedName>
    <definedName name="JUNYTD" localSheetId="63">#REF!</definedName>
    <definedName name="JUNYTD" localSheetId="67">#REF!</definedName>
    <definedName name="JUNYTD" localSheetId="68">#REF!</definedName>
    <definedName name="JUNYTD" localSheetId="74">#REF!</definedName>
    <definedName name="JUNYTD" localSheetId="75">#REF!</definedName>
    <definedName name="JUNYTD" localSheetId="76">#REF!</definedName>
    <definedName name="JUNYTD" localSheetId="77">#REF!</definedName>
    <definedName name="JUNYTD" localSheetId="78">#REF!</definedName>
    <definedName name="JUNYTD" localSheetId="79">#REF!</definedName>
    <definedName name="JUNYTD" localSheetId="6">#REF!</definedName>
    <definedName name="JUNYTD" localSheetId="7">#REF!</definedName>
    <definedName name="JUNYTD" localSheetId="8">#REF!</definedName>
    <definedName name="JUNYTD">#REF!</definedName>
    <definedName name="KPMGDecember" localSheetId="83">'[3]NS Op Eq Cap Sch 2005 YTD'!#REF!</definedName>
    <definedName name="KPMGDecember" localSheetId="2">'[3]NS Op Eq Cap Sch 2005 YTD'!#REF!</definedName>
    <definedName name="KPMGDecember" localSheetId="80">'[3]NS Op Eq Cap Sch 2005 YTD'!#REF!</definedName>
    <definedName name="KPMGDecember" localSheetId="11">'[3]NS Op Eq Cap Sch 2005 YTD'!#REF!</definedName>
    <definedName name="KPMGDecember" localSheetId="82">'[3]NS Op Eq Cap Sch 2005 YTD'!#REF!</definedName>
    <definedName name="KPMGDecember" localSheetId="38">'[4]NS Op Eq Cap Sch 2005 YTD'!#REF!</definedName>
    <definedName name="KPMGDecember" localSheetId="0">'[3]NS Op Eq Cap Sch 2005 YTD'!#REF!</definedName>
    <definedName name="KPMGDecember" localSheetId="97">'[3]NS Op Eq Cap Sch 2005 YTD'!#REF!</definedName>
    <definedName name="KPMGDecember" localSheetId="49">'[4]NS Op Eq Cap Sch 2005 YTD'!#REF!</definedName>
    <definedName name="KPMGDecember" localSheetId="60">'[4]NS Op Eq Cap Sch 2005 YTD'!#REF!</definedName>
    <definedName name="KPMGDecember" localSheetId="66">'[4]NS Op Eq Cap Sch 2005 YTD'!#REF!</definedName>
    <definedName name="KPMGDecember" localSheetId="96">'[3]NS Op Eq Cap Sch 2005 YTD'!#REF!</definedName>
    <definedName name="KPMGDecember" localSheetId="14">'[4]NS Op Eq Cap Sch 2005 YTD'!#REF!</definedName>
    <definedName name="KPMGDecember" localSheetId="34">'[4]NS Op Eq Cap Sch 2005 YTD'!#REF!</definedName>
    <definedName name="KPMGDecember" localSheetId="42">'[4]NS Op Eq Cap Sch 2005 YTD'!#REF!</definedName>
    <definedName name="KPMGDecember" localSheetId="43">'[4]NS Op Eq Cap Sch 2005 YTD'!#REF!</definedName>
    <definedName name="KPMGDecember" localSheetId="44">'[4]NS Op Eq Cap Sch 2005 YTD'!#REF!</definedName>
    <definedName name="KPMGDecember" localSheetId="71">'[4]NS Op Eq Cap Sch 2005 YTD'!#REF!</definedName>
    <definedName name="KPMGDecember" localSheetId="72">'[4]NS Op Eq Cap Sch 2005 YTD'!#REF!</definedName>
    <definedName name="KPMGDecember" localSheetId="73">'[4]NS Op Eq Cap Sch 2005 YTD'!#REF!</definedName>
    <definedName name="KPMGDecember" localSheetId="89">'[5]NS Op Eq Cap Sch 2005 YTD'!#REF!</definedName>
    <definedName name="KPMGDecember" localSheetId="90">'[5]NS Op Eq Cap Sch 2005 YTD'!#REF!</definedName>
    <definedName name="KPMGDecember" localSheetId="91">'[5]NS Op Eq Cap Sch 2005 YTD'!#REF!</definedName>
    <definedName name="KPMGDecember" localSheetId="92">'[5]NS Op Eq Cap Sch 2005 YTD'!#REF!</definedName>
    <definedName name="KPMGDecember" localSheetId="95">'[5]NS Op Eq Cap Sch 2005 YTD'!#REF!</definedName>
    <definedName name="KPMGDecember" localSheetId="81">'[4]NS Op Eq Cap Sch 2005 YTD'!#REF!</definedName>
    <definedName name="KPMGDecember" localSheetId="93">'[4]NS Op Eq Cap Sch 2005 YTD'!#REF!</definedName>
    <definedName name="KPMGDecember" localSheetId="94">'[4]NS Op Eq Cap Sch 2005 YTD'!#REF!</definedName>
    <definedName name="KPMGDecember" localSheetId="12">'[4]NS Op Eq Cap Sch 2005 YTD'!#REF!</definedName>
    <definedName name="KPMGDecember" localSheetId="13">'[4]NS Op Eq Cap Sch 2005 YTD'!#REF!</definedName>
    <definedName name="KPMGDecember" localSheetId="17">'[4]NS Op Eq Cap Sch 2005 YTD'!#REF!</definedName>
    <definedName name="KPMGDecember" localSheetId="18">'[4]NS Op Eq Cap Sch 2005 YTD'!#REF!</definedName>
    <definedName name="KPMGDecember" localSheetId="19">'[4]NS Op Eq Cap Sch 2005 YTD'!#REF!</definedName>
    <definedName name="KPMGDecember" localSheetId="21">'[3]NS Op Eq Cap Sch 2005 YTD'!#REF!</definedName>
    <definedName name="KPMGDecember" localSheetId="22">'[3]NS Op Eq Cap Sch 2005 YTD'!#REF!</definedName>
    <definedName name="KPMGDecember" localSheetId="23">'[3]NS Op Eq Cap Sch 2005 YTD'!#REF!</definedName>
    <definedName name="KPMGDecember" localSheetId="24">'[3]NS Op Eq Cap Sch 2005 YTD'!#REF!</definedName>
    <definedName name="KPMGDecember" localSheetId="25">'[3]NS Op Eq Cap Sch 2005 YTD'!#REF!</definedName>
    <definedName name="KPMGDecember" localSheetId="26">'[3]NS Op Eq Cap Sch 2005 YTD'!#REF!</definedName>
    <definedName name="KPMGDecember" localSheetId="27">'[4]NS Op Eq Cap Sch 2005 YTD'!#REF!</definedName>
    <definedName name="KPMGDecember" localSheetId="28">'[4]NS Op Eq Cap Sch 2005 YTD'!#REF!</definedName>
    <definedName name="KPMGDecember" localSheetId="29">'[4]NS Op Eq Cap Sch 2005 YTD'!#REF!</definedName>
    <definedName name="KPMGDecember" localSheetId="30">#REF!</definedName>
    <definedName name="KPMGDecember" localSheetId="31">'[4]NS Op Eq Cap Sch 2005 YTD'!#REF!</definedName>
    <definedName name="KPMGDecember" localSheetId="32">'[6]NS Op Eq Cap Sch 2005 YTD'!#REF!</definedName>
    <definedName name="KPMGDecember" localSheetId="33">#REF!</definedName>
    <definedName name="KPMGDecember" localSheetId="35">'[4]NS Op Eq Cap Sch 2005 YTD'!#REF!</definedName>
    <definedName name="KPMGDecember" localSheetId="36">'[4]NS Op Eq Cap Sch 2005 YTD'!#REF!</definedName>
    <definedName name="KPMGDecember" localSheetId="37">'[4]NS Op Eq Cap Sch 2005 YTD'!#REF!</definedName>
    <definedName name="KPMGDecember" localSheetId="48">'[4]NS Op Eq Cap Sch 2005 YTD'!#REF!</definedName>
    <definedName name="KPMGDecember" localSheetId="51">'[4]NS Op Eq Cap Sch 2005 YTD'!#REF!</definedName>
    <definedName name="KPMGDecember" localSheetId="53">'[4]NS Op Eq Cap Sch 2005 YTD'!#REF!</definedName>
    <definedName name="KPMGDecember" localSheetId="54">'[4]NS Op Eq Cap Sch 2005 YTD'!#REF!</definedName>
    <definedName name="KPMGDecember" localSheetId="55">'[4]NS Op Eq Cap Sch 2005 YTD'!#REF!</definedName>
    <definedName name="KPMGDecember" localSheetId="63">'[4]NS Op Eq Cap Sch 2005 YTD'!#REF!</definedName>
    <definedName name="KPMGDecember" localSheetId="67">'[4]NS Op Eq Cap Sch 2005 YTD'!#REF!</definedName>
    <definedName name="KPMGDecember" localSheetId="74">'[4]NS Op Eq Cap Sch 2005 YTD'!#REF!</definedName>
    <definedName name="KPMGDecember" localSheetId="75">'[4]NS Op Eq Cap Sch 2005 YTD'!#REF!</definedName>
    <definedName name="KPMGDecember" localSheetId="76">'[4]NS Op Eq Cap Sch 2005 YTD'!#REF!</definedName>
    <definedName name="KPMGDecember" localSheetId="77">'[4]NS Op Eq Cap Sch 2005 YTD'!#REF!</definedName>
    <definedName name="KPMGDecember" localSheetId="79">'[4]NS Op Eq Cap Sch 2005 YTD'!#REF!</definedName>
    <definedName name="KPMGDecember" localSheetId="6">'[4]NS Op Eq Cap Sch 2005 YTD'!#REF!</definedName>
    <definedName name="KPMGDecember" localSheetId="7">'[4]NS Op Eq Cap Sch 2005 YTD'!#REF!</definedName>
    <definedName name="KPMGDecember" localSheetId="8">'[4]NS Op Eq Cap Sch 2005 YTD'!#REF!</definedName>
    <definedName name="KPMGDecember">'[4]NS Op Eq Cap Sch 2005 YTD'!#REF!</definedName>
    <definedName name="KPMGJune" localSheetId="10">#REF!</definedName>
    <definedName name="KPMGJune" localSheetId="83">#REF!</definedName>
    <definedName name="KPMGJune" localSheetId="2">#REF!</definedName>
    <definedName name="KPMGJune" localSheetId="80">#REF!</definedName>
    <definedName name="KPMGJune" localSheetId="11">#REF!</definedName>
    <definedName name="KPMGJune" localSheetId="82">#REF!</definedName>
    <definedName name="KPMGJune" localSheetId="38">#REF!</definedName>
    <definedName name="KPMGJune" localSheetId="0">#REF!</definedName>
    <definedName name="KPMGJune" localSheetId="97">#REF!</definedName>
    <definedName name="KPMGJune" localSheetId="1">#REF!</definedName>
    <definedName name="KPMGJune" localSheetId="20">#REF!</definedName>
    <definedName name="KPMGJune" localSheetId="49">#REF!</definedName>
    <definedName name="KPMGJune" localSheetId="52">#REF!</definedName>
    <definedName name="KPMGJune" localSheetId="58">#REF!</definedName>
    <definedName name="KPMGJune" localSheetId="60">#REF!</definedName>
    <definedName name="KPMGJune" localSheetId="66">#REF!</definedName>
    <definedName name="KPMGJune" localSheetId="4">#REF!</definedName>
    <definedName name="KPMGJune" localSheetId="96">#REF!</definedName>
    <definedName name="KPMGJune" localSheetId="14">#REF!</definedName>
    <definedName name="KPMGJune" localSheetId="34">#REF!</definedName>
    <definedName name="KPMGJune" localSheetId="42">#REF!</definedName>
    <definedName name="KPMGJune" localSheetId="43">#REF!</definedName>
    <definedName name="KPMGJune" localSheetId="44">#REF!</definedName>
    <definedName name="KPMGJune" localSheetId="71">#REF!</definedName>
    <definedName name="KPMGJune" localSheetId="72">#REF!</definedName>
    <definedName name="KPMGJune" localSheetId="73">#REF!</definedName>
    <definedName name="KPMGJune" localSheetId="89">#REF!</definedName>
    <definedName name="KPMGJune" localSheetId="90">#REF!</definedName>
    <definedName name="KPMGJune" localSheetId="91">#REF!</definedName>
    <definedName name="KPMGJune" localSheetId="92">#REF!</definedName>
    <definedName name="KPMGJune" localSheetId="95">#REF!</definedName>
    <definedName name="KPMGJune" localSheetId="81">#REF!</definedName>
    <definedName name="KPMGJune" localSheetId="93">#REF!</definedName>
    <definedName name="KPMGJune" localSheetId="94">#REF!</definedName>
    <definedName name="KPMGJune" localSheetId="9">#REF!</definedName>
    <definedName name="KPMGJune" localSheetId="12">#REF!</definedName>
    <definedName name="KPMGJune" localSheetId="13">#REF!</definedName>
    <definedName name="KPMGJune" localSheetId="15">#REF!</definedName>
    <definedName name="KPMGJune" localSheetId="16">#REF!</definedName>
    <definedName name="KPMGJune" localSheetId="17">#REF!</definedName>
    <definedName name="KPMGJune" localSheetId="18">#REF!</definedName>
    <definedName name="KPMGJune" localSheetId="19">#REF!</definedName>
    <definedName name="KPMGJune" localSheetId="21">#REF!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3">#REF!</definedName>
    <definedName name="KPMGJune" localSheetId="35">#REF!</definedName>
    <definedName name="KPMGJune" localSheetId="36">#REF!</definedName>
    <definedName name="KPMGJune" localSheetId="37">#REF!</definedName>
    <definedName name="KPMGJune" localSheetId="39">#REF!</definedName>
    <definedName name="KPMGJune" localSheetId="45">#REF!</definedName>
    <definedName name="KPMGJune" localSheetId="46">#REF!</definedName>
    <definedName name="KPMGJune" localSheetId="47">#REF!</definedName>
    <definedName name="KPMGJune" localSheetId="48">#REF!</definedName>
    <definedName name="KPMGJune" localSheetId="50">#REF!</definedName>
    <definedName name="KPMGJune" localSheetId="51">#REF!</definedName>
    <definedName name="KPMGJune" localSheetId="53">#REF!</definedName>
    <definedName name="KPMGJune" localSheetId="54">#REF!</definedName>
    <definedName name="KPMGJune" localSheetId="55">#REF!</definedName>
    <definedName name="KPMGJune" localSheetId="56">#REF!</definedName>
    <definedName name="KPMGJune" localSheetId="57">#REF!</definedName>
    <definedName name="KPMGJune" localSheetId="59">#REF!</definedName>
    <definedName name="KPMGJune" localSheetId="63">#REF!</definedName>
    <definedName name="KPMGJune" localSheetId="67">#REF!</definedName>
    <definedName name="KPMGJune" localSheetId="68">#REF!</definedName>
    <definedName name="KPMGJune" localSheetId="74">#REF!</definedName>
    <definedName name="KPMGJune" localSheetId="75">#REF!</definedName>
    <definedName name="KPMGJune" localSheetId="76">#REF!</definedName>
    <definedName name="KPMGJune" localSheetId="77">#REF!</definedName>
    <definedName name="KPMGJune" localSheetId="78">#REF!</definedName>
    <definedName name="KPMGJune" localSheetId="79">#REF!</definedName>
    <definedName name="KPMGJune" localSheetId="6">#REF!</definedName>
    <definedName name="KPMGJune" localSheetId="7">#REF!</definedName>
    <definedName name="KPMGJune" localSheetId="8">#REF!</definedName>
    <definedName name="KPMGJune">#REF!</definedName>
    <definedName name="KPMGMarch" localSheetId="10">#REF!</definedName>
    <definedName name="KPMGMarch" localSheetId="83">#REF!</definedName>
    <definedName name="KPMGMarch" localSheetId="2">#REF!</definedName>
    <definedName name="KPMGMarch" localSheetId="80">#REF!</definedName>
    <definedName name="KPMGMarch" localSheetId="11">#REF!</definedName>
    <definedName name="KPMGMarch" localSheetId="82">#REF!</definedName>
    <definedName name="KPMGMarch" localSheetId="38">#REF!</definedName>
    <definedName name="KPMGMarch" localSheetId="0">#REF!</definedName>
    <definedName name="KPMGMarch" localSheetId="97">#REF!</definedName>
    <definedName name="KPMGMarch" localSheetId="1">#REF!</definedName>
    <definedName name="KPMGMarch" localSheetId="20">#REF!</definedName>
    <definedName name="KPMGMarch" localSheetId="49">#REF!</definedName>
    <definedName name="KPMGMarch" localSheetId="52">#REF!</definedName>
    <definedName name="KPMGMarch" localSheetId="58">#REF!</definedName>
    <definedName name="KPMGMarch" localSheetId="60">#REF!</definedName>
    <definedName name="KPMGMarch" localSheetId="66">#REF!</definedName>
    <definedName name="KPMGMarch" localSheetId="4">#REF!</definedName>
    <definedName name="KPMGMarch" localSheetId="96">#REF!</definedName>
    <definedName name="KPMGMarch" localSheetId="14">#REF!</definedName>
    <definedName name="KPMGMarch" localSheetId="34">#REF!</definedName>
    <definedName name="KPMGMarch" localSheetId="42">#REF!</definedName>
    <definedName name="KPMGMarch" localSheetId="43">#REF!</definedName>
    <definedName name="KPMGMarch" localSheetId="44">#REF!</definedName>
    <definedName name="KPMGMarch" localSheetId="71">#REF!</definedName>
    <definedName name="KPMGMarch" localSheetId="72">#REF!</definedName>
    <definedName name="KPMGMarch" localSheetId="73">#REF!</definedName>
    <definedName name="KPMGMarch" localSheetId="89">#REF!</definedName>
    <definedName name="KPMGMarch" localSheetId="90">#REF!</definedName>
    <definedName name="KPMGMarch" localSheetId="91">#REF!</definedName>
    <definedName name="KPMGMarch" localSheetId="92">#REF!</definedName>
    <definedName name="KPMGMarch" localSheetId="95">#REF!</definedName>
    <definedName name="KPMGMarch" localSheetId="81">#REF!</definedName>
    <definedName name="KPMGMarch" localSheetId="93">#REF!</definedName>
    <definedName name="KPMGMarch" localSheetId="94">#REF!</definedName>
    <definedName name="KPMGMarch" localSheetId="9">#REF!</definedName>
    <definedName name="KPMGMarch" localSheetId="12">#REF!</definedName>
    <definedName name="KPMGMarch" localSheetId="13">#REF!</definedName>
    <definedName name="KPMGMarch" localSheetId="15">#REF!</definedName>
    <definedName name="KPMGMarch" localSheetId="16">#REF!</definedName>
    <definedName name="KPMGMarch" localSheetId="17">#REF!</definedName>
    <definedName name="KPMGMarch" localSheetId="18">#REF!</definedName>
    <definedName name="KPMGMarch" localSheetId="19">#REF!</definedName>
    <definedName name="KPMGMarch" localSheetId="21">#REF!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3">#REF!</definedName>
    <definedName name="KPMGMarch" localSheetId="35">#REF!</definedName>
    <definedName name="KPMGMarch" localSheetId="36">#REF!</definedName>
    <definedName name="KPMGMarch" localSheetId="37">#REF!</definedName>
    <definedName name="KPMGMarch" localSheetId="39">#REF!</definedName>
    <definedName name="KPMGMarch" localSheetId="45">#REF!</definedName>
    <definedName name="KPMGMarch" localSheetId="46">#REF!</definedName>
    <definedName name="KPMGMarch" localSheetId="47">#REF!</definedName>
    <definedName name="KPMGMarch" localSheetId="48">#REF!</definedName>
    <definedName name="KPMGMarch" localSheetId="50">#REF!</definedName>
    <definedName name="KPMGMarch" localSheetId="51">#REF!</definedName>
    <definedName name="KPMGMarch" localSheetId="53">#REF!</definedName>
    <definedName name="KPMGMarch" localSheetId="54">#REF!</definedName>
    <definedName name="KPMGMarch" localSheetId="55">#REF!</definedName>
    <definedName name="KPMGMarch" localSheetId="56">#REF!</definedName>
    <definedName name="KPMGMarch" localSheetId="57">#REF!</definedName>
    <definedName name="KPMGMarch" localSheetId="59">#REF!</definedName>
    <definedName name="KPMGMarch" localSheetId="63">#REF!</definedName>
    <definedName name="KPMGMarch" localSheetId="67">#REF!</definedName>
    <definedName name="KPMGMarch" localSheetId="68">#REF!</definedName>
    <definedName name="KPMGMarch" localSheetId="74">#REF!</definedName>
    <definedName name="KPMGMarch" localSheetId="75">#REF!</definedName>
    <definedName name="KPMGMarch" localSheetId="76">#REF!</definedName>
    <definedName name="KPMGMarch" localSheetId="77">#REF!</definedName>
    <definedName name="KPMGMarch" localSheetId="78">#REF!</definedName>
    <definedName name="KPMGMarch" localSheetId="79">#REF!</definedName>
    <definedName name="KPMGMarch" localSheetId="6">#REF!</definedName>
    <definedName name="KPMGMarch" localSheetId="7">#REF!</definedName>
    <definedName name="KPMGMarch" localSheetId="8">#REF!</definedName>
    <definedName name="KPMGMarch">#REF!</definedName>
    <definedName name="KPMGSeptember" localSheetId="10">#REF!</definedName>
    <definedName name="KPMGSeptember" localSheetId="83">#REF!</definedName>
    <definedName name="KPMGSeptember" localSheetId="2">#REF!</definedName>
    <definedName name="KPMGSeptember" localSheetId="80">#REF!</definedName>
    <definedName name="KPMGSeptember" localSheetId="11">#REF!</definedName>
    <definedName name="KPMGSeptember" localSheetId="82">#REF!</definedName>
    <definedName name="KPMGSeptember" localSheetId="38">#REF!</definedName>
    <definedName name="KPMGSeptember" localSheetId="0">#REF!</definedName>
    <definedName name="KPMGSeptember" localSheetId="97">#REF!</definedName>
    <definedName name="KPMGSeptember" localSheetId="1">#REF!</definedName>
    <definedName name="KPMGSeptember" localSheetId="20">#REF!</definedName>
    <definedName name="KPMGSeptember" localSheetId="49">#REF!</definedName>
    <definedName name="KPMGSeptember" localSheetId="52">#REF!</definedName>
    <definedName name="KPMGSeptember" localSheetId="58">#REF!</definedName>
    <definedName name="KPMGSeptember" localSheetId="60">#REF!</definedName>
    <definedName name="KPMGSeptember" localSheetId="66">#REF!</definedName>
    <definedName name="KPMGSeptember" localSheetId="4">#REF!</definedName>
    <definedName name="KPMGSeptember" localSheetId="96">#REF!</definedName>
    <definedName name="KPMGSeptember" localSheetId="14">#REF!</definedName>
    <definedName name="KPMGSeptember" localSheetId="34">#REF!</definedName>
    <definedName name="KPMGSeptember" localSheetId="42">#REF!</definedName>
    <definedName name="KPMGSeptember" localSheetId="43">#REF!</definedName>
    <definedName name="KPMGSeptember" localSheetId="44">#REF!</definedName>
    <definedName name="KPMGSeptember" localSheetId="71">#REF!</definedName>
    <definedName name="KPMGSeptember" localSheetId="72">#REF!</definedName>
    <definedName name="KPMGSeptember" localSheetId="73">#REF!</definedName>
    <definedName name="KPMGSeptember" localSheetId="89">#REF!</definedName>
    <definedName name="KPMGSeptember" localSheetId="90">#REF!</definedName>
    <definedName name="KPMGSeptember" localSheetId="91">#REF!</definedName>
    <definedName name="KPMGSeptember" localSheetId="92">#REF!</definedName>
    <definedName name="KPMGSeptember" localSheetId="95">#REF!</definedName>
    <definedName name="KPMGSeptember" localSheetId="81">#REF!</definedName>
    <definedName name="KPMGSeptember" localSheetId="93">#REF!</definedName>
    <definedName name="KPMGSeptember" localSheetId="94">#REF!</definedName>
    <definedName name="KPMGSeptember" localSheetId="9">#REF!</definedName>
    <definedName name="KPMGSeptember" localSheetId="12">#REF!</definedName>
    <definedName name="KPMGSeptember" localSheetId="13">#REF!</definedName>
    <definedName name="KPMGSeptember" localSheetId="15">#REF!</definedName>
    <definedName name="KPMGSeptember" localSheetId="16">#REF!</definedName>
    <definedName name="KPMGSeptember" localSheetId="17">#REF!</definedName>
    <definedName name="KPMGSeptember" localSheetId="18">#REF!</definedName>
    <definedName name="KPMGSeptember" localSheetId="19">#REF!</definedName>
    <definedName name="KPMGSeptember" localSheetId="21">#REF!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3">#REF!</definedName>
    <definedName name="KPMGSeptember" localSheetId="35">#REF!</definedName>
    <definedName name="KPMGSeptember" localSheetId="36">#REF!</definedName>
    <definedName name="KPMGSeptember" localSheetId="37">#REF!</definedName>
    <definedName name="KPMGSeptember" localSheetId="39">#REF!</definedName>
    <definedName name="KPMGSeptember" localSheetId="45">#REF!</definedName>
    <definedName name="KPMGSeptember" localSheetId="46">#REF!</definedName>
    <definedName name="KPMGSeptember" localSheetId="47">#REF!</definedName>
    <definedName name="KPMGSeptember" localSheetId="48">#REF!</definedName>
    <definedName name="KPMGSeptember" localSheetId="50">#REF!</definedName>
    <definedName name="KPMGSeptember" localSheetId="51">#REF!</definedName>
    <definedName name="KPMGSeptember" localSheetId="53">#REF!</definedName>
    <definedName name="KPMGSeptember" localSheetId="54">#REF!</definedName>
    <definedName name="KPMGSeptember" localSheetId="55">#REF!</definedName>
    <definedName name="KPMGSeptember" localSheetId="56">#REF!</definedName>
    <definedName name="KPMGSeptember" localSheetId="57">#REF!</definedName>
    <definedName name="KPMGSeptember" localSheetId="59">#REF!</definedName>
    <definedName name="KPMGSeptember" localSheetId="63">#REF!</definedName>
    <definedName name="KPMGSeptember" localSheetId="67">#REF!</definedName>
    <definedName name="KPMGSeptember" localSheetId="68">#REF!</definedName>
    <definedName name="KPMGSeptember" localSheetId="74">#REF!</definedName>
    <definedName name="KPMGSeptember" localSheetId="75">#REF!</definedName>
    <definedName name="KPMGSeptember" localSheetId="76">#REF!</definedName>
    <definedName name="KPMGSeptember" localSheetId="77">#REF!</definedName>
    <definedName name="KPMGSeptember" localSheetId="78">#REF!</definedName>
    <definedName name="KPMGSeptember" localSheetId="79">#REF!</definedName>
    <definedName name="KPMGSeptember" localSheetId="6">#REF!</definedName>
    <definedName name="KPMGSeptember" localSheetId="7">#REF!</definedName>
    <definedName name="KPMGSeptember" localSheetId="8">#REF!</definedName>
    <definedName name="KPMGSeptember">#REF!</definedName>
    <definedName name="MAR" localSheetId="10">#REF!</definedName>
    <definedName name="MAR" localSheetId="2">#REF!</definedName>
    <definedName name="MAR" localSheetId="80">#REF!</definedName>
    <definedName name="MAR" localSheetId="11">#REF!</definedName>
    <definedName name="MAR" localSheetId="82">#REF!</definedName>
    <definedName name="MAR" localSheetId="38">#REF!</definedName>
    <definedName name="MAR" localSheetId="0">#REF!</definedName>
    <definedName name="MAR" localSheetId="20">#REF!</definedName>
    <definedName name="MAR" localSheetId="49">#REF!</definedName>
    <definedName name="MAR" localSheetId="52">#REF!</definedName>
    <definedName name="MAR" localSheetId="58">#REF!</definedName>
    <definedName name="MAR" localSheetId="60">#REF!</definedName>
    <definedName name="MAR" localSheetId="66">#REF!</definedName>
    <definedName name="MAR" localSheetId="14">#REF!</definedName>
    <definedName name="MAR" localSheetId="34">#REF!</definedName>
    <definedName name="MAR" localSheetId="42">#REF!</definedName>
    <definedName name="MAR" localSheetId="43">#REF!</definedName>
    <definedName name="MAR" localSheetId="44">#REF!</definedName>
    <definedName name="MAR" localSheetId="89">#REF!</definedName>
    <definedName name="MAR" localSheetId="90">#REF!</definedName>
    <definedName name="MAR" localSheetId="91">#REF!</definedName>
    <definedName name="MAR" localSheetId="92">#REF!</definedName>
    <definedName name="MAR" localSheetId="95">#REF!</definedName>
    <definedName name="MAR" localSheetId="93">#REF!</definedName>
    <definedName name="MAR" localSheetId="94">#REF!</definedName>
    <definedName name="MAR" localSheetId="9">#REF!</definedName>
    <definedName name="MAR" localSheetId="12">#REF!</definedName>
    <definedName name="MAR" localSheetId="13">#REF!</definedName>
    <definedName name="MAR" localSheetId="15">#REF!</definedName>
    <definedName name="MAR" localSheetId="16">#REF!</definedName>
    <definedName name="MAR" localSheetId="17">#REF!</definedName>
    <definedName name="MAR" localSheetId="18">#REF!</definedName>
    <definedName name="MAR" localSheetId="19">#REF!</definedName>
    <definedName name="MAR" localSheetId="21">#REF!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3">#REF!</definedName>
    <definedName name="MAR" localSheetId="35">#REF!</definedName>
    <definedName name="MAR" localSheetId="36">#REF!</definedName>
    <definedName name="MAR" localSheetId="37">#REF!</definedName>
    <definedName name="MAR" localSheetId="39">#REF!</definedName>
    <definedName name="MAR" localSheetId="45">#REF!</definedName>
    <definedName name="MAR" localSheetId="46">#REF!</definedName>
    <definedName name="MAR" localSheetId="47">#REF!</definedName>
    <definedName name="MAR" localSheetId="48">#REF!</definedName>
    <definedName name="MAR" localSheetId="50">#REF!</definedName>
    <definedName name="MAR" localSheetId="51">#REF!</definedName>
    <definedName name="MAR" localSheetId="53">#REF!</definedName>
    <definedName name="MAR" localSheetId="54">#REF!</definedName>
    <definedName name="MAR" localSheetId="55">#REF!</definedName>
    <definedName name="MAR" localSheetId="56">#REF!</definedName>
    <definedName name="MAR" localSheetId="57">#REF!</definedName>
    <definedName name="MAR" localSheetId="59">#REF!</definedName>
    <definedName name="MAR" localSheetId="63">#REF!</definedName>
    <definedName name="MAR" localSheetId="67">#REF!</definedName>
    <definedName name="MAR" localSheetId="68">#REF!</definedName>
    <definedName name="MAR" localSheetId="74">#REF!</definedName>
    <definedName name="MAR" localSheetId="75">#REF!</definedName>
    <definedName name="MAR" localSheetId="76">#REF!</definedName>
    <definedName name="MAR" localSheetId="77">#REF!</definedName>
    <definedName name="MAR" localSheetId="78">#REF!</definedName>
    <definedName name="MAR" localSheetId="79">#REF!</definedName>
    <definedName name="MAR" localSheetId="6">#REF!</definedName>
    <definedName name="MAR" localSheetId="7">#REF!</definedName>
    <definedName name="MAR" localSheetId="8">#REF!</definedName>
    <definedName name="MAR">#REF!</definedName>
    <definedName name="March" localSheetId="10">#REF!</definedName>
    <definedName name="March" localSheetId="2">#REF!</definedName>
    <definedName name="March" localSheetId="80">#REF!</definedName>
    <definedName name="March" localSheetId="11">#REF!</definedName>
    <definedName name="March" localSheetId="82">#REF!</definedName>
    <definedName name="March" localSheetId="38">#REF!</definedName>
    <definedName name="March" localSheetId="0">#REF!</definedName>
    <definedName name="March" localSheetId="20">#REF!</definedName>
    <definedName name="March" localSheetId="49">#REF!</definedName>
    <definedName name="March" localSheetId="52">#REF!</definedName>
    <definedName name="March" localSheetId="58">#REF!</definedName>
    <definedName name="March" localSheetId="60">#REF!</definedName>
    <definedName name="March" localSheetId="66">#REF!</definedName>
    <definedName name="March" localSheetId="14">#REF!</definedName>
    <definedName name="March" localSheetId="34">#REF!</definedName>
    <definedName name="March" localSheetId="42">#REF!</definedName>
    <definedName name="March" localSheetId="43">#REF!</definedName>
    <definedName name="March" localSheetId="44">#REF!</definedName>
    <definedName name="March" localSheetId="89">#REF!</definedName>
    <definedName name="March" localSheetId="90">#REF!</definedName>
    <definedName name="March" localSheetId="91">#REF!</definedName>
    <definedName name="March" localSheetId="92">#REF!</definedName>
    <definedName name="March" localSheetId="95">#REF!</definedName>
    <definedName name="March" localSheetId="93">#REF!</definedName>
    <definedName name="March" localSheetId="94">#REF!</definedName>
    <definedName name="March" localSheetId="9">#REF!</definedName>
    <definedName name="March" localSheetId="12">#REF!</definedName>
    <definedName name="March" localSheetId="13">#REF!</definedName>
    <definedName name="March" localSheetId="15">#REF!</definedName>
    <definedName name="March" localSheetId="16">#REF!</definedName>
    <definedName name="March" localSheetId="17">#REF!</definedName>
    <definedName name="March" localSheetId="18">#REF!</definedName>
    <definedName name="March" localSheetId="19">#REF!</definedName>
    <definedName name="March" localSheetId="21">#REF!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3">#REF!</definedName>
    <definedName name="March" localSheetId="35">#REF!</definedName>
    <definedName name="March" localSheetId="36">#REF!</definedName>
    <definedName name="March" localSheetId="37">#REF!</definedName>
    <definedName name="March" localSheetId="39">#REF!</definedName>
    <definedName name="March" localSheetId="45">#REF!</definedName>
    <definedName name="March" localSheetId="46">#REF!</definedName>
    <definedName name="March" localSheetId="47">#REF!</definedName>
    <definedName name="March" localSheetId="48">#REF!</definedName>
    <definedName name="March" localSheetId="50">#REF!</definedName>
    <definedName name="March" localSheetId="51">#REF!</definedName>
    <definedName name="March" localSheetId="53">#REF!</definedName>
    <definedName name="March" localSheetId="54">#REF!</definedName>
    <definedName name="March" localSheetId="55">#REF!</definedName>
    <definedName name="March" localSheetId="56">#REF!</definedName>
    <definedName name="March" localSheetId="57">#REF!</definedName>
    <definedName name="March" localSheetId="59">#REF!</definedName>
    <definedName name="March" localSheetId="63">#REF!</definedName>
    <definedName name="March" localSheetId="67">#REF!</definedName>
    <definedName name="March" localSheetId="68">#REF!</definedName>
    <definedName name="March" localSheetId="74">#REF!</definedName>
    <definedName name="March" localSheetId="75">#REF!</definedName>
    <definedName name="March" localSheetId="76">#REF!</definedName>
    <definedName name="March" localSheetId="77">#REF!</definedName>
    <definedName name="March" localSheetId="78">#REF!</definedName>
    <definedName name="March" localSheetId="79">#REF!</definedName>
    <definedName name="March" localSheetId="6">#REF!</definedName>
    <definedName name="March" localSheetId="7">#REF!</definedName>
    <definedName name="March" localSheetId="8">#REF!</definedName>
    <definedName name="March">#REF!</definedName>
    <definedName name="MAY" localSheetId="10">#REF!</definedName>
    <definedName name="MAY" localSheetId="2">#REF!</definedName>
    <definedName name="MAY" localSheetId="80">#REF!</definedName>
    <definedName name="MAY" localSheetId="11">#REF!</definedName>
    <definedName name="MAY" localSheetId="82">#REF!</definedName>
    <definedName name="MAY" localSheetId="38">#REF!</definedName>
    <definedName name="MAY" localSheetId="0">#REF!</definedName>
    <definedName name="MAY" localSheetId="20">#REF!</definedName>
    <definedName name="MAY" localSheetId="49">#REF!</definedName>
    <definedName name="MAY" localSheetId="52">#REF!</definedName>
    <definedName name="MAY" localSheetId="58">#REF!</definedName>
    <definedName name="MAY" localSheetId="60">#REF!</definedName>
    <definedName name="MAY" localSheetId="66">#REF!</definedName>
    <definedName name="MAY" localSheetId="14">#REF!</definedName>
    <definedName name="MAY" localSheetId="34">#REF!</definedName>
    <definedName name="MAY" localSheetId="42">#REF!</definedName>
    <definedName name="MAY" localSheetId="43">#REF!</definedName>
    <definedName name="MAY" localSheetId="44">#REF!</definedName>
    <definedName name="MAY" localSheetId="89">#REF!</definedName>
    <definedName name="MAY" localSheetId="90">#REF!</definedName>
    <definedName name="MAY" localSheetId="91">#REF!</definedName>
    <definedName name="MAY" localSheetId="92">#REF!</definedName>
    <definedName name="MAY" localSheetId="95">#REF!</definedName>
    <definedName name="MAY" localSheetId="93">#REF!</definedName>
    <definedName name="MAY" localSheetId="94">#REF!</definedName>
    <definedName name="MAY" localSheetId="9">#REF!</definedName>
    <definedName name="MAY" localSheetId="12">#REF!</definedName>
    <definedName name="MAY" localSheetId="13">#REF!</definedName>
    <definedName name="MAY" localSheetId="15">#REF!</definedName>
    <definedName name="MAY" localSheetId="16">#REF!</definedName>
    <definedName name="MAY" localSheetId="17">#REF!</definedName>
    <definedName name="MAY" localSheetId="18">#REF!</definedName>
    <definedName name="MAY" localSheetId="19">#REF!</definedName>
    <definedName name="MAY" localSheetId="21">#REF!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3">#REF!</definedName>
    <definedName name="MAY" localSheetId="35">#REF!</definedName>
    <definedName name="MAY" localSheetId="36">#REF!</definedName>
    <definedName name="MAY" localSheetId="37">#REF!</definedName>
    <definedName name="MAY" localSheetId="39">#REF!</definedName>
    <definedName name="MAY" localSheetId="45">#REF!</definedName>
    <definedName name="MAY" localSheetId="46">#REF!</definedName>
    <definedName name="MAY" localSheetId="47">#REF!</definedName>
    <definedName name="MAY" localSheetId="48">#REF!</definedName>
    <definedName name="MAY" localSheetId="50">#REF!</definedName>
    <definedName name="MAY" localSheetId="51">#REF!</definedName>
    <definedName name="MAY" localSheetId="53">#REF!</definedName>
    <definedName name="MAY" localSheetId="54">#REF!</definedName>
    <definedName name="MAY" localSheetId="55">#REF!</definedName>
    <definedName name="MAY" localSheetId="56">#REF!</definedName>
    <definedName name="MAY" localSheetId="57">#REF!</definedName>
    <definedName name="MAY" localSheetId="59">#REF!</definedName>
    <definedName name="MAY" localSheetId="63">#REF!</definedName>
    <definedName name="MAY" localSheetId="67">#REF!</definedName>
    <definedName name="MAY" localSheetId="68">#REF!</definedName>
    <definedName name="MAY" localSheetId="74">#REF!</definedName>
    <definedName name="MAY" localSheetId="75">#REF!</definedName>
    <definedName name="MAY" localSheetId="76">#REF!</definedName>
    <definedName name="MAY" localSheetId="77">#REF!</definedName>
    <definedName name="MAY" localSheetId="78">#REF!</definedName>
    <definedName name="MAY" localSheetId="79">#REF!</definedName>
    <definedName name="MAY" localSheetId="6">#REF!</definedName>
    <definedName name="MAY" localSheetId="7">#REF!</definedName>
    <definedName name="MAY" localSheetId="8">#REF!</definedName>
    <definedName name="MAY">#REF!</definedName>
    <definedName name="N03___GL03" localSheetId="10">#REF!</definedName>
    <definedName name="N03___GL03" localSheetId="2">#REF!</definedName>
    <definedName name="N03___GL03" localSheetId="80">#REF!</definedName>
    <definedName name="N03___GL03" localSheetId="11">#REF!</definedName>
    <definedName name="N03___GL03" localSheetId="82">#REF!</definedName>
    <definedName name="N03___GL03" localSheetId="38">#REF!</definedName>
    <definedName name="N03___GL03" localSheetId="0">#REF!</definedName>
    <definedName name="N03___GL03" localSheetId="20">#REF!</definedName>
    <definedName name="N03___GL03" localSheetId="49">#REF!</definedName>
    <definedName name="N03___GL03" localSheetId="52">#REF!</definedName>
    <definedName name="N03___GL03" localSheetId="58">#REF!</definedName>
    <definedName name="N03___GL03" localSheetId="60">#REF!</definedName>
    <definedName name="N03___GL03" localSheetId="66">#REF!</definedName>
    <definedName name="N03___GL03" localSheetId="14">#REF!</definedName>
    <definedName name="N03___GL03" localSheetId="34">#REF!</definedName>
    <definedName name="N03___GL03" localSheetId="42">#REF!</definedName>
    <definedName name="N03___GL03" localSheetId="43">#REF!</definedName>
    <definedName name="N03___GL03" localSheetId="44">#REF!</definedName>
    <definedName name="N03___GL03" localSheetId="89">#REF!</definedName>
    <definedName name="N03___GL03" localSheetId="90">#REF!</definedName>
    <definedName name="N03___GL03" localSheetId="91">#REF!</definedName>
    <definedName name="N03___GL03" localSheetId="92">#REF!</definedName>
    <definedName name="N03___GL03" localSheetId="95">#REF!</definedName>
    <definedName name="N03___GL03" localSheetId="93">#REF!</definedName>
    <definedName name="N03___GL03" localSheetId="94">#REF!</definedName>
    <definedName name="N03___GL03" localSheetId="9">#REF!</definedName>
    <definedName name="N03___GL03" localSheetId="12">#REF!</definedName>
    <definedName name="N03___GL03" localSheetId="13">#REF!</definedName>
    <definedName name="N03___GL03" localSheetId="15">#REF!</definedName>
    <definedName name="N03___GL03" localSheetId="16">#REF!</definedName>
    <definedName name="N03___GL03" localSheetId="17">#REF!</definedName>
    <definedName name="N03___GL03" localSheetId="18">#REF!</definedName>
    <definedName name="N03___GL03" localSheetId="19">#REF!</definedName>
    <definedName name="N03___GL03" localSheetId="21">#REF!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3">#REF!</definedName>
    <definedName name="N03___GL03" localSheetId="35">#REF!</definedName>
    <definedName name="N03___GL03" localSheetId="36">#REF!</definedName>
    <definedName name="N03___GL03" localSheetId="37">#REF!</definedName>
    <definedName name="N03___GL03" localSheetId="39">#REF!</definedName>
    <definedName name="N03___GL03" localSheetId="45">#REF!</definedName>
    <definedName name="N03___GL03" localSheetId="46">#REF!</definedName>
    <definedName name="N03___GL03" localSheetId="47">#REF!</definedName>
    <definedName name="N03___GL03" localSheetId="48">#REF!</definedName>
    <definedName name="N03___GL03" localSheetId="50">#REF!</definedName>
    <definedName name="N03___GL03" localSheetId="51">#REF!</definedName>
    <definedName name="N03___GL03" localSheetId="53">#REF!</definedName>
    <definedName name="N03___GL03" localSheetId="54">#REF!</definedName>
    <definedName name="N03___GL03" localSheetId="55">#REF!</definedName>
    <definedName name="N03___GL03" localSheetId="56">#REF!</definedName>
    <definedName name="N03___GL03" localSheetId="57">#REF!</definedName>
    <definedName name="N03___GL03" localSheetId="59">#REF!</definedName>
    <definedName name="N03___GL03" localSheetId="63">#REF!</definedName>
    <definedName name="N03___GL03" localSheetId="67">#REF!</definedName>
    <definedName name="N03___GL03" localSheetId="68">#REF!</definedName>
    <definedName name="N03___GL03" localSheetId="74">#REF!</definedName>
    <definedName name="N03___GL03" localSheetId="75">#REF!</definedName>
    <definedName name="N03___GL03" localSheetId="76">#REF!</definedName>
    <definedName name="N03___GL03" localSheetId="77">#REF!</definedName>
    <definedName name="N03___GL03" localSheetId="78">#REF!</definedName>
    <definedName name="N03___GL03" localSheetId="79">#REF!</definedName>
    <definedName name="N03___GL03" localSheetId="6">#REF!</definedName>
    <definedName name="N03___GL03" localSheetId="7">#REF!</definedName>
    <definedName name="N03___GL03" localSheetId="8">#REF!</definedName>
    <definedName name="N03___GL03">#REF!</definedName>
    <definedName name="NOTES_EVEN" localSheetId="10">#REF!</definedName>
    <definedName name="NOTES_EVEN" localSheetId="83">#REF!</definedName>
    <definedName name="NOTES_EVEN" localSheetId="2">#REF!</definedName>
    <definedName name="NOTES_EVEN" localSheetId="80">#REF!</definedName>
    <definedName name="NOTES_EVEN" localSheetId="11">#REF!</definedName>
    <definedName name="NOTES_EVEN" localSheetId="82">#REF!</definedName>
    <definedName name="NOTES_EVEN" localSheetId="38">#REF!</definedName>
    <definedName name="NOTES_EVEN" localSheetId="0">#REF!</definedName>
    <definedName name="NOTES_EVEN" localSheetId="97">#REF!</definedName>
    <definedName name="NOTES_EVEN" localSheetId="20">#REF!</definedName>
    <definedName name="NOTES_EVEN" localSheetId="49">#REF!</definedName>
    <definedName name="NOTES_EVEN" localSheetId="52">#REF!</definedName>
    <definedName name="NOTES_EVEN" localSheetId="58">#REF!</definedName>
    <definedName name="NOTES_EVEN" localSheetId="60">#REF!</definedName>
    <definedName name="NOTES_EVEN" localSheetId="66">#REF!</definedName>
    <definedName name="NOTES_EVEN" localSheetId="96">#REF!</definedName>
    <definedName name="NOTES_EVEN" localSheetId="14">#REF!</definedName>
    <definedName name="NOTES_EVEN" localSheetId="34">#REF!</definedName>
    <definedName name="NOTES_EVEN" localSheetId="42">#REF!</definedName>
    <definedName name="NOTES_EVEN" localSheetId="43">#REF!</definedName>
    <definedName name="NOTES_EVEN" localSheetId="44">#REF!</definedName>
    <definedName name="NOTES_EVEN" localSheetId="89">#REF!</definedName>
    <definedName name="NOTES_EVEN" localSheetId="90">#REF!</definedName>
    <definedName name="NOTES_EVEN" localSheetId="91">#REF!</definedName>
    <definedName name="NOTES_EVEN" localSheetId="92">#REF!</definedName>
    <definedName name="NOTES_EVEN" localSheetId="95">#REF!</definedName>
    <definedName name="NOTES_EVEN" localSheetId="93">#REF!</definedName>
    <definedName name="NOTES_EVEN" localSheetId="94">#REF!</definedName>
    <definedName name="NOTES_EVEN" localSheetId="9">#REF!</definedName>
    <definedName name="NOTES_EVEN" localSheetId="12">#REF!</definedName>
    <definedName name="NOTES_EVEN" localSheetId="13">#REF!</definedName>
    <definedName name="NOTES_EVEN" localSheetId="15">#REF!</definedName>
    <definedName name="NOTES_EVEN" localSheetId="16">#REF!</definedName>
    <definedName name="NOTES_EVEN" localSheetId="17">#REF!</definedName>
    <definedName name="NOTES_EVEN" localSheetId="18">#REF!</definedName>
    <definedName name="NOTES_EVEN" localSheetId="19">#REF!</definedName>
    <definedName name="NOTES_EVEN" localSheetId="21">#REF!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3">#REF!</definedName>
    <definedName name="NOTES_EVEN" localSheetId="35">#REF!</definedName>
    <definedName name="NOTES_EVEN" localSheetId="36">#REF!</definedName>
    <definedName name="NOTES_EVEN" localSheetId="37">#REF!</definedName>
    <definedName name="NOTES_EVEN" localSheetId="39">#REF!</definedName>
    <definedName name="NOTES_EVEN" localSheetId="45">#REF!</definedName>
    <definedName name="NOTES_EVEN" localSheetId="46">#REF!</definedName>
    <definedName name="NOTES_EVEN" localSheetId="47">#REF!</definedName>
    <definedName name="NOTES_EVEN" localSheetId="48">#REF!</definedName>
    <definedName name="NOTES_EVEN" localSheetId="50">#REF!</definedName>
    <definedName name="NOTES_EVEN" localSheetId="51">#REF!</definedName>
    <definedName name="NOTES_EVEN" localSheetId="53">#REF!</definedName>
    <definedName name="NOTES_EVEN" localSheetId="54">#REF!</definedName>
    <definedName name="NOTES_EVEN" localSheetId="55">#REF!</definedName>
    <definedName name="NOTES_EVEN" localSheetId="56">#REF!</definedName>
    <definedName name="NOTES_EVEN" localSheetId="57">#REF!</definedName>
    <definedName name="NOTES_EVEN" localSheetId="59">#REF!</definedName>
    <definedName name="NOTES_EVEN" localSheetId="63">#REF!</definedName>
    <definedName name="NOTES_EVEN" localSheetId="67">#REF!</definedName>
    <definedName name="NOTES_EVEN" localSheetId="68">#REF!</definedName>
    <definedName name="NOTES_EVEN" localSheetId="74">#REF!</definedName>
    <definedName name="NOTES_EVEN" localSheetId="75">#REF!</definedName>
    <definedName name="NOTES_EVEN" localSheetId="76">#REF!</definedName>
    <definedName name="NOTES_EVEN" localSheetId="77">#REF!</definedName>
    <definedName name="NOTES_EVEN" localSheetId="78">#REF!</definedName>
    <definedName name="NOTES_EVEN" localSheetId="79">#REF!</definedName>
    <definedName name="NOTES_EVEN" localSheetId="6">#REF!</definedName>
    <definedName name="NOTES_EVEN" localSheetId="7">'Sch C-p3'!#REF!</definedName>
    <definedName name="NOTES_EVEN" localSheetId="8">#REF!</definedName>
    <definedName name="NOTES_EVEN">#REF!</definedName>
    <definedName name="NOTES_ODD" localSheetId="10">#REF!</definedName>
    <definedName name="NOTES_ODD" localSheetId="83">#REF!</definedName>
    <definedName name="NOTES_ODD" localSheetId="2">#REF!</definedName>
    <definedName name="NOTES_ODD" localSheetId="80">#REF!</definedName>
    <definedName name="NOTES_ODD" localSheetId="11">#REF!</definedName>
    <definedName name="NOTES_ODD" localSheetId="82">#REF!</definedName>
    <definedName name="NOTES_ODD" localSheetId="38">#REF!</definedName>
    <definedName name="NOTES_ODD" localSheetId="0">#REF!</definedName>
    <definedName name="NOTES_ODD" localSheetId="97">#REF!</definedName>
    <definedName name="NOTES_ODD" localSheetId="20">#REF!</definedName>
    <definedName name="NOTES_ODD" localSheetId="49">#REF!</definedName>
    <definedName name="NOTES_ODD" localSheetId="52">#REF!</definedName>
    <definedName name="NOTES_ODD" localSheetId="58">#REF!</definedName>
    <definedName name="NOTES_ODD" localSheetId="60">#REF!</definedName>
    <definedName name="NOTES_ODD" localSheetId="66">#REF!</definedName>
    <definedName name="NOTES_ODD" localSheetId="96">#REF!</definedName>
    <definedName name="NOTES_ODD" localSheetId="14">#REF!</definedName>
    <definedName name="NOTES_ODD" localSheetId="34">#REF!</definedName>
    <definedName name="NOTES_ODD" localSheetId="42">#REF!</definedName>
    <definedName name="NOTES_ODD" localSheetId="43">#REF!</definedName>
    <definedName name="NOTES_ODD" localSheetId="44">#REF!</definedName>
    <definedName name="NOTES_ODD" localSheetId="89">#REF!</definedName>
    <definedName name="NOTES_ODD" localSheetId="90">#REF!</definedName>
    <definedName name="NOTES_ODD" localSheetId="91">#REF!</definedName>
    <definedName name="NOTES_ODD" localSheetId="92">#REF!</definedName>
    <definedName name="NOTES_ODD" localSheetId="95">#REF!</definedName>
    <definedName name="NOTES_ODD" localSheetId="93">#REF!</definedName>
    <definedName name="NOTES_ODD" localSheetId="94">#REF!</definedName>
    <definedName name="NOTES_ODD" localSheetId="9">#REF!</definedName>
    <definedName name="NOTES_ODD" localSheetId="12">#REF!</definedName>
    <definedName name="NOTES_ODD" localSheetId="13">#REF!</definedName>
    <definedName name="NOTES_ODD" localSheetId="15">#REF!</definedName>
    <definedName name="NOTES_ODD" localSheetId="16">#REF!</definedName>
    <definedName name="NOTES_ODD" localSheetId="17">#REF!</definedName>
    <definedName name="NOTES_ODD" localSheetId="18">#REF!</definedName>
    <definedName name="NOTES_ODD" localSheetId="19">#REF!</definedName>
    <definedName name="NOTES_ODD" localSheetId="21">#REF!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3">#REF!</definedName>
    <definedName name="NOTES_ODD" localSheetId="35">#REF!</definedName>
    <definedName name="NOTES_ODD" localSheetId="36">#REF!</definedName>
    <definedName name="NOTES_ODD" localSheetId="37">#REF!</definedName>
    <definedName name="NOTES_ODD" localSheetId="39">#REF!</definedName>
    <definedName name="NOTES_ODD" localSheetId="45">#REF!</definedName>
    <definedName name="NOTES_ODD" localSheetId="46">#REF!</definedName>
    <definedName name="NOTES_ODD" localSheetId="47">#REF!</definedName>
    <definedName name="NOTES_ODD" localSheetId="48">#REF!</definedName>
    <definedName name="NOTES_ODD" localSheetId="50">#REF!</definedName>
    <definedName name="NOTES_ODD" localSheetId="51">#REF!</definedName>
    <definedName name="NOTES_ODD" localSheetId="53">#REF!</definedName>
    <definedName name="NOTES_ODD" localSheetId="54">#REF!</definedName>
    <definedName name="NOTES_ODD" localSheetId="55">#REF!</definedName>
    <definedName name="NOTES_ODD" localSheetId="56">#REF!</definedName>
    <definedName name="NOTES_ODD" localSheetId="57">#REF!</definedName>
    <definedName name="NOTES_ODD" localSheetId="59">#REF!</definedName>
    <definedName name="NOTES_ODD" localSheetId="63">#REF!</definedName>
    <definedName name="NOTES_ODD" localSheetId="67">#REF!</definedName>
    <definedName name="NOTES_ODD" localSheetId="68">#REF!</definedName>
    <definedName name="NOTES_ODD" localSheetId="74">#REF!</definedName>
    <definedName name="NOTES_ODD" localSheetId="75">#REF!</definedName>
    <definedName name="NOTES_ODD" localSheetId="76">#REF!</definedName>
    <definedName name="NOTES_ODD" localSheetId="77">#REF!</definedName>
    <definedName name="NOTES_ODD" localSheetId="78">#REF!</definedName>
    <definedName name="NOTES_ODD" localSheetId="79">#REF!</definedName>
    <definedName name="NOTES_ODD" localSheetId="6">#REF!</definedName>
    <definedName name="NOTES_ODD" localSheetId="7">'Sch C-p3'!#REF!</definedName>
    <definedName name="NOTES_ODD" localSheetId="8">#REF!</definedName>
    <definedName name="NOTES_ODD">#REF!</definedName>
    <definedName name="NOV" localSheetId="10">#REF!</definedName>
    <definedName name="NOV" localSheetId="2">#REF!</definedName>
    <definedName name="NOV" localSheetId="80">#REF!</definedName>
    <definedName name="NOV" localSheetId="11">#REF!</definedName>
    <definedName name="NOV" localSheetId="82">#REF!</definedName>
    <definedName name="NOV" localSheetId="38">#REF!</definedName>
    <definedName name="NOV" localSheetId="0">#REF!</definedName>
    <definedName name="NOV" localSheetId="20">#REF!</definedName>
    <definedName name="NOV" localSheetId="49">#REF!</definedName>
    <definedName name="NOV" localSheetId="52">#REF!</definedName>
    <definedName name="NOV" localSheetId="58">#REF!</definedName>
    <definedName name="NOV" localSheetId="60">#REF!</definedName>
    <definedName name="NOV" localSheetId="66">#REF!</definedName>
    <definedName name="NOV" localSheetId="14">#REF!</definedName>
    <definedName name="NOV" localSheetId="34">#REF!</definedName>
    <definedName name="NOV" localSheetId="42">#REF!</definedName>
    <definedName name="NOV" localSheetId="43">#REF!</definedName>
    <definedName name="NOV" localSheetId="44">#REF!</definedName>
    <definedName name="NOV" localSheetId="89">#REF!</definedName>
    <definedName name="NOV" localSheetId="90">#REF!</definedName>
    <definedName name="NOV" localSheetId="91">#REF!</definedName>
    <definedName name="NOV" localSheetId="92">#REF!</definedName>
    <definedName name="NOV" localSheetId="95">#REF!</definedName>
    <definedName name="NOV" localSheetId="93">#REF!</definedName>
    <definedName name="NOV" localSheetId="94">#REF!</definedName>
    <definedName name="NOV" localSheetId="9">#REF!</definedName>
    <definedName name="NOV" localSheetId="12">#REF!</definedName>
    <definedName name="NOV" localSheetId="13">#REF!</definedName>
    <definedName name="NOV" localSheetId="15">#REF!</definedName>
    <definedName name="NOV" localSheetId="16">#REF!</definedName>
    <definedName name="NOV" localSheetId="17">#REF!</definedName>
    <definedName name="NOV" localSheetId="18">#REF!</definedName>
    <definedName name="NOV" localSheetId="19">#REF!</definedName>
    <definedName name="NOV" localSheetId="21">#REF!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3">#REF!</definedName>
    <definedName name="NOV" localSheetId="35">#REF!</definedName>
    <definedName name="NOV" localSheetId="36">#REF!</definedName>
    <definedName name="NOV" localSheetId="37">#REF!</definedName>
    <definedName name="NOV" localSheetId="39">#REF!</definedName>
    <definedName name="NOV" localSheetId="45">#REF!</definedName>
    <definedName name="NOV" localSheetId="46">#REF!</definedName>
    <definedName name="NOV" localSheetId="47">#REF!</definedName>
    <definedName name="NOV" localSheetId="48">#REF!</definedName>
    <definedName name="NOV" localSheetId="50">#REF!</definedName>
    <definedName name="NOV" localSheetId="51">#REF!</definedName>
    <definedName name="NOV" localSheetId="53">#REF!</definedName>
    <definedName name="NOV" localSheetId="54">#REF!</definedName>
    <definedName name="NOV" localSheetId="55">#REF!</definedName>
    <definedName name="NOV" localSheetId="56">#REF!</definedName>
    <definedName name="NOV" localSheetId="57">#REF!</definedName>
    <definedName name="NOV" localSheetId="59">#REF!</definedName>
    <definedName name="NOV" localSheetId="63">#REF!</definedName>
    <definedName name="NOV" localSheetId="67">#REF!</definedName>
    <definedName name="NOV" localSheetId="68">#REF!</definedName>
    <definedName name="NOV" localSheetId="74">#REF!</definedName>
    <definedName name="NOV" localSheetId="75">#REF!</definedName>
    <definedName name="NOV" localSheetId="76">#REF!</definedName>
    <definedName name="NOV" localSheetId="77">#REF!</definedName>
    <definedName name="NOV" localSheetId="78">#REF!</definedName>
    <definedName name="NOV" localSheetId="79">#REF!</definedName>
    <definedName name="NOV" localSheetId="6">#REF!</definedName>
    <definedName name="NOV" localSheetId="7">#REF!</definedName>
    <definedName name="NOV" localSheetId="8">#REF!</definedName>
    <definedName name="NOV">#REF!</definedName>
    <definedName name="OCT" localSheetId="10">#REF!</definedName>
    <definedName name="OCT" localSheetId="2">#REF!</definedName>
    <definedName name="OCT" localSheetId="80">#REF!</definedName>
    <definedName name="OCT" localSheetId="11">#REF!</definedName>
    <definedName name="OCT" localSheetId="82">#REF!</definedName>
    <definedName name="OCT" localSheetId="38">#REF!</definedName>
    <definedName name="OCT" localSheetId="0">#REF!</definedName>
    <definedName name="OCT" localSheetId="20">#REF!</definedName>
    <definedName name="OCT" localSheetId="49">#REF!</definedName>
    <definedName name="OCT" localSheetId="52">#REF!</definedName>
    <definedName name="OCT" localSheetId="58">#REF!</definedName>
    <definedName name="OCT" localSheetId="60">#REF!</definedName>
    <definedName name="OCT" localSheetId="66">#REF!</definedName>
    <definedName name="OCT" localSheetId="14">#REF!</definedName>
    <definedName name="OCT" localSheetId="34">#REF!</definedName>
    <definedName name="OCT" localSheetId="42">#REF!</definedName>
    <definedName name="OCT" localSheetId="43">#REF!</definedName>
    <definedName name="OCT" localSheetId="44">#REF!</definedName>
    <definedName name="OCT" localSheetId="89">#REF!</definedName>
    <definedName name="OCT" localSheetId="90">#REF!</definedName>
    <definedName name="OCT" localSheetId="91">#REF!</definedName>
    <definedName name="OCT" localSheetId="92">#REF!</definedName>
    <definedName name="OCT" localSheetId="95">#REF!</definedName>
    <definedName name="OCT" localSheetId="93">#REF!</definedName>
    <definedName name="OCT" localSheetId="94">#REF!</definedName>
    <definedName name="OCT" localSheetId="9">#REF!</definedName>
    <definedName name="OCT" localSheetId="12">#REF!</definedName>
    <definedName name="OCT" localSheetId="13">#REF!</definedName>
    <definedName name="OCT" localSheetId="15">#REF!</definedName>
    <definedName name="OCT" localSheetId="16">#REF!</definedName>
    <definedName name="OCT" localSheetId="17">#REF!</definedName>
    <definedName name="OCT" localSheetId="18">#REF!</definedName>
    <definedName name="OCT" localSheetId="19">#REF!</definedName>
    <definedName name="OCT" localSheetId="21">#REF!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3">#REF!</definedName>
    <definedName name="OCT" localSheetId="35">#REF!</definedName>
    <definedName name="OCT" localSheetId="36">#REF!</definedName>
    <definedName name="OCT" localSheetId="37">#REF!</definedName>
    <definedName name="OCT" localSheetId="39">#REF!</definedName>
    <definedName name="OCT" localSheetId="45">#REF!</definedName>
    <definedName name="OCT" localSheetId="46">#REF!</definedName>
    <definedName name="OCT" localSheetId="47">#REF!</definedName>
    <definedName name="OCT" localSheetId="48">#REF!</definedName>
    <definedName name="OCT" localSheetId="50">#REF!</definedName>
    <definedName name="OCT" localSheetId="51">#REF!</definedName>
    <definedName name="OCT" localSheetId="53">#REF!</definedName>
    <definedName name="OCT" localSheetId="54">#REF!</definedName>
    <definedName name="OCT" localSheetId="55">#REF!</definedName>
    <definedName name="OCT" localSheetId="56">#REF!</definedName>
    <definedName name="OCT" localSheetId="57">#REF!</definedName>
    <definedName name="OCT" localSheetId="59">#REF!</definedName>
    <definedName name="OCT" localSheetId="63">#REF!</definedName>
    <definedName name="OCT" localSheetId="67">#REF!</definedName>
    <definedName name="OCT" localSheetId="68">#REF!</definedName>
    <definedName name="OCT" localSheetId="74">#REF!</definedName>
    <definedName name="OCT" localSheetId="75">#REF!</definedName>
    <definedName name="OCT" localSheetId="76">#REF!</definedName>
    <definedName name="OCT" localSheetId="77">#REF!</definedName>
    <definedName name="OCT" localSheetId="78">#REF!</definedName>
    <definedName name="OCT" localSheetId="79">#REF!</definedName>
    <definedName name="OCT" localSheetId="6">#REF!</definedName>
    <definedName name="OCT" localSheetId="7">#REF!</definedName>
    <definedName name="OCT" localSheetId="8">#REF!</definedName>
    <definedName name="OCT">#REF!</definedName>
    <definedName name="OCTYTD" localSheetId="10">#REF!</definedName>
    <definedName name="OCTYTD" localSheetId="2">#REF!</definedName>
    <definedName name="OCTYTD" localSheetId="80">#REF!</definedName>
    <definedName name="OCTYTD" localSheetId="11">#REF!</definedName>
    <definedName name="OCTYTD" localSheetId="82">#REF!</definedName>
    <definedName name="OCTYTD" localSheetId="38">#REF!</definedName>
    <definedName name="OCTYTD" localSheetId="0">#REF!</definedName>
    <definedName name="OCTYTD" localSheetId="20">#REF!</definedName>
    <definedName name="OCTYTD" localSheetId="49">#REF!</definedName>
    <definedName name="OCTYTD" localSheetId="52">#REF!</definedName>
    <definedName name="OCTYTD" localSheetId="58">#REF!</definedName>
    <definedName name="OCTYTD" localSheetId="60">#REF!</definedName>
    <definedName name="OCTYTD" localSheetId="66">#REF!</definedName>
    <definedName name="OCTYTD" localSheetId="14">#REF!</definedName>
    <definedName name="OCTYTD" localSheetId="34">#REF!</definedName>
    <definedName name="OCTYTD" localSheetId="42">#REF!</definedName>
    <definedName name="OCTYTD" localSheetId="43">#REF!</definedName>
    <definedName name="OCTYTD" localSheetId="44">#REF!</definedName>
    <definedName name="OCTYTD" localSheetId="89">#REF!</definedName>
    <definedName name="OCTYTD" localSheetId="90">#REF!</definedName>
    <definedName name="OCTYTD" localSheetId="91">#REF!</definedName>
    <definedName name="OCTYTD" localSheetId="92">#REF!</definedName>
    <definedName name="OCTYTD" localSheetId="95">#REF!</definedName>
    <definedName name="OCTYTD" localSheetId="93">#REF!</definedName>
    <definedName name="OCTYTD" localSheetId="94">#REF!</definedName>
    <definedName name="OCTYTD" localSheetId="9">#REF!</definedName>
    <definedName name="OCTYTD" localSheetId="12">#REF!</definedName>
    <definedName name="OCTYTD" localSheetId="13">#REF!</definedName>
    <definedName name="OCTYTD" localSheetId="15">#REF!</definedName>
    <definedName name="OCTYTD" localSheetId="16">#REF!</definedName>
    <definedName name="OCTYTD" localSheetId="17">#REF!</definedName>
    <definedName name="OCTYTD" localSheetId="18">#REF!</definedName>
    <definedName name="OCTYTD" localSheetId="19">#REF!</definedName>
    <definedName name="OCTYTD" localSheetId="21">#REF!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3">#REF!</definedName>
    <definedName name="OCTYTD" localSheetId="35">#REF!</definedName>
    <definedName name="OCTYTD" localSheetId="36">#REF!</definedName>
    <definedName name="OCTYTD" localSheetId="37">#REF!</definedName>
    <definedName name="OCTYTD" localSheetId="39">#REF!</definedName>
    <definedName name="OCTYTD" localSheetId="45">#REF!</definedName>
    <definedName name="OCTYTD" localSheetId="46">#REF!</definedName>
    <definedName name="OCTYTD" localSheetId="47">#REF!</definedName>
    <definedName name="OCTYTD" localSheetId="48">#REF!</definedName>
    <definedName name="OCTYTD" localSheetId="50">#REF!</definedName>
    <definedName name="OCTYTD" localSheetId="51">#REF!</definedName>
    <definedName name="OCTYTD" localSheetId="53">#REF!</definedName>
    <definedName name="OCTYTD" localSheetId="54">#REF!</definedName>
    <definedName name="OCTYTD" localSheetId="55">#REF!</definedName>
    <definedName name="OCTYTD" localSheetId="56">#REF!</definedName>
    <definedName name="OCTYTD" localSheetId="57">#REF!</definedName>
    <definedName name="OCTYTD" localSheetId="59">#REF!</definedName>
    <definedName name="OCTYTD" localSheetId="63">#REF!</definedName>
    <definedName name="OCTYTD" localSheetId="67">#REF!</definedName>
    <definedName name="OCTYTD" localSheetId="68">#REF!</definedName>
    <definedName name="OCTYTD" localSheetId="74">#REF!</definedName>
    <definedName name="OCTYTD" localSheetId="75">#REF!</definedName>
    <definedName name="OCTYTD" localSheetId="76">#REF!</definedName>
    <definedName name="OCTYTD" localSheetId="77">#REF!</definedName>
    <definedName name="OCTYTD" localSheetId="78">#REF!</definedName>
    <definedName name="OCTYTD" localSheetId="79">#REF!</definedName>
    <definedName name="OCTYTD" localSheetId="6">#REF!</definedName>
    <definedName name="OCTYTD" localSheetId="7">#REF!</definedName>
    <definedName name="OCTYTD" localSheetId="8">#REF!</definedName>
    <definedName name="OCTYTD">#REF!</definedName>
    <definedName name="PAGE_1" localSheetId="79">'Sch 755-2013 SCH 755'!$A$1:$Z$61</definedName>
    <definedName name="PAGE_2" localSheetId="79">'Sch 755-2013 SCH 755'!$A$62:$Z$122</definedName>
    <definedName name="PAGE_3" localSheetId="79">'Sch 755-2013 SCH 755'!$A$123:$Z$181</definedName>
    <definedName name="PAGE_4" localSheetId="79">'Sch 755-2013 SCH 755'!$A$182:$Z$242</definedName>
    <definedName name="Page_header_odd" localSheetId="10">#REF!</definedName>
    <definedName name="Page_header_odd" localSheetId="83">#REF!</definedName>
    <definedName name="Page_header_odd" localSheetId="2">#REF!</definedName>
    <definedName name="Page_header_odd" localSheetId="80">#REF!</definedName>
    <definedName name="Page_header_odd" localSheetId="11">#REF!</definedName>
    <definedName name="Page_header_odd" localSheetId="82">#REF!</definedName>
    <definedName name="Page_header_odd" localSheetId="38">#REF!</definedName>
    <definedName name="Page_header_odd" localSheetId="0">#REF!</definedName>
    <definedName name="Page_header_odd" localSheetId="97">#REF!</definedName>
    <definedName name="Page_header_odd" localSheetId="20">#REF!</definedName>
    <definedName name="Page_header_odd" localSheetId="49">#REF!</definedName>
    <definedName name="Page_header_odd" localSheetId="52">#REF!</definedName>
    <definedName name="Page_header_odd" localSheetId="58">#REF!</definedName>
    <definedName name="Page_header_odd" localSheetId="60">#REF!</definedName>
    <definedName name="Page_header_odd" localSheetId="66">#REF!</definedName>
    <definedName name="Page_header_odd" localSheetId="96">#REF!</definedName>
    <definedName name="Page_header_odd" localSheetId="14">#REF!</definedName>
    <definedName name="Page_header_odd" localSheetId="34">#REF!</definedName>
    <definedName name="Page_header_odd" localSheetId="42">#REF!</definedName>
    <definedName name="Page_header_odd" localSheetId="43">#REF!</definedName>
    <definedName name="Page_header_odd" localSheetId="44">#REF!</definedName>
    <definedName name="Page_header_odd" localSheetId="89">#REF!</definedName>
    <definedName name="Page_header_odd" localSheetId="90">#REF!</definedName>
    <definedName name="Page_header_odd" localSheetId="91">#REF!</definedName>
    <definedName name="Page_header_odd" localSheetId="92">#REF!</definedName>
    <definedName name="Page_header_odd" localSheetId="95">#REF!</definedName>
    <definedName name="Page_header_odd" localSheetId="93">#REF!</definedName>
    <definedName name="Page_header_odd" localSheetId="94">#REF!</definedName>
    <definedName name="Page_header_odd" localSheetId="9">#REF!</definedName>
    <definedName name="Page_header_odd" localSheetId="12">#REF!</definedName>
    <definedName name="Page_header_odd" localSheetId="13">#REF!</definedName>
    <definedName name="Page_header_odd" localSheetId="15">#REF!</definedName>
    <definedName name="Page_header_odd" localSheetId="16">#REF!</definedName>
    <definedName name="Page_header_odd" localSheetId="17">#REF!</definedName>
    <definedName name="Page_header_odd" localSheetId="18">#REF!</definedName>
    <definedName name="Page_header_odd" localSheetId="19">#REF!</definedName>
    <definedName name="Page_header_odd" localSheetId="21">#REF!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3">#REF!</definedName>
    <definedName name="Page_header_odd" localSheetId="35">#REF!</definedName>
    <definedName name="Page_header_odd" localSheetId="36">#REF!</definedName>
    <definedName name="Page_header_odd" localSheetId="37">#REF!</definedName>
    <definedName name="Page_header_odd" localSheetId="39">#REF!</definedName>
    <definedName name="Page_header_odd" localSheetId="45">#REF!</definedName>
    <definedName name="Page_header_odd" localSheetId="46">#REF!</definedName>
    <definedName name="Page_header_odd" localSheetId="47">#REF!</definedName>
    <definedName name="Page_header_odd" localSheetId="48">#REF!</definedName>
    <definedName name="Page_header_odd" localSheetId="50">#REF!</definedName>
    <definedName name="Page_header_odd" localSheetId="51">#REF!</definedName>
    <definedName name="Page_header_odd" localSheetId="53">#REF!</definedName>
    <definedName name="Page_header_odd" localSheetId="54">#REF!</definedName>
    <definedName name="Page_header_odd" localSheetId="55">#REF!</definedName>
    <definedName name="Page_header_odd" localSheetId="56">#REF!</definedName>
    <definedName name="Page_header_odd" localSheetId="57">#REF!</definedName>
    <definedName name="Page_header_odd" localSheetId="59">#REF!</definedName>
    <definedName name="Page_header_odd" localSheetId="63">#REF!</definedName>
    <definedName name="Page_header_odd" localSheetId="67">#REF!</definedName>
    <definedName name="Page_header_odd" localSheetId="68">#REF!</definedName>
    <definedName name="Page_header_odd" localSheetId="74">#REF!</definedName>
    <definedName name="Page_header_odd" localSheetId="75">#REF!</definedName>
    <definedName name="Page_header_odd" localSheetId="76">#REF!</definedName>
    <definedName name="Page_header_odd" localSheetId="77">#REF!</definedName>
    <definedName name="Page_header_odd" localSheetId="78">#REF!</definedName>
    <definedName name="Page_header_odd" localSheetId="79">#REF!</definedName>
    <definedName name="Page_header_odd" localSheetId="6">#REF!</definedName>
    <definedName name="Page_header_odd" localSheetId="7">'Sch C-p3'!#REF!</definedName>
    <definedName name="Page_header_odd" localSheetId="8">#REF!</definedName>
    <definedName name="Page_header_odd">#REF!</definedName>
    <definedName name="PAGE63" localSheetId="2">#REF!</definedName>
    <definedName name="PAGE63">#REF!</definedName>
    <definedName name="PAGE64" localSheetId="2">#REF!</definedName>
    <definedName name="PAGE64">#REF!</definedName>
    <definedName name="PAGES_1_THRU_4" localSheetId="79">'Sch 755-2013 SCH 755'!$A$1:$Z$234</definedName>
    <definedName name="PASSENGER" localSheetId="79">'Sch 755-2013 SCH 755'!$A$243</definedName>
    <definedName name="PG_1" localSheetId="10">#REF!</definedName>
    <definedName name="PG_1" localSheetId="83">#REF!</definedName>
    <definedName name="PG_1" localSheetId="2">#REF!</definedName>
    <definedName name="PG_1" localSheetId="80">#REF!</definedName>
    <definedName name="PG_1" localSheetId="11">#REF!</definedName>
    <definedName name="PG_1" localSheetId="82">#REF!</definedName>
    <definedName name="PG_1" localSheetId="38">#REF!</definedName>
    <definedName name="PG_1" localSheetId="0">#REF!</definedName>
    <definedName name="PG_1" localSheetId="97">#REF!</definedName>
    <definedName name="PG_1" localSheetId="20">#REF!</definedName>
    <definedName name="PG_1" localSheetId="49">#REF!</definedName>
    <definedName name="PG_1" localSheetId="52">#REF!</definedName>
    <definedName name="PG_1" localSheetId="58">#REF!</definedName>
    <definedName name="PG_1" localSheetId="60">#REF!</definedName>
    <definedName name="PG_1" localSheetId="66">#REF!</definedName>
    <definedName name="PG_1" localSheetId="96">#REF!</definedName>
    <definedName name="PG_1" localSheetId="14">#REF!</definedName>
    <definedName name="PG_1" localSheetId="34">#REF!</definedName>
    <definedName name="PG_1" localSheetId="42">#REF!</definedName>
    <definedName name="PG_1" localSheetId="43">#REF!</definedName>
    <definedName name="PG_1" localSheetId="44">#REF!</definedName>
    <definedName name="PG_1" localSheetId="89">#REF!</definedName>
    <definedName name="PG_1" localSheetId="90">#REF!</definedName>
    <definedName name="PG_1" localSheetId="91">#REF!</definedName>
    <definedName name="PG_1" localSheetId="92">#REF!</definedName>
    <definedName name="PG_1" localSheetId="95">#REF!</definedName>
    <definedName name="PG_1" localSheetId="93">#REF!</definedName>
    <definedName name="PG_1" localSheetId="94">#REF!</definedName>
    <definedName name="PG_1" localSheetId="9">#REF!</definedName>
    <definedName name="PG_1" localSheetId="12">#REF!</definedName>
    <definedName name="PG_1" localSheetId="13">#REF!</definedName>
    <definedName name="PG_1" localSheetId="15">#REF!</definedName>
    <definedName name="PG_1" localSheetId="16">#REF!</definedName>
    <definedName name="PG_1" localSheetId="17">#REF!</definedName>
    <definedName name="PG_1" localSheetId="18">#REF!</definedName>
    <definedName name="PG_1" localSheetId="19">#REF!</definedName>
    <definedName name="PG_1" localSheetId="21">#REF!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3">#REF!</definedName>
    <definedName name="PG_1" localSheetId="35">#REF!</definedName>
    <definedName name="PG_1" localSheetId="36">#REF!</definedName>
    <definedName name="PG_1" localSheetId="37">#REF!</definedName>
    <definedName name="PG_1" localSheetId="39">#REF!</definedName>
    <definedName name="PG_1" localSheetId="45">#REF!</definedName>
    <definedName name="PG_1" localSheetId="46">#REF!</definedName>
    <definedName name="PG_1" localSheetId="47">#REF!</definedName>
    <definedName name="PG_1" localSheetId="48">#REF!</definedName>
    <definedName name="PG_1" localSheetId="50">#REF!</definedName>
    <definedName name="PG_1" localSheetId="51">#REF!</definedName>
    <definedName name="PG_1" localSheetId="53">#REF!</definedName>
    <definedName name="PG_1" localSheetId="54">#REF!</definedName>
    <definedName name="PG_1" localSheetId="55">#REF!</definedName>
    <definedName name="PG_1" localSheetId="56">#REF!</definedName>
    <definedName name="PG_1" localSheetId="57">#REF!</definedName>
    <definedName name="PG_1" localSheetId="59">#REF!</definedName>
    <definedName name="PG_1" localSheetId="63">#REF!</definedName>
    <definedName name="PG_1" localSheetId="67">#REF!</definedName>
    <definedName name="PG_1" localSheetId="68">#REF!</definedName>
    <definedName name="PG_1" localSheetId="74">#REF!</definedName>
    <definedName name="PG_1" localSheetId="75">#REF!</definedName>
    <definedName name="PG_1" localSheetId="76">#REF!</definedName>
    <definedName name="PG_1" localSheetId="77">#REF!</definedName>
    <definedName name="PG_1" localSheetId="78">#REF!</definedName>
    <definedName name="PG_1" localSheetId="79">#REF!</definedName>
    <definedName name="PG_1" localSheetId="6">#REF!</definedName>
    <definedName name="PG_1" localSheetId="7">'Sch C-p3'!#REF!</definedName>
    <definedName name="PG_1" localSheetId="8">#REF!</definedName>
    <definedName name="PG_1">#REF!</definedName>
    <definedName name="PG_2" localSheetId="10">#REF!</definedName>
    <definedName name="PG_2" localSheetId="83">#REF!</definedName>
    <definedName name="PG_2" localSheetId="2">#REF!</definedName>
    <definedName name="PG_2" localSheetId="80">#REF!</definedName>
    <definedName name="PG_2" localSheetId="11">#REF!</definedName>
    <definedName name="PG_2" localSheetId="82">#REF!</definedName>
    <definedName name="PG_2" localSheetId="38">#REF!</definedName>
    <definedName name="PG_2" localSheetId="0">#REF!</definedName>
    <definedName name="PG_2" localSheetId="97">#REF!</definedName>
    <definedName name="PG_2" localSheetId="20">#REF!</definedName>
    <definedName name="PG_2" localSheetId="49">#REF!</definedName>
    <definedName name="PG_2" localSheetId="52">#REF!</definedName>
    <definedName name="PG_2" localSheetId="58">#REF!</definedName>
    <definedName name="PG_2" localSheetId="60">#REF!</definedName>
    <definedName name="PG_2" localSheetId="66">#REF!</definedName>
    <definedName name="PG_2" localSheetId="96">#REF!</definedName>
    <definedName name="PG_2" localSheetId="14">#REF!</definedName>
    <definedName name="PG_2" localSheetId="34">#REF!</definedName>
    <definedName name="PG_2" localSheetId="42">#REF!</definedName>
    <definedName name="PG_2" localSheetId="43">#REF!</definedName>
    <definedName name="PG_2" localSheetId="44">#REF!</definedName>
    <definedName name="PG_2" localSheetId="89">#REF!</definedName>
    <definedName name="PG_2" localSheetId="90">#REF!</definedName>
    <definedName name="PG_2" localSheetId="91">#REF!</definedName>
    <definedName name="PG_2" localSheetId="92">#REF!</definedName>
    <definedName name="PG_2" localSheetId="95">#REF!</definedName>
    <definedName name="PG_2" localSheetId="93">#REF!</definedName>
    <definedName name="PG_2" localSheetId="94">#REF!</definedName>
    <definedName name="PG_2" localSheetId="9">#REF!</definedName>
    <definedName name="PG_2" localSheetId="12">#REF!</definedName>
    <definedName name="PG_2" localSheetId="13">#REF!</definedName>
    <definedName name="PG_2" localSheetId="15">#REF!</definedName>
    <definedName name="PG_2" localSheetId="16">#REF!</definedName>
    <definedName name="PG_2" localSheetId="17">#REF!</definedName>
    <definedName name="PG_2" localSheetId="18">#REF!</definedName>
    <definedName name="PG_2" localSheetId="19">#REF!</definedName>
    <definedName name="PG_2" localSheetId="21">#REF!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3">#REF!</definedName>
    <definedName name="PG_2" localSheetId="35">#REF!</definedName>
    <definedName name="PG_2" localSheetId="36">#REF!</definedName>
    <definedName name="PG_2" localSheetId="37">#REF!</definedName>
    <definedName name="PG_2" localSheetId="39">#REF!</definedName>
    <definedName name="PG_2" localSheetId="45">#REF!</definedName>
    <definedName name="PG_2" localSheetId="46">#REF!</definedName>
    <definedName name="PG_2" localSheetId="47">#REF!</definedName>
    <definedName name="PG_2" localSheetId="48">#REF!</definedName>
    <definedName name="PG_2" localSheetId="50">#REF!</definedName>
    <definedName name="PG_2" localSheetId="51">#REF!</definedName>
    <definedName name="PG_2" localSheetId="53">#REF!</definedName>
    <definedName name="PG_2" localSheetId="54">#REF!</definedName>
    <definedName name="PG_2" localSheetId="55">#REF!</definedName>
    <definedName name="PG_2" localSheetId="56">#REF!</definedName>
    <definedName name="PG_2" localSheetId="57">#REF!</definedName>
    <definedName name="PG_2" localSheetId="59">#REF!</definedName>
    <definedName name="PG_2" localSheetId="63">#REF!</definedName>
    <definedName name="PG_2" localSheetId="67">#REF!</definedName>
    <definedName name="PG_2" localSheetId="68">#REF!</definedName>
    <definedName name="PG_2" localSheetId="74">#REF!</definedName>
    <definedName name="PG_2" localSheetId="75">#REF!</definedName>
    <definedName name="PG_2" localSheetId="76">#REF!</definedName>
    <definedName name="PG_2" localSheetId="77">#REF!</definedName>
    <definedName name="PG_2" localSheetId="78">#REF!</definedName>
    <definedName name="PG_2" localSheetId="79">#REF!</definedName>
    <definedName name="PG_2" localSheetId="6">#REF!</definedName>
    <definedName name="PG_2" localSheetId="7">'Sch C-p3'!$A$1:$A$1</definedName>
    <definedName name="PG_2" localSheetId="8">#REF!</definedName>
    <definedName name="PG_2">#REF!</definedName>
    <definedName name="PG_3" localSheetId="10">#REF!</definedName>
    <definedName name="PG_3" localSheetId="83">#REF!</definedName>
    <definedName name="PG_3" localSheetId="2">#REF!</definedName>
    <definedName name="PG_3" localSheetId="80">#REF!</definedName>
    <definedName name="PG_3" localSheetId="11">#REF!</definedName>
    <definedName name="PG_3" localSheetId="82">#REF!</definedName>
    <definedName name="PG_3" localSheetId="38">#REF!</definedName>
    <definedName name="PG_3" localSheetId="0">#REF!</definedName>
    <definedName name="PG_3" localSheetId="97">#REF!</definedName>
    <definedName name="PG_3" localSheetId="20">#REF!</definedName>
    <definedName name="PG_3" localSheetId="49">#REF!</definedName>
    <definedName name="PG_3" localSheetId="52">#REF!</definedName>
    <definedName name="PG_3" localSheetId="58">#REF!</definedName>
    <definedName name="PG_3" localSheetId="60">#REF!</definedName>
    <definedName name="PG_3" localSheetId="66">#REF!</definedName>
    <definedName name="PG_3" localSheetId="96">#REF!</definedName>
    <definedName name="PG_3" localSheetId="14">#REF!</definedName>
    <definedName name="PG_3" localSheetId="34">#REF!</definedName>
    <definedName name="PG_3" localSheetId="42">#REF!</definedName>
    <definedName name="PG_3" localSheetId="43">#REF!</definedName>
    <definedName name="PG_3" localSheetId="44">#REF!</definedName>
    <definedName name="PG_3" localSheetId="89">#REF!</definedName>
    <definedName name="PG_3" localSheetId="90">#REF!</definedName>
    <definedName name="PG_3" localSheetId="91">#REF!</definedName>
    <definedName name="PG_3" localSheetId="92">#REF!</definedName>
    <definedName name="PG_3" localSheetId="95">#REF!</definedName>
    <definedName name="PG_3" localSheetId="93">#REF!</definedName>
    <definedName name="PG_3" localSheetId="94">#REF!</definedName>
    <definedName name="PG_3" localSheetId="9">#REF!</definedName>
    <definedName name="PG_3" localSheetId="12">#REF!</definedName>
    <definedName name="PG_3" localSheetId="13">#REF!</definedName>
    <definedName name="PG_3" localSheetId="15">#REF!</definedName>
    <definedName name="PG_3" localSheetId="16">#REF!</definedName>
    <definedName name="PG_3" localSheetId="17">#REF!</definedName>
    <definedName name="PG_3" localSheetId="18">#REF!</definedName>
    <definedName name="PG_3" localSheetId="19">#REF!</definedName>
    <definedName name="PG_3" localSheetId="21">#REF!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3">#REF!</definedName>
    <definedName name="PG_3" localSheetId="35">#REF!</definedName>
    <definedName name="PG_3" localSheetId="36">#REF!</definedName>
    <definedName name="PG_3" localSheetId="37">#REF!</definedName>
    <definedName name="PG_3" localSheetId="39">#REF!</definedName>
    <definedName name="PG_3" localSheetId="45">#REF!</definedName>
    <definedName name="PG_3" localSheetId="46">#REF!</definedName>
    <definedName name="PG_3" localSheetId="47">#REF!</definedName>
    <definedName name="PG_3" localSheetId="48">#REF!</definedName>
    <definedName name="PG_3" localSheetId="50">#REF!</definedName>
    <definedName name="PG_3" localSheetId="51">#REF!</definedName>
    <definedName name="PG_3" localSheetId="53">#REF!</definedName>
    <definedName name="PG_3" localSheetId="54">#REF!</definedName>
    <definedName name="PG_3" localSheetId="55">#REF!</definedName>
    <definedName name="PG_3" localSheetId="56">#REF!</definedName>
    <definedName name="PG_3" localSheetId="57">#REF!</definedName>
    <definedName name="PG_3" localSheetId="59">#REF!</definedName>
    <definedName name="PG_3" localSheetId="63">#REF!</definedName>
    <definedName name="PG_3" localSheetId="67">#REF!</definedName>
    <definedName name="PG_3" localSheetId="68">#REF!</definedName>
    <definedName name="PG_3" localSheetId="74">#REF!</definedName>
    <definedName name="PG_3" localSheetId="75">#REF!</definedName>
    <definedName name="PG_3" localSheetId="76">#REF!</definedName>
    <definedName name="PG_3" localSheetId="77">#REF!</definedName>
    <definedName name="PG_3" localSheetId="78">#REF!</definedName>
    <definedName name="PG_3" localSheetId="79">#REF!</definedName>
    <definedName name="PG_3" localSheetId="6">#REF!</definedName>
    <definedName name="PG_3" localSheetId="7">'Sch C-p3'!$B$2:$W$68</definedName>
    <definedName name="PG_3" localSheetId="8">#REF!</definedName>
    <definedName name="PG_3">#REF!</definedName>
    <definedName name="PG_31" localSheetId="10">#REF!</definedName>
    <definedName name="PG_31" localSheetId="83">#REF!</definedName>
    <definedName name="PG_31" localSheetId="2">#REF!</definedName>
    <definedName name="PG_31" localSheetId="80">#REF!</definedName>
    <definedName name="PG_31" localSheetId="11">#REF!</definedName>
    <definedName name="PG_31" localSheetId="82">#REF!</definedName>
    <definedName name="PG_31" localSheetId="38">#REF!</definedName>
    <definedName name="PG_31" localSheetId="0">#REF!</definedName>
    <definedName name="PG_31" localSheetId="97">#REF!</definedName>
    <definedName name="PG_31" localSheetId="20">#REF!</definedName>
    <definedName name="PG_31" localSheetId="49">#REF!</definedName>
    <definedName name="PG_31" localSheetId="52">#REF!</definedName>
    <definedName name="PG_31" localSheetId="58">#REF!</definedName>
    <definedName name="PG_31" localSheetId="60">#REF!</definedName>
    <definedName name="PG_31" localSheetId="66">#REF!</definedName>
    <definedName name="PG_31" localSheetId="96">#REF!</definedName>
    <definedName name="PG_31" localSheetId="14">#REF!</definedName>
    <definedName name="PG_31" localSheetId="34">#REF!</definedName>
    <definedName name="PG_31" localSheetId="42">#REF!</definedName>
    <definedName name="PG_31" localSheetId="43">#REF!</definedName>
    <definedName name="PG_31" localSheetId="44">#REF!</definedName>
    <definedName name="PG_31" localSheetId="89">#REF!</definedName>
    <definedName name="PG_31" localSheetId="90">#REF!</definedName>
    <definedName name="PG_31" localSheetId="91">#REF!</definedName>
    <definedName name="PG_31" localSheetId="92">#REF!</definedName>
    <definedName name="PG_31" localSheetId="95">#REF!</definedName>
    <definedName name="PG_31" localSheetId="93">#REF!</definedName>
    <definedName name="PG_31" localSheetId="94">#REF!</definedName>
    <definedName name="PG_31" localSheetId="9">#REF!</definedName>
    <definedName name="PG_31" localSheetId="12">#REF!</definedName>
    <definedName name="PG_31" localSheetId="13">#REF!</definedName>
    <definedName name="PG_31" localSheetId="15">#REF!</definedName>
    <definedName name="PG_31" localSheetId="16">#REF!</definedName>
    <definedName name="PG_31" localSheetId="17">#REF!</definedName>
    <definedName name="PG_31" localSheetId="18">#REF!</definedName>
    <definedName name="PG_31" localSheetId="19">#REF!</definedName>
    <definedName name="PG_31" localSheetId="21">#REF!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3">#REF!</definedName>
    <definedName name="PG_31" localSheetId="35">#REF!</definedName>
    <definedName name="PG_31" localSheetId="36">#REF!</definedName>
    <definedName name="PG_31" localSheetId="37">#REF!</definedName>
    <definedName name="PG_31" localSheetId="39">#REF!</definedName>
    <definedName name="PG_31" localSheetId="45">#REF!</definedName>
    <definedName name="PG_31" localSheetId="46">#REF!</definedName>
    <definedName name="PG_31" localSheetId="47">#REF!</definedName>
    <definedName name="PG_31" localSheetId="48">#REF!</definedName>
    <definedName name="PG_31" localSheetId="50">#REF!</definedName>
    <definedName name="PG_31" localSheetId="51">#REF!</definedName>
    <definedName name="PG_31" localSheetId="53">#REF!</definedName>
    <definedName name="PG_31" localSheetId="54">#REF!</definedName>
    <definedName name="PG_31" localSheetId="55">#REF!</definedName>
    <definedName name="PG_31" localSheetId="56">#REF!</definedName>
    <definedName name="PG_31" localSheetId="57">#REF!</definedName>
    <definedName name="PG_31" localSheetId="59">#REF!</definedName>
    <definedName name="PG_31" localSheetId="63">#REF!</definedName>
    <definedName name="PG_31" localSheetId="67">#REF!</definedName>
    <definedName name="PG_31" localSheetId="68">#REF!</definedName>
    <definedName name="PG_31" localSheetId="74">#REF!</definedName>
    <definedName name="PG_31" localSheetId="75">#REF!</definedName>
    <definedName name="PG_31" localSheetId="76">#REF!</definedName>
    <definedName name="PG_31" localSheetId="77">#REF!</definedName>
    <definedName name="PG_31" localSheetId="78">#REF!</definedName>
    <definedName name="PG_31" localSheetId="79">#REF!</definedName>
    <definedName name="PG_31" localSheetId="6">#REF!</definedName>
    <definedName name="PG_31" localSheetId="7">'Sch C-p3'!#REF!</definedName>
    <definedName name="PG_31" localSheetId="8">#REF!</definedName>
    <definedName name="PG_31">#REF!</definedName>
    <definedName name="PG_4" localSheetId="10">#REF!</definedName>
    <definedName name="PG_4" localSheetId="83">#REF!</definedName>
    <definedName name="PG_4" localSheetId="2">#REF!</definedName>
    <definedName name="PG_4" localSheetId="80">#REF!</definedName>
    <definedName name="PG_4" localSheetId="11">#REF!</definedName>
    <definedName name="PG_4" localSheetId="82">#REF!</definedName>
    <definedName name="PG_4" localSheetId="38">#REF!</definedName>
    <definedName name="PG_4" localSheetId="0">#REF!</definedName>
    <definedName name="PG_4" localSheetId="97">#REF!</definedName>
    <definedName name="PG_4" localSheetId="20">#REF!</definedName>
    <definedName name="PG_4" localSheetId="49">#REF!</definedName>
    <definedName name="PG_4" localSheetId="52">#REF!</definedName>
    <definedName name="PG_4" localSheetId="58">#REF!</definedName>
    <definedName name="PG_4" localSheetId="60">#REF!</definedName>
    <definedName name="PG_4" localSheetId="66">#REF!</definedName>
    <definedName name="PG_4" localSheetId="96">#REF!</definedName>
    <definedName name="PG_4" localSheetId="14">#REF!</definedName>
    <definedName name="PG_4" localSheetId="34">#REF!</definedName>
    <definedName name="PG_4" localSheetId="42">#REF!</definedName>
    <definedName name="PG_4" localSheetId="43">#REF!</definedName>
    <definedName name="PG_4" localSheetId="44">#REF!</definedName>
    <definedName name="PG_4" localSheetId="89">#REF!</definedName>
    <definedName name="PG_4" localSheetId="90">#REF!</definedName>
    <definedName name="PG_4" localSheetId="91">#REF!</definedName>
    <definedName name="PG_4" localSheetId="92">#REF!</definedName>
    <definedName name="PG_4" localSheetId="95">#REF!</definedName>
    <definedName name="PG_4" localSheetId="93">#REF!</definedName>
    <definedName name="PG_4" localSheetId="94">#REF!</definedName>
    <definedName name="PG_4" localSheetId="9">#REF!</definedName>
    <definedName name="PG_4" localSheetId="12">#REF!</definedName>
    <definedName name="PG_4" localSheetId="13">#REF!</definedName>
    <definedName name="PG_4" localSheetId="15">#REF!</definedName>
    <definedName name="PG_4" localSheetId="16">#REF!</definedName>
    <definedName name="PG_4" localSheetId="17">#REF!</definedName>
    <definedName name="PG_4" localSheetId="18">#REF!</definedName>
    <definedName name="PG_4" localSheetId="19">#REF!</definedName>
    <definedName name="PG_4" localSheetId="21">#REF!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3">#REF!</definedName>
    <definedName name="PG_4" localSheetId="35">#REF!</definedName>
    <definedName name="PG_4" localSheetId="36">#REF!</definedName>
    <definedName name="PG_4" localSheetId="37">#REF!</definedName>
    <definedName name="PG_4" localSheetId="39">#REF!</definedName>
    <definedName name="PG_4" localSheetId="45">#REF!</definedName>
    <definedName name="PG_4" localSheetId="46">#REF!</definedName>
    <definedName name="PG_4" localSheetId="47">#REF!</definedName>
    <definedName name="PG_4" localSheetId="48">#REF!</definedName>
    <definedName name="PG_4" localSheetId="50">#REF!</definedName>
    <definedName name="PG_4" localSheetId="51">#REF!</definedName>
    <definedName name="PG_4" localSheetId="53">#REF!</definedName>
    <definedName name="PG_4" localSheetId="54">#REF!</definedName>
    <definedName name="PG_4" localSheetId="55">#REF!</definedName>
    <definedName name="PG_4" localSheetId="56">#REF!</definedName>
    <definedName name="PG_4" localSheetId="57">#REF!</definedName>
    <definedName name="PG_4" localSheetId="59">#REF!</definedName>
    <definedName name="PG_4" localSheetId="63">#REF!</definedName>
    <definedName name="PG_4" localSheetId="67">#REF!</definedName>
    <definedName name="PG_4" localSheetId="68">#REF!</definedName>
    <definedName name="PG_4" localSheetId="74">#REF!</definedName>
    <definedName name="PG_4" localSheetId="75">#REF!</definedName>
    <definedName name="PG_4" localSheetId="76">#REF!</definedName>
    <definedName name="PG_4" localSheetId="77">#REF!</definedName>
    <definedName name="PG_4" localSheetId="78">#REF!</definedName>
    <definedName name="PG_4" localSheetId="79">#REF!</definedName>
    <definedName name="PG_4" localSheetId="6">#REF!</definedName>
    <definedName name="PG_4" localSheetId="7">'Sch C-p3'!$X$70:$AI$135</definedName>
    <definedName name="PG_4" localSheetId="8">#REF!</definedName>
    <definedName name="PG_4">#REF!</definedName>
    <definedName name="PG_70" localSheetId="10">#REF!</definedName>
    <definedName name="PG_70" localSheetId="83">#REF!</definedName>
    <definedName name="PG_70" localSheetId="2">#REF!</definedName>
    <definedName name="PG_70" localSheetId="80">#REF!</definedName>
    <definedName name="PG_70" localSheetId="11">#REF!</definedName>
    <definedName name="PG_70" localSheetId="82">#REF!</definedName>
    <definedName name="PG_70" localSheetId="38">#REF!</definedName>
    <definedName name="PG_70" localSheetId="0">#REF!</definedName>
    <definedName name="PG_70" localSheetId="97">#REF!</definedName>
    <definedName name="PG_70" localSheetId="20">#REF!</definedName>
    <definedName name="PG_70" localSheetId="49">#REF!</definedName>
    <definedName name="PG_70" localSheetId="52">#REF!</definedName>
    <definedName name="PG_70" localSheetId="58">#REF!</definedName>
    <definedName name="PG_70" localSheetId="60">#REF!</definedName>
    <definedName name="PG_70" localSheetId="66">#REF!</definedName>
    <definedName name="PG_70" localSheetId="96">#REF!</definedName>
    <definedName name="PG_70" localSheetId="14">#REF!</definedName>
    <definedName name="PG_70" localSheetId="34">#REF!</definedName>
    <definedName name="PG_70" localSheetId="42">#REF!</definedName>
    <definedName name="PG_70" localSheetId="43">#REF!</definedName>
    <definedName name="PG_70" localSheetId="44">#REF!</definedName>
    <definedName name="PG_70" localSheetId="89">#REF!</definedName>
    <definedName name="PG_70" localSheetId="90">#REF!</definedName>
    <definedName name="PG_70" localSheetId="91">#REF!</definedName>
    <definedName name="PG_70" localSheetId="92">#REF!</definedName>
    <definedName name="PG_70" localSheetId="95">#REF!</definedName>
    <definedName name="PG_70" localSheetId="93">#REF!</definedName>
    <definedName name="PG_70" localSheetId="94">#REF!</definedName>
    <definedName name="PG_70" localSheetId="9">#REF!</definedName>
    <definedName name="PG_70" localSheetId="12">#REF!</definedName>
    <definedName name="PG_70" localSheetId="13">#REF!</definedName>
    <definedName name="PG_70" localSheetId="15">#REF!</definedName>
    <definedName name="PG_70" localSheetId="16">#REF!</definedName>
    <definedName name="PG_70" localSheetId="17">#REF!</definedName>
    <definedName name="PG_70" localSheetId="18">#REF!</definedName>
    <definedName name="PG_70" localSheetId="19">#REF!</definedName>
    <definedName name="PG_70" localSheetId="21">#REF!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3">#REF!</definedName>
    <definedName name="PG_70" localSheetId="35">#REF!</definedName>
    <definedName name="PG_70" localSheetId="36">#REF!</definedName>
    <definedName name="PG_70" localSheetId="37">#REF!</definedName>
    <definedName name="PG_70" localSheetId="39">#REF!</definedName>
    <definedName name="PG_70" localSheetId="45">#REF!</definedName>
    <definedName name="PG_70" localSheetId="46">#REF!</definedName>
    <definedName name="PG_70" localSheetId="47">#REF!</definedName>
    <definedName name="PG_70" localSheetId="48">#REF!</definedName>
    <definedName name="PG_70" localSheetId="50">#REF!</definedName>
    <definedName name="PG_70" localSheetId="51">#REF!</definedName>
    <definedName name="PG_70" localSheetId="53">#REF!</definedName>
    <definedName name="PG_70" localSheetId="54">#REF!</definedName>
    <definedName name="PG_70" localSheetId="55">#REF!</definedName>
    <definedName name="PG_70" localSheetId="56">#REF!</definedName>
    <definedName name="PG_70" localSheetId="57">#REF!</definedName>
    <definedName name="PG_70" localSheetId="59">#REF!</definedName>
    <definedName name="PG_70" localSheetId="63">#REF!</definedName>
    <definedName name="PG_70" localSheetId="67">#REF!</definedName>
    <definedName name="PG_70" localSheetId="68">#REF!</definedName>
    <definedName name="PG_70" localSheetId="74">#REF!</definedName>
    <definedName name="PG_70" localSheetId="75">#REF!</definedName>
    <definedName name="PG_70" localSheetId="76">#REF!</definedName>
    <definedName name="PG_70" localSheetId="77">#REF!</definedName>
    <definedName name="PG_70" localSheetId="78">#REF!</definedName>
    <definedName name="PG_70" localSheetId="79">#REF!</definedName>
    <definedName name="PG_70" localSheetId="6">#REF!</definedName>
    <definedName name="PG_70" localSheetId="7">'Sch C-p3'!#REF!</definedName>
    <definedName name="PG_70" localSheetId="8">#REF!</definedName>
    <definedName name="PG_70">#REF!</definedName>
    <definedName name="_xlnm.Print_Area" localSheetId="65">' Sch 702-702SCH.XLS'!$A$4:$N$49</definedName>
    <definedName name="_xlnm.Print_Area" localSheetId="10">'09-Sch 200-p6'!$A$1:$J$62</definedName>
    <definedName name="_xlnm.Print_Area" localSheetId="83">'98A'!$A$1:$C$61</definedName>
    <definedName name="_xlnm.Print_Area" localSheetId="97">Index!$A$1:$F$147</definedName>
    <definedName name="_xlnm.Print_Area" localSheetId="1">'Inside Cover'!$B$2:$K$62</definedName>
    <definedName name="_xlnm.Print_Area" localSheetId="34">'p39'!$A$1:$K$70</definedName>
    <definedName name="_xlnm.Print_Area" localSheetId="41">'p45-51'!$A$1:$N$313</definedName>
    <definedName name="_xlnm.Print_Area" localSheetId="42">'p52'!$A$1:$J$60</definedName>
    <definedName name="_xlnm.Print_Area" localSheetId="43">'p53'!$A$1:$O$52</definedName>
    <definedName name="_xlnm.Print_Area" localSheetId="69">'p80-83'!$A$1:$AN$64</definedName>
    <definedName name="_xlnm.Print_Area" localSheetId="70">'p84'!$A$1:$G$72</definedName>
    <definedName name="_xlnm.Print_Area" localSheetId="71">'p85'!$A$3:$I$43</definedName>
    <definedName name="_xlnm.Print_Area" localSheetId="72">'p86'!$A$1:$O$41</definedName>
    <definedName name="_xlnm.Print_Area" localSheetId="73">'p87'!$A$3:$L$47</definedName>
    <definedName name="_xlnm.Print_Area" localSheetId="87">'PTC 352B'!$A$1:$I$74</definedName>
    <definedName name="_xlnm.Print_Area" localSheetId="88">'PTC 410'!$A$1:$N$313</definedName>
    <definedName name="_xlnm.Print_Area" localSheetId="81">'PTC Supplement Cover'!$B$2:$K$62</definedName>
    <definedName name="_xlnm.Print_Area" localSheetId="93">PTC710S!$A$1:$G$76</definedName>
    <definedName name="_xlnm.Print_Area" localSheetId="94">'PTC720'!$A$3:$I$43</definedName>
    <definedName name="_xlnm.Print_Area" localSheetId="9">'Sch 200-p5'!$A$1:$J$61</definedName>
    <definedName name="_xlnm.Print_Area" localSheetId="12">'Sch 210-p16'!$A$1:$M$68</definedName>
    <definedName name="_xlnm.Print_Area" localSheetId="13">'Sch 210-p17'!$A$1:$J$73</definedName>
    <definedName name="_xlnm.Print_Area" localSheetId="15">'Sch 220-p19'!$A$1:$P$68</definedName>
    <definedName name="_xlnm.Print_Area" localSheetId="17">'Sch 240-p21'!$A$1:$K$70</definedName>
    <definedName name="_xlnm.Print_Area" localSheetId="18">'Sch 240-p22'!$A$1:$K$66</definedName>
    <definedName name="_xlnm.Print_Area" localSheetId="19">'Sch 245-p23'!$A$1:$M$63</definedName>
    <definedName name="_xlnm.Print_Area" localSheetId="21">'Sch 310 and 310A-p25'!$B$2:$K$70</definedName>
    <definedName name="_xlnm.Print_Area" localSheetId="23">'Sch 310 and 310A-p27'!$A$1:$K$69</definedName>
    <definedName name="_xlnm.Print_Area" localSheetId="24">'Sch 310 and 310A-p28'!$A$1:$M$65</definedName>
    <definedName name="_xlnm.Print_Area" localSheetId="25">'Sch 310 and 310A-p29'!$A$1:$K$65</definedName>
    <definedName name="_xlnm.Print_Area" localSheetId="26">'Sch 310 and 310A-p30'!$A$1:$Q$52</definedName>
    <definedName name="_xlnm.Print_Area" localSheetId="27">'Sch 330-p31'!$B$1:$I$78</definedName>
    <definedName name="_xlnm.Print_Area" localSheetId="28">'Sch 330-p32-33'!$A$1:$Q$58</definedName>
    <definedName name="_xlnm.Print_Area" localSheetId="29">'Sch 332-p34'!$A$1:$L$77</definedName>
    <definedName name="_xlnm.Print_Area" localSheetId="30">'Sch 335-p35'!$A$1:$M$75</definedName>
    <definedName name="_xlnm.Print_Area" localSheetId="31">'Sch 339-p36'!$A$1:$L$71</definedName>
    <definedName name="_xlnm.Print_Area" localSheetId="32">'Sch 340-p37'!$A$1:$I$75</definedName>
    <definedName name="_xlnm.Print_Area" localSheetId="33">'Sch 342-p38'!$A$1:$M$69</definedName>
    <definedName name="_xlnm.Print_Area" localSheetId="35">'Sch 350-p40'!$A$1:$I$74</definedName>
    <definedName name="_xlnm.Print_Area" localSheetId="36">'Sch 351-p41'!$A$1:$L$71</definedName>
    <definedName name="_xlnm.Print_Area" localSheetId="37">'Sch 352A-p42-42A'!$A$1:$J$119</definedName>
    <definedName name="_xlnm.Print_Area" localSheetId="39">'Sch 352B-p43'!$A$1:$K$69</definedName>
    <definedName name="_xlnm.Print_Area" localSheetId="46">'Sch 415-p56-57'!$A$1:$T$67</definedName>
    <definedName name="_xlnm.Print_Area" localSheetId="47">'Sch 415-p57A-B'!$A$1:$T$68</definedName>
    <definedName name="_xlnm.Print_Area" localSheetId="48">'Sch 416-p58'!$A$1:$Q$43</definedName>
    <definedName name="_xlnm.Print_Area" localSheetId="50">'Sch 417-p60'!$A$1:$O$48</definedName>
    <definedName name="_xlnm.Print_Area" localSheetId="51">'Sch 418-p61'!$A$1:$E$59</definedName>
    <definedName name="_xlnm.Print_Area" localSheetId="53">'Sch 450-p63'!$A$1:$H$70</definedName>
    <definedName name="_xlnm.Print_Area" localSheetId="54">'Sch 450-p64'!$A$1:$H$64</definedName>
    <definedName name="_xlnm.Print_Area" localSheetId="55">'Sch 460-p65'!$A$1:$L$63</definedName>
    <definedName name="_xlnm.Print_Area" localSheetId="56">'Sch 501-p66'!$A$1:$M$68</definedName>
    <definedName name="_xlnm.Print_Area" localSheetId="59">'Sch 510-p69'!$A$1:$J$84</definedName>
    <definedName name="_xlnm.Print_Area" localSheetId="61">'Sch 512-p71'!$A$1:$G$44</definedName>
    <definedName name="_xlnm.Print_Area" localSheetId="62">'Sch 512-p72'!$A$1:$M$46</definedName>
    <definedName name="_xlnm.Print_Area" localSheetId="64">'Sch 700-700SCH.XLS'!$A$1:$L$69</definedName>
    <definedName name="_xlnm.Print_Area" localSheetId="68">'Sch 710 and 710S-p78-79 '!$A$2:$R$90</definedName>
    <definedName name="_xlnm.Print_Area" localSheetId="74">'Sch 723-p88'!$A$2:$L$45</definedName>
    <definedName name="_xlnm.Print_Area" localSheetId="75">'Sch 724-p89'!$B$1:$L$64</definedName>
    <definedName name="_xlnm.Print_Area" localSheetId="76">'Sch 725-p90'!$A$1:$F$63</definedName>
    <definedName name="_xlnm.Print_Area" localSheetId="77">'Sch 726 and Sch 750-p91'!$A$4:$P$48</definedName>
    <definedName name="_xlnm.Print_Area" localSheetId="78">'Sch 755 instr-p92-93'!$A$1:$C$139</definedName>
    <definedName name="_xlnm.Print_Area" localSheetId="79">'Sch 755-2013 SCH 755'!$A$1:$Z$242</definedName>
    <definedName name="_xlnm.Print_Area" localSheetId="5">'Sch A-p1'!$B$2:$K$58</definedName>
    <definedName name="_xlnm.Print_Area" localSheetId="6">'Sch B-p2'!$B$3:$J$61</definedName>
    <definedName name="_xlnm.Print_Area" localSheetId="7">'Sch C-p3'!$B$2:$W$68</definedName>
    <definedName name="_xlnm.Print_Area" localSheetId="8">'Sch C-p4'!$B$3:$L$70</definedName>
    <definedName name="_xlnm.Print_Area" localSheetId="3">'Table Contents '!$A$1:$C$61</definedName>
    <definedName name="_xlnm.Print_Titles" localSheetId="30">'Sch 335-p35'!$C:$C</definedName>
    <definedName name="REPORT" localSheetId="79">'Sch 755-2013 SCH 755'!$A$7:$Z$234</definedName>
    <definedName name="RR_Annual_Report" localSheetId="10">#REF!</definedName>
    <definedName name="RR_Annual_Report" localSheetId="83">#REF!</definedName>
    <definedName name="RR_Annual_Report" localSheetId="2">#REF!</definedName>
    <definedName name="RR_Annual_Report" localSheetId="80">#REF!</definedName>
    <definedName name="RR_Annual_Report" localSheetId="11">#REF!</definedName>
    <definedName name="RR_Annual_Report" localSheetId="82">#REF!</definedName>
    <definedName name="RR_Annual_Report" localSheetId="38">#REF!</definedName>
    <definedName name="RR_Annual_Report" localSheetId="0">#REF!</definedName>
    <definedName name="RR_Annual_Report" localSheetId="97">#REF!</definedName>
    <definedName name="RR_Annual_Report" localSheetId="1">#REF!</definedName>
    <definedName name="RR_Annual_Report" localSheetId="20">#REF!</definedName>
    <definedName name="RR_Annual_Report" localSheetId="49">#REF!</definedName>
    <definedName name="RR_Annual_Report" localSheetId="52">#REF!</definedName>
    <definedName name="RR_Annual_Report" localSheetId="58">#REF!</definedName>
    <definedName name="RR_Annual_Report" localSheetId="60">#REF!</definedName>
    <definedName name="RR_Annual_Report" localSheetId="66">#REF!</definedName>
    <definedName name="RR_Annual_Report" localSheetId="96">#REF!</definedName>
    <definedName name="RR_Annual_Report" localSheetId="14">#REF!</definedName>
    <definedName name="RR_Annual_Report" localSheetId="34">#REF!</definedName>
    <definedName name="RR_Annual_Report" localSheetId="42">#REF!</definedName>
    <definedName name="RR_Annual_Report" localSheetId="43">#REF!</definedName>
    <definedName name="RR_Annual_Report" localSheetId="44">#REF!</definedName>
    <definedName name="RR_Annual_Report" localSheetId="71">#REF!</definedName>
    <definedName name="RR_Annual_Report" localSheetId="72">#REF!</definedName>
    <definedName name="RR_Annual_Report" localSheetId="73">#REF!</definedName>
    <definedName name="RR_Annual_Report" localSheetId="89">#REF!</definedName>
    <definedName name="RR_Annual_Report" localSheetId="90">#REF!</definedName>
    <definedName name="RR_Annual_Report" localSheetId="91">#REF!</definedName>
    <definedName name="RR_Annual_Report" localSheetId="92">#REF!</definedName>
    <definedName name="RR_Annual_Report" localSheetId="95">#REF!</definedName>
    <definedName name="RR_Annual_Report" localSheetId="81">#REF!</definedName>
    <definedName name="RR_Annual_Report" localSheetId="93">#REF!</definedName>
    <definedName name="RR_Annual_Report" localSheetId="94">#REF!</definedName>
    <definedName name="RR_Annual_Report" localSheetId="9">#REF!</definedName>
    <definedName name="RR_Annual_Report" localSheetId="12">#REF!</definedName>
    <definedName name="RR_Annual_Report" localSheetId="13">#REF!</definedName>
    <definedName name="RR_Annual_Report" localSheetId="15">#REF!</definedName>
    <definedName name="RR_Annual_Report" localSheetId="16">#REF!</definedName>
    <definedName name="RR_Annual_Report" localSheetId="17">#REF!</definedName>
    <definedName name="RR_Annual_Report" localSheetId="18">#REF!</definedName>
    <definedName name="RR_Annual_Report" localSheetId="19">#REF!</definedName>
    <definedName name="RR_Annual_Report" localSheetId="21">#REF!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3">#REF!</definedName>
    <definedName name="RR_Annual_Report" localSheetId="35">#REF!</definedName>
    <definedName name="RR_Annual_Report" localSheetId="36">#REF!</definedName>
    <definedName name="RR_Annual_Report" localSheetId="37">#REF!</definedName>
    <definedName name="RR_Annual_Report" localSheetId="39">#REF!</definedName>
    <definedName name="RR_Annual_Report" localSheetId="45">#REF!</definedName>
    <definedName name="RR_Annual_Report" localSheetId="46">#REF!</definedName>
    <definedName name="RR_Annual_Report" localSheetId="47">#REF!</definedName>
    <definedName name="RR_Annual_Report" localSheetId="48">#REF!</definedName>
    <definedName name="RR_Annual_Report" localSheetId="50">#REF!</definedName>
    <definedName name="RR_Annual_Report" localSheetId="51">#REF!</definedName>
    <definedName name="RR_Annual_Report" localSheetId="53">#REF!</definedName>
    <definedName name="RR_Annual_Report" localSheetId="54">#REF!</definedName>
    <definedName name="RR_Annual_Report" localSheetId="55">#REF!</definedName>
    <definedName name="RR_Annual_Report" localSheetId="56">#REF!</definedName>
    <definedName name="RR_Annual_Report" localSheetId="57">#REF!</definedName>
    <definedName name="RR_Annual_Report" localSheetId="59">#REF!</definedName>
    <definedName name="RR_Annual_Report" localSheetId="63">#REF!</definedName>
    <definedName name="RR_Annual_Report" localSheetId="67">#REF!</definedName>
    <definedName name="RR_Annual_Report" localSheetId="68">#REF!</definedName>
    <definedName name="RR_Annual_Report" localSheetId="74">#REF!</definedName>
    <definedName name="RR_Annual_Report" localSheetId="75">#REF!</definedName>
    <definedName name="RR_Annual_Report" localSheetId="76">#REF!</definedName>
    <definedName name="RR_Annual_Report" localSheetId="77">#REF!</definedName>
    <definedName name="RR_Annual_Report" localSheetId="78">#REF!</definedName>
    <definedName name="RR_Annual_Report" localSheetId="79">#REF!</definedName>
    <definedName name="RR_Annual_Report" localSheetId="6">#REF!</definedName>
    <definedName name="RR_Annual_Report" localSheetId="7">'Sch C-p3'!#REF!</definedName>
    <definedName name="RR_Annual_Report" localSheetId="8">#REF!</definedName>
    <definedName name="RR_Annual_Report">#REF!</definedName>
    <definedName name="Rwyschedule" localSheetId="10">'[4]R-1 Rdwy Schedule 330'!#REF!</definedName>
    <definedName name="Rwyschedule" localSheetId="83">'[3]R-1 Rdwy Schedule 330'!#REF!</definedName>
    <definedName name="Rwyschedule" localSheetId="2">'[3]R-1 Rdwy Schedule 330'!#REF!</definedName>
    <definedName name="Rwyschedule" localSheetId="80">'[3]R-1 Rdwy Schedule 330'!#REF!</definedName>
    <definedName name="Rwyschedule" localSheetId="11">'[3]R-1 Rdwy Schedule 330'!#REF!</definedName>
    <definedName name="Rwyschedule" localSheetId="82">'[3]R-1 Rdwy Schedule 330'!#REF!</definedName>
    <definedName name="Rwyschedule" localSheetId="38">'[4]R-1 Rdwy Schedule 330'!#REF!</definedName>
    <definedName name="Rwyschedule" localSheetId="0">'[3]R-1 Rdwy Schedule 330'!#REF!</definedName>
    <definedName name="Rwyschedule" localSheetId="97">'[3]R-1 Rdwy Schedule 330'!#REF!</definedName>
    <definedName name="Rwyschedule" localSheetId="1">'[4]R-1 Rdwy Schedule 330'!#REF!</definedName>
    <definedName name="Rwyschedule" localSheetId="20">'[4]R-1 Rdwy Schedule 330'!#REF!</definedName>
    <definedName name="Rwyschedule" localSheetId="49">'[4]R-1 Rdwy Schedule 330'!#REF!</definedName>
    <definedName name="Rwyschedule" localSheetId="52">'[4]R-1 Rdwy Schedule 330'!#REF!</definedName>
    <definedName name="Rwyschedule" localSheetId="58">'[4]R-1 Rdwy Schedule 330'!#REF!</definedName>
    <definedName name="Rwyschedule" localSheetId="60">'[4]R-1 Rdwy Schedule 330'!#REF!</definedName>
    <definedName name="Rwyschedule" localSheetId="66">'[4]R-1 Rdwy Schedule 330'!#REF!</definedName>
    <definedName name="Rwyschedule" localSheetId="96">'[3]R-1 Rdwy Schedule 330'!#REF!</definedName>
    <definedName name="Rwyschedule" localSheetId="14">'[4]R-1 Rdwy Schedule 330'!#REF!</definedName>
    <definedName name="Rwyschedule" localSheetId="34">'[4]R-1 Rdwy Schedule 330'!#REF!</definedName>
    <definedName name="Rwyschedule" localSheetId="42">'[4]R-1 Rdwy Schedule 330'!#REF!</definedName>
    <definedName name="Rwyschedule" localSheetId="43">'[4]R-1 Rdwy Schedule 330'!#REF!</definedName>
    <definedName name="Rwyschedule" localSheetId="44">'[4]R-1 Rdwy Schedule 330'!#REF!</definedName>
    <definedName name="Rwyschedule" localSheetId="71">'[4]R-1 Rdwy Schedule 330'!#REF!</definedName>
    <definedName name="Rwyschedule" localSheetId="72">'[4]R-1 Rdwy Schedule 330'!#REF!</definedName>
    <definedName name="Rwyschedule" localSheetId="73">'[4]R-1 Rdwy Schedule 330'!#REF!</definedName>
    <definedName name="Rwyschedule" localSheetId="89">'[5]R-1 Rdwy Schedule 330'!#REF!</definedName>
    <definedName name="Rwyschedule" localSheetId="90">'[5]R-1 Rdwy Schedule 330'!#REF!</definedName>
    <definedName name="Rwyschedule" localSheetId="91">'[5]R-1 Rdwy Schedule 330'!#REF!</definedName>
    <definedName name="Rwyschedule" localSheetId="92">'[5]R-1 Rdwy Schedule 330'!#REF!</definedName>
    <definedName name="Rwyschedule" localSheetId="95">'[5]R-1 Rdwy Schedule 330'!#REF!</definedName>
    <definedName name="Rwyschedule" localSheetId="81">'[4]R-1 Rdwy Schedule 330'!#REF!</definedName>
    <definedName name="Rwyschedule" localSheetId="93">'[4]R-1 Rdwy Schedule 330'!#REF!</definedName>
    <definedName name="Rwyschedule" localSheetId="94">'[4]R-1 Rdwy Schedule 330'!#REF!</definedName>
    <definedName name="Rwyschedule" localSheetId="9">'[4]R-1 Rdwy Schedule 330'!#REF!</definedName>
    <definedName name="Rwyschedule" localSheetId="12">'[4]R-1 Rdwy Schedule 330'!#REF!</definedName>
    <definedName name="Rwyschedule" localSheetId="13">'[4]R-1 Rdwy Schedule 330'!#REF!</definedName>
    <definedName name="Rwyschedule" localSheetId="15">'[4]R-1 Rdwy Schedule 330'!#REF!</definedName>
    <definedName name="Rwyschedule" localSheetId="16">'[4]R-1 Rdwy Schedule 330'!#REF!</definedName>
    <definedName name="Rwyschedule" localSheetId="17">'[4]R-1 Rdwy Schedule 330'!#REF!</definedName>
    <definedName name="Rwyschedule" localSheetId="18">'[4]R-1 Rdwy Schedule 330'!#REF!</definedName>
    <definedName name="Rwyschedule" localSheetId="19">'[4]R-1 Rdwy Schedule 330'!#REF!</definedName>
    <definedName name="Rwyschedule" localSheetId="21">'[3]R-1 Rdwy Schedule 330'!#REF!</definedName>
    <definedName name="Rwyschedule" localSheetId="22">'[3]R-1 Rdwy Schedule 330'!#REF!</definedName>
    <definedName name="Rwyschedule" localSheetId="23">'[3]R-1 Rdwy Schedule 330'!#REF!</definedName>
    <definedName name="Rwyschedule" localSheetId="24">'[3]R-1 Rdwy Schedule 330'!#REF!</definedName>
    <definedName name="Rwyschedule" localSheetId="25">'[3]R-1 Rdwy Schedule 330'!#REF!</definedName>
    <definedName name="Rwyschedule" localSheetId="26">'[3]R-1 Rdwy Schedule 330'!#REF!</definedName>
    <definedName name="Rwyschedule" localSheetId="27">'[4]R-1 Rdwy Schedule 330'!#REF!</definedName>
    <definedName name="Rwyschedule" localSheetId="28">'[7]R-1 Rdwy Schedule 330'!#REF!</definedName>
    <definedName name="Rwyschedule" localSheetId="29">'[4]R-1 Rdwy Schedule 330'!#REF!</definedName>
    <definedName name="Rwyschedule" localSheetId="30">'[8]R-1 Rdwy Schedule 330'!#REF!</definedName>
    <definedName name="Rwyschedule" localSheetId="31">'[4]R-1 Rdwy Schedule 330'!#REF!</definedName>
    <definedName name="Rwyschedule" localSheetId="32">'[6]R-1 Rdwy Schedule 330'!#REF!</definedName>
    <definedName name="Rwyschedule" localSheetId="33">'[8]R-1 Rdwy Schedule 330'!#REF!</definedName>
    <definedName name="Rwyschedule" localSheetId="35">'[4]R-1 Rdwy Schedule 330'!#REF!</definedName>
    <definedName name="Rwyschedule" localSheetId="36">'[4]R-1 Rdwy Schedule 330'!#REF!</definedName>
    <definedName name="Rwyschedule" localSheetId="37">'[4]R-1 Rdwy Schedule 330'!#REF!</definedName>
    <definedName name="Rwyschedule" localSheetId="39">'[4]R-1 Rdwy Schedule 330'!#REF!</definedName>
    <definedName name="Rwyschedule" localSheetId="45">'[4]R-1 Rdwy Schedule 330'!#REF!</definedName>
    <definedName name="Rwyschedule" localSheetId="46">'[4]R-1 Rdwy Schedule 330'!#REF!</definedName>
    <definedName name="Rwyschedule" localSheetId="47">'[4]R-1 Rdwy Schedule 330'!#REF!</definedName>
    <definedName name="Rwyschedule" localSheetId="48">'[4]R-1 Rdwy Schedule 330'!#REF!</definedName>
    <definedName name="Rwyschedule" localSheetId="50">'[4]R-1 Rdwy Schedule 330'!#REF!</definedName>
    <definedName name="Rwyschedule" localSheetId="51">'[4]R-1 Rdwy Schedule 330'!#REF!</definedName>
    <definedName name="Rwyschedule" localSheetId="53">'[4]R-1 Rdwy Schedule 330'!#REF!</definedName>
    <definedName name="Rwyschedule" localSheetId="54">'[4]R-1 Rdwy Schedule 330'!#REF!</definedName>
    <definedName name="Rwyschedule" localSheetId="55">'[4]R-1 Rdwy Schedule 330'!#REF!</definedName>
    <definedName name="Rwyschedule" localSheetId="56">'[4]R-1 Rdwy Schedule 330'!#REF!</definedName>
    <definedName name="Rwyschedule" localSheetId="57">'[4]R-1 Rdwy Schedule 330'!#REF!</definedName>
    <definedName name="Rwyschedule" localSheetId="59">'[4]R-1 Rdwy Schedule 330'!#REF!</definedName>
    <definedName name="Rwyschedule" localSheetId="63">'[4]R-1 Rdwy Schedule 330'!#REF!</definedName>
    <definedName name="Rwyschedule" localSheetId="67">'[4]R-1 Rdwy Schedule 330'!#REF!</definedName>
    <definedName name="Rwyschedule" localSheetId="68">'[4]R-1 Rdwy Schedule 330'!#REF!</definedName>
    <definedName name="Rwyschedule" localSheetId="74">'[4]R-1 Rdwy Schedule 330'!#REF!</definedName>
    <definedName name="Rwyschedule" localSheetId="75">'[4]R-1 Rdwy Schedule 330'!#REF!</definedName>
    <definedName name="Rwyschedule" localSheetId="76">'[4]R-1 Rdwy Schedule 330'!#REF!</definedName>
    <definedName name="Rwyschedule" localSheetId="77">'[4]R-1 Rdwy Schedule 330'!#REF!</definedName>
    <definedName name="Rwyschedule" localSheetId="78">'[4]R-1 Rdwy Schedule 330'!#REF!</definedName>
    <definedName name="Rwyschedule" localSheetId="79">'[4]R-1 Rdwy Schedule 330'!#REF!</definedName>
    <definedName name="Rwyschedule" localSheetId="6">'[4]R-1 Rdwy Schedule 330'!#REF!</definedName>
    <definedName name="Rwyschedule" localSheetId="7">'[4]R-1 Rdwy Schedule 330'!#REF!</definedName>
    <definedName name="Rwyschedule" localSheetId="8">'[4]R-1 Rdwy Schedule 330'!#REF!</definedName>
    <definedName name="Rwyschedule">'[4]R-1 Rdwy Schedule 330'!#REF!</definedName>
    <definedName name="S01___GL03" localSheetId="10">#REF!</definedName>
    <definedName name="S01___GL03" localSheetId="83">#REF!</definedName>
    <definedName name="S01___GL03" localSheetId="2">#REF!</definedName>
    <definedName name="S01___GL03" localSheetId="80">#REF!</definedName>
    <definedName name="S01___GL03" localSheetId="11">#REF!</definedName>
    <definedName name="S01___GL03" localSheetId="82">#REF!</definedName>
    <definedName name="S01___GL03" localSheetId="38">#REF!</definedName>
    <definedName name="S01___GL03" localSheetId="0">#REF!</definedName>
    <definedName name="S01___GL03" localSheetId="97">#REF!</definedName>
    <definedName name="S01___GL03" localSheetId="1">#REF!</definedName>
    <definedName name="S01___GL03" localSheetId="20">#REF!</definedName>
    <definedName name="S01___GL03" localSheetId="49">#REF!</definedName>
    <definedName name="S01___GL03" localSheetId="52">#REF!</definedName>
    <definedName name="S01___GL03" localSheetId="58">#REF!</definedName>
    <definedName name="S01___GL03" localSheetId="60">#REF!</definedName>
    <definedName name="S01___GL03" localSheetId="66">#REF!</definedName>
    <definedName name="S01___GL03" localSheetId="4">#REF!</definedName>
    <definedName name="S01___GL03" localSheetId="96">#REF!</definedName>
    <definedName name="S01___GL03" localSheetId="14">#REF!</definedName>
    <definedName name="S01___GL03" localSheetId="34">#REF!</definedName>
    <definedName name="S01___GL03" localSheetId="42">#REF!</definedName>
    <definedName name="S01___GL03" localSheetId="43">#REF!</definedName>
    <definedName name="S01___GL03" localSheetId="44">#REF!</definedName>
    <definedName name="S01___GL03" localSheetId="71">#REF!</definedName>
    <definedName name="S01___GL03" localSheetId="72">#REF!</definedName>
    <definedName name="S01___GL03" localSheetId="73">#REF!</definedName>
    <definedName name="S01___GL03" localSheetId="89">#REF!</definedName>
    <definedName name="S01___GL03" localSheetId="90">#REF!</definedName>
    <definedName name="S01___GL03" localSheetId="91">#REF!</definedName>
    <definedName name="S01___GL03" localSheetId="92">#REF!</definedName>
    <definedName name="S01___GL03" localSheetId="95">#REF!</definedName>
    <definedName name="S01___GL03" localSheetId="81">#REF!</definedName>
    <definedName name="S01___GL03" localSheetId="93">#REF!</definedName>
    <definedName name="S01___GL03" localSheetId="94">#REF!</definedName>
    <definedName name="S01___GL03" localSheetId="9">#REF!</definedName>
    <definedName name="S01___GL03" localSheetId="12">#REF!</definedName>
    <definedName name="S01___GL03" localSheetId="13">#REF!</definedName>
    <definedName name="S01___GL03" localSheetId="15">#REF!</definedName>
    <definedName name="S01___GL03" localSheetId="16">#REF!</definedName>
    <definedName name="S01___GL03" localSheetId="17">#REF!</definedName>
    <definedName name="S01___GL03" localSheetId="18">#REF!</definedName>
    <definedName name="S01___GL03" localSheetId="19">#REF!</definedName>
    <definedName name="S01___GL03" localSheetId="21">#REF!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3">#REF!</definedName>
    <definedName name="S01___GL03" localSheetId="35">#REF!</definedName>
    <definedName name="S01___GL03" localSheetId="36">#REF!</definedName>
    <definedName name="S01___GL03" localSheetId="37">#REF!</definedName>
    <definedName name="S01___GL03" localSheetId="39">#REF!</definedName>
    <definedName name="S01___GL03" localSheetId="45">#REF!</definedName>
    <definedName name="S01___GL03" localSheetId="46">#REF!</definedName>
    <definedName name="S01___GL03" localSheetId="47">#REF!</definedName>
    <definedName name="S01___GL03" localSheetId="48">#REF!</definedName>
    <definedName name="S01___GL03" localSheetId="50">#REF!</definedName>
    <definedName name="S01___GL03" localSheetId="51">#REF!</definedName>
    <definedName name="S01___GL03" localSheetId="53">#REF!</definedName>
    <definedName name="S01___GL03" localSheetId="54">#REF!</definedName>
    <definedName name="S01___GL03" localSheetId="55">#REF!</definedName>
    <definedName name="S01___GL03" localSheetId="56">#REF!</definedName>
    <definedName name="S01___GL03" localSheetId="57">#REF!</definedName>
    <definedName name="S01___GL03" localSheetId="59">#REF!</definedName>
    <definedName name="S01___GL03" localSheetId="63">#REF!</definedName>
    <definedName name="S01___GL03" localSheetId="67">#REF!</definedName>
    <definedName name="S01___GL03" localSheetId="68">#REF!</definedName>
    <definedName name="S01___GL03" localSheetId="74">#REF!</definedName>
    <definedName name="S01___GL03" localSheetId="75">#REF!</definedName>
    <definedName name="S01___GL03" localSheetId="76">#REF!</definedName>
    <definedName name="S01___GL03" localSheetId="77">#REF!</definedName>
    <definedName name="S01___GL03" localSheetId="78">#REF!</definedName>
    <definedName name="S01___GL03" localSheetId="79">#REF!</definedName>
    <definedName name="S01___GL03" localSheetId="6">#REF!</definedName>
    <definedName name="S01___GL03" localSheetId="7">#REF!</definedName>
    <definedName name="S01___GL03" localSheetId="8">#REF!</definedName>
    <definedName name="S01___GL03">#REF!</definedName>
    <definedName name="S01___GL92" localSheetId="10">#REF!</definedName>
    <definedName name="S01___GL92" localSheetId="83">#REF!</definedName>
    <definedName name="S01___GL92" localSheetId="2">#REF!</definedName>
    <definedName name="S01___GL92" localSheetId="80">#REF!</definedName>
    <definedName name="S01___GL92" localSheetId="11">#REF!</definedName>
    <definedName name="S01___GL92" localSheetId="82">#REF!</definedName>
    <definedName name="S01___GL92" localSheetId="38">#REF!</definedName>
    <definedName name="S01___GL92" localSheetId="0">#REF!</definedName>
    <definedName name="S01___GL92" localSheetId="97">#REF!</definedName>
    <definedName name="S01___GL92" localSheetId="1">#REF!</definedName>
    <definedName name="S01___GL92" localSheetId="20">#REF!</definedName>
    <definedName name="S01___GL92" localSheetId="49">#REF!</definedName>
    <definedName name="S01___GL92" localSheetId="52">#REF!</definedName>
    <definedName name="S01___GL92" localSheetId="58">#REF!</definedName>
    <definedName name="S01___GL92" localSheetId="60">#REF!</definedName>
    <definedName name="S01___GL92" localSheetId="66">#REF!</definedName>
    <definedName name="S01___GL92" localSheetId="4">#REF!</definedName>
    <definedName name="S01___GL92" localSheetId="96">#REF!</definedName>
    <definedName name="S01___GL92" localSheetId="14">#REF!</definedName>
    <definedName name="S01___GL92" localSheetId="34">#REF!</definedName>
    <definedName name="S01___GL92" localSheetId="42">#REF!</definedName>
    <definedName name="S01___GL92" localSheetId="43">#REF!</definedName>
    <definedName name="S01___GL92" localSheetId="44">#REF!</definedName>
    <definedName name="S01___GL92" localSheetId="71">#REF!</definedName>
    <definedName name="S01___GL92" localSheetId="72">#REF!</definedName>
    <definedName name="S01___GL92" localSheetId="73">#REF!</definedName>
    <definedName name="S01___GL92" localSheetId="89">#REF!</definedName>
    <definedName name="S01___GL92" localSheetId="90">#REF!</definedName>
    <definedName name="S01___GL92" localSheetId="91">#REF!</definedName>
    <definedName name="S01___GL92" localSheetId="92">#REF!</definedName>
    <definedName name="S01___GL92" localSheetId="95">#REF!</definedName>
    <definedName name="S01___GL92" localSheetId="81">#REF!</definedName>
    <definedName name="S01___GL92" localSheetId="93">#REF!</definedName>
    <definedName name="S01___GL92" localSheetId="94">#REF!</definedName>
    <definedName name="S01___GL92" localSheetId="9">#REF!</definedName>
    <definedName name="S01___GL92" localSheetId="12">#REF!</definedName>
    <definedName name="S01___GL92" localSheetId="13">#REF!</definedName>
    <definedName name="S01___GL92" localSheetId="15">#REF!</definedName>
    <definedName name="S01___GL92" localSheetId="16">#REF!</definedName>
    <definedName name="S01___GL92" localSheetId="17">#REF!</definedName>
    <definedName name="S01___GL92" localSheetId="18">#REF!</definedName>
    <definedName name="S01___GL92" localSheetId="19">#REF!</definedName>
    <definedName name="S01___GL92" localSheetId="21">#REF!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3">#REF!</definedName>
    <definedName name="S01___GL92" localSheetId="35">#REF!</definedName>
    <definedName name="S01___GL92" localSheetId="36">#REF!</definedName>
    <definedName name="S01___GL92" localSheetId="37">#REF!</definedName>
    <definedName name="S01___GL92" localSheetId="39">#REF!</definedName>
    <definedName name="S01___GL92" localSheetId="45">#REF!</definedName>
    <definedName name="S01___GL92" localSheetId="46">#REF!</definedName>
    <definedName name="S01___GL92" localSheetId="47">#REF!</definedName>
    <definedName name="S01___GL92" localSheetId="48">#REF!</definedName>
    <definedName name="S01___GL92" localSheetId="50">#REF!</definedName>
    <definedName name="S01___GL92" localSheetId="51">#REF!</definedName>
    <definedName name="S01___GL92" localSheetId="53">#REF!</definedName>
    <definedName name="S01___GL92" localSheetId="54">#REF!</definedName>
    <definedName name="S01___GL92" localSheetId="55">#REF!</definedName>
    <definedName name="S01___GL92" localSheetId="56">#REF!</definedName>
    <definedName name="S01___GL92" localSheetId="57">#REF!</definedName>
    <definedName name="S01___GL92" localSheetId="59">#REF!</definedName>
    <definedName name="S01___GL92" localSheetId="63">#REF!</definedName>
    <definedName name="S01___GL92" localSheetId="67">#REF!</definedName>
    <definedName name="S01___GL92" localSheetId="68">#REF!</definedName>
    <definedName name="S01___GL92" localSheetId="74">#REF!</definedName>
    <definedName name="S01___GL92" localSheetId="75">#REF!</definedName>
    <definedName name="S01___GL92" localSheetId="76">#REF!</definedName>
    <definedName name="S01___GL92" localSheetId="77">#REF!</definedName>
    <definedName name="S01___GL92" localSheetId="78">#REF!</definedName>
    <definedName name="S01___GL92" localSheetId="79">#REF!</definedName>
    <definedName name="S01___GL92" localSheetId="6">#REF!</definedName>
    <definedName name="S01___GL92" localSheetId="7">#REF!</definedName>
    <definedName name="S01___GL92" localSheetId="8">#REF!</definedName>
    <definedName name="S01___GL92">#REF!</definedName>
    <definedName name="S02___GL03" localSheetId="10">#REF!</definedName>
    <definedName name="S02___GL03" localSheetId="83">#REF!</definedName>
    <definedName name="S02___GL03" localSheetId="2">#REF!</definedName>
    <definedName name="S02___GL03" localSheetId="80">#REF!</definedName>
    <definedName name="S02___GL03" localSheetId="11">#REF!</definedName>
    <definedName name="S02___GL03" localSheetId="82">#REF!</definedName>
    <definedName name="S02___GL03" localSheetId="38">#REF!</definedName>
    <definedName name="S02___GL03" localSheetId="0">#REF!</definedName>
    <definedName name="S02___GL03" localSheetId="97">#REF!</definedName>
    <definedName name="S02___GL03" localSheetId="1">#REF!</definedName>
    <definedName name="S02___GL03" localSheetId="20">#REF!</definedName>
    <definedName name="S02___GL03" localSheetId="49">#REF!</definedName>
    <definedName name="S02___GL03" localSheetId="52">#REF!</definedName>
    <definedName name="S02___GL03" localSheetId="58">#REF!</definedName>
    <definedName name="S02___GL03" localSheetId="60">#REF!</definedName>
    <definedName name="S02___GL03" localSheetId="66">#REF!</definedName>
    <definedName name="S02___GL03" localSheetId="4">#REF!</definedName>
    <definedName name="S02___GL03" localSheetId="96">#REF!</definedName>
    <definedName name="S02___GL03" localSheetId="14">#REF!</definedName>
    <definedName name="S02___GL03" localSheetId="34">#REF!</definedName>
    <definedName name="S02___GL03" localSheetId="42">#REF!</definedName>
    <definedName name="S02___GL03" localSheetId="43">#REF!</definedName>
    <definedName name="S02___GL03" localSheetId="44">#REF!</definedName>
    <definedName name="S02___GL03" localSheetId="71">#REF!</definedName>
    <definedName name="S02___GL03" localSheetId="72">#REF!</definedName>
    <definedName name="S02___GL03" localSheetId="73">#REF!</definedName>
    <definedName name="S02___GL03" localSheetId="89">#REF!</definedName>
    <definedName name="S02___GL03" localSheetId="90">#REF!</definedName>
    <definedName name="S02___GL03" localSheetId="91">#REF!</definedName>
    <definedName name="S02___GL03" localSheetId="92">#REF!</definedName>
    <definedName name="S02___GL03" localSheetId="95">#REF!</definedName>
    <definedName name="S02___GL03" localSheetId="81">#REF!</definedName>
    <definedName name="S02___GL03" localSheetId="93">#REF!</definedName>
    <definedName name="S02___GL03" localSheetId="94">#REF!</definedName>
    <definedName name="S02___GL03" localSheetId="9">#REF!</definedName>
    <definedName name="S02___GL03" localSheetId="12">#REF!</definedName>
    <definedName name="S02___GL03" localSheetId="13">#REF!</definedName>
    <definedName name="S02___GL03" localSheetId="15">#REF!</definedName>
    <definedName name="S02___GL03" localSheetId="16">#REF!</definedName>
    <definedName name="S02___GL03" localSheetId="17">#REF!</definedName>
    <definedName name="S02___GL03" localSheetId="18">#REF!</definedName>
    <definedName name="S02___GL03" localSheetId="19">#REF!</definedName>
    <definedName name="S02___GL03" localSheetId="21">#REF!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3">#REF!</definedName>
    <definedName name="S02___GL03" localSheetId="35">#REF!</definedName>
    <definedName name="S02___GL03" localSheetId="36">#REF!</definedName>
    <definedName name="S02___GL03" localSheetId="37">#REF!</definedName>
    <definedName name="S02___GL03" localSheetId="39">#REF!</definedName>
    <definedName name="S02___GL03" localSheetId="45">#REF!</definedName>
    <definedName name="S02___GL03" localSheetId="46">#REF!</definedName>
    <definedName name="S02___GL03" localSheetId="47">#REF!</definedName>
    <definedName name="S02___GL03" localSheetId="48">#REF!</definedName>
    <definedName name="S02___GL03" localSheetId="50">#REF!</definedName>
    <definedName name="S02___GL03" localSheetId="51">#REF!</definedName>
    <definedName name="S02___GL03" localSheetId="53">#REF!</definedName>
    <definedName name="S02___GL03" localSheetId="54">#REF!</definedName>
    <definedName name="S02___GL03" localSheetId="55">#REF!</definedName>
    <definedName name="S02___GL03" localSheetId="56">#REF!</definedName>
    <definedName name="S02___GL03" localSheetId="57">#REF!</definedName>
    <definedName name="S02___GL03" localSheetId="59">#REF!</definedName>
    <definedName name="S02___GL03" localSheetId="63">#REF!</definedName>
    <definedName name="S02___GL03" localSheetId="67">#REF!</definedName>
    <definedName name="S02___GL03" localSheetId="68">#REF!</definedName>
    <definedName name="S02___GL03" localSheetId="74">#REF!</definedName>
    <definedName name="S02___GL03" localSheetId="75">#REF!</definedName>
    <definedName name="S02___GL03" localSheetId="76">#REF!</definedName>
    <definedName name="S02___GL03" localSheetId="77">#REF!</definedName>
    <definedName name="S02___GL03" localSheetId="78">#REF!</definedName>
    <definedName name="S02___GL03" localSheetId="79">#REF!</definedName>
    <definedName name="S02___GL03" localSheetId="6">#REF!</definedName>
    <definedName name="S02___GL03" localSheetId="7">#REF!</definedName>
    <definedName name="S02___GL03" localSheetId="8">#REF!</definedName>
    <definedName name="S02___GL03">#REF!</definedName>
    <definedName name="S80___GL03" localSheetId="10">#REF!</definedName>
    <definedName name="S80___GL03" localSheetId="2">#REF!</definedName>
    <definedName name="S80___GL03" localSheetId="80">#REF!</definedName>
    <definedName name="S80___GL03" localSheetId="11">#REF!</definedName>
    <definedName name="S80___GL03" localSheetId="82">#REF!</definedName>
    <definedName name="S80___GL03" localSheetId="38">#REF!</definedName>
    <definedName name="S80___GL03" localSheetId="0">#REF!</definedName>
    <definedName name="S80___GL03" localSheetId="20">#REF!</definedName>
    <definedName name="S80___GL03" localSheetId="49">#REF!</definedName>
    <definedName name="S80___GL03" localSheetId="52">#REF!</definedName>
    <definedName name="S80___GL03" localSheetId="58">#REF!</definedName>
    <definedName name="S80___GL03" localSheetId="60">#REF!</definedName>
    <definedName name="S80___GL03" localSheetId="66">#REF!</definedName>
    <definedName name="S80___GL03" localSheetId="14">#REF!</definedName>
    <definedName name="S80___GL03" localSheetId="34">#REF!</definedName>
    <definedName name="S80___GL03" localSheetId="42">#REF!</definedName>
    <definedName name="S80___GL03" localSheetId="43">#REF!</definedName>
    <definedName name="S80___GL03" localSheetId="44">#REF!</definedName>
    <definedName name="S80___GL03" localSheetId="89">#REF!</definedName>
    <definedName name="S80___GL03" localSheetId="90">#REF!</definedName>
    <definedName name="S80___GL03" localSheetId="91">#REF!</definedName>
    <definedName name="S80___GL03" localSheetId="92">#REF!</definedName>
    <definedName name="S80___GL03" localSheetId="95">#REF!</definedName>
    <definedName name="S80___GL03" localSheetId="93">#REF!</definedName>
    <definedName name="S80___GL03" localSheetId="94">#REF!</definedName>
    <definedName name="S80___GL03" localSheetId="9">#REF!</definedName>
    <definedName name="S80___GL03" localSheetId="12">#REF!</definedName>
    <definedName name="S80___GL03" localSheetId="13">#REF!</definedName>
    <definedName name="S80___GL03" localSheetId="15">#REF!</definedName>
    <definedName name="S80___GL03" localSheetId="16">#REF!</definedName>
    <definedName name="S80___GL03" localSheetId="17">#REF!</definedName>
    <definedName name="S80___GL03" localSheetId="18">#REF!</definedName>
    <definedName name="S80___GL03" localSheetId="19">#REF!</definedName>
    <definedName name="S80___GL03" localSheetId="21">#REF!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3">#REF!</definedName>
    <definedName name="S80___GL03" localSheetId="35">#REF!</definedName>
    <definedName name="S80___GL03" localSheetId="36">#REF!</definedName>
    <definedName name="S80___GL03" localSheetId="37">#REF!</definedName>
    <definedName name="S80___GL03" localSheetId="39">#REF!</definedName>
    <definedName name="S80___GL03" localSheetId="45">#REF!</definedName>
    <definedName name="S80___GL03" localSheetId="46">#REF!</definedName>
    <definedName name="S80___GL03" localSheetId="47">#REF!</definedName>
    <definedName name="S80___GL03" localSheetId="48">#REF!</definedName>
    <definedName name="S80___GL03" localSheetId="50">#REF!</definedName>
    <definedName name="S80___GL03" localSheetId="51">#REF!</definedName>
    <definedName name="S80___GL03" localSheetId="53">#REF!</definedName>
    <definedName name="S80___GL03" localSheetId="54">#REF!</definedName>
    <definedName name="S80___GL03" localSheetId="55">#REF!</definedName>
    <definedName name="S80___GL03" localSheetId="56">#REF!</definedName>
    <definedName name="S80___GL03" localSheetId="57">#REF!</definedName>
    <definedName name="S80___GL03" localSheetId="59">#REF!</definedName>
    <definedName name="S80___GL03" localSheetId="63">#REF!</definedName>
    <definedName name="S80___GL03" localSheetId="67">#REF!</definedName>
    <definedName name="S80___GL03" localSheetId="68">#REF!</definedName>
    <definedName name="S80___GL03" localSheetId="74">#REF!</definedName>
    <definedName name="S80___GL03" localSheetId="75">#REF!</definedName>
    <definedName name="S80___GL03" localSheetId="76">#REF!</definedName>
    <definedName name="S80___GL03" localSheetId="77">#REF!</definedName>
    <definedName name="S80___GL03" localSheetId="78">#REF!</definedName>
    <definedName name="S80___GL03" localSheetId="79">#REF!</definedName>
    <definedName name="S80___GL03" localSheetId="6">#REF!</definedName>
    <definedName name="S80___GL03" localSheetId="7">#REF!</definedName>
    <definedName name="S80___GL03" localSheetId="8">#REF!</definedName>
    <definedName name="S80___GL03">#REF!</definedName>
    <definedName name="S80___GL1M" localSheetId="10">#REF!</definedName>
    <definedName name="S80___GL1M" localSheetId="2">#REF!</definedName>
    <definedName name="S80___GL1M" localSheetId="80">#REF!</definedName>
    <definedName name="S80___GL1M" localSheetId="11">#REF!</definedName>
    <definedName name="S80___GL1M" localSheetId="82">#REF!</definedName>
    <definedName name="S80___GL1M" localSheetId="38">#REF!</definedName>
    <definedName name="S80___GL1M" localSheetId="0">#REF!</definedName>
    <definedName name="S80___GL1M" localSheetId="20">#REF!</definedName>
    <definedName name="S80___GL1M" localSheetId="49">#REF!</definedName>
    <definedName name="S80___GL1M" localSheetId="52">#REF!</definedName>
    <definedName name="S80___GL1M" localSheetId="58">#REF!</definedName>
    <definedName name="S80___GL1M" localSheetId="60">#REF!</definedName>
    <definedName name="S80___GL1M" localSheetId="66">#REF!</definedName>
    <definedName name="S80___GL1M" localSheetId="14">#REF!</definedName>
    <definedName name="S80___GL1M" localSheetId="34">#REF!</definedName>
    <definedName name="S80___GL1M" localSheetId="42">#REF!</definedName>
    <definedName name="S80___GL1M" localSheetId="43">#REF!</definedName>
    <definedName name="S80___GL1M" localSheetId="44">#REF!</definedName>
    <definedName name="S80___GL1M" localSheetId="89">#REF!</definedName>
    <definedName name="S80___GL1M" localSheetId="90">#REF!</definedName>
    <definedName name="S80___GL1M" localSheetId="91">#REF!</definedName>
    <definedName name="S80___GL1M" localSheetId="92">#REF!</definedName>
    <definedName name="S80___GL1M" localSheetId="95">#REF!</definedName>
    <definedName name="S80___GL1M" localSheetId="93">#REF!</definedName>
    <definedName name="S80___GL1M" localSheetId="94">#REF!</definedName>
    <definedName name="S80___GL1M" localSheetId="9">#REF!</definedName>
    <definedName name="S80___GL1M" localSheetId="12">#REF!</definedName>
    <definedName name="S80___GL1M" localSheetId="13">#REF!</definedName>
    <definedName name="S80___GL1M" localSheetId="15">#REF!</definedName>
    <definedName name="S80___GL1M" localSheetId="16">#REF!</definedName>
    <definedName name="S80___GL1M" localSheetId="17">#REF!</definedName>
    <definedName name="S80___GL1M" localSheetId="18">#REF!</definedName>
    <definedName name="S80___GL1M" localSheetId="19">#REF!</definedName>
    <definedName name="S80___GL1M" localSheetId="21">#REF!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3">#REF!</definedName>
    <definedName name="S80___GL1M" localSheetId="35">#REF!</definedName>
    <definedName name="S80___GL1M" localSheetId="36">#REF!</definedName>
    <definedName name="S80___GL1M" localSheetId="37">#REF!</definedName>
    <definedName name="S80___GL1M" localSheetId="39">#REF!</definedName>
    <definedName name="S80___GL1M" localSheetId="45">#REF!</definedName>
    <definedName name="S80___GL1M" localSheetId="46">#REF!</definedName>
    <definedName name="S80___GL1M" localSheetId="47">#REF!</definedName>
    <definedName name="S80___GL1M" localSheetId="48">#REF!</definedName>
    <definedName name="S80___GL1M" localSheetId="50">#REF!</definedName>
    <definedName name="S80___GL1M" localSheetId="51">#REF!</definedName>
    <definedName name="S80___GL1M" localSheetId="53">#REF!</definedName>
    <definedName name="S80___GL1M" localSheetId="54">#REF!</definedName>
    <definedName name="S80___GL1M" localSheetId="55">#REF!</definedName>
    <definedName name="S80___GL1M" localSheetId="56">#REF!</definedName>
    <definedName name="S80___GL1M" localSheetId="57">#REF!</definedName>
    <definedName name="S80___GL1M" localSheetId="59">#REF!</definedName>
    <definedName name="S80___GL1M" localSheetId="63">#REF!</definedName>
    <definedName name="S80___GL1M" localSheetId="67">#REF!</definedName>
    <definedName name="S80___GL1M" localSheetId="68">#REF!</definedName>
    <definedName name="S80___GL1M" localSheetId="74">#REF!</definedName>
    <definedName name="S80___GL1M" localSheetId="75">#REF!</definedName>
    <definedName name="S80___GL1M" localSheetId="76">#REF!</definedName>
    <definedName name="S80___GL1M" localSheetId="77">#REF!</definedName>
    <definedName name="S80___GL1M" localSheetId="78">#REF!</definedName>
    <definedName name="S80___GL1M" localSheetId="79">#REF!</definedName>
    <definedName name="S80___GL1M" localSheetId="6">#REF!</definedName>
    <definedName name="S80___GL1M" localSheetId="7">#REF!</definedName>
    <definedName name="S80___GL1M" localSheetId="8">#REF!</definedName>
    <definedName name="S80___GL1M">#REF!</definedName>
    <definedName name="SCHEDULE330" localSheetId="10">#REF!</definedName>
    <definedName name="SCHEDULE330" localSheetId="2">#REF!</definedName>
    <definedName name="SCHEDULE330" localSheetId="80">#REF!</definedName>
    <definedName name="SCHEDULE330" localSheetId="11">#REF!</definedName>
    <definedName name="SCHEDULE330" localSheetId="82">#REF!</definedName>
    <definedName name="SCHEDULE330" localSheetId="38">#REF!</definedName>
    <definedName name="SCHEDULE330" localSheetId="0">#REF!</definedName>
    <definedName name="SCHEDULE330" localSheetId="20">#REF!</definedName>
    <definedName name="SCHEDULE330" localSheetId="49">#REF!</definedName>
    <definedName name="SCHEDULE330" localSheetId="52">#REF!</definedName>
    <definedName name="SCHEDULE330" localSheetId="58">#REF!</definedName>
    <definedName name="SCHEDULE330" localSheetId="60">#REF!</definedName>
    <definedName name="SCHEDULE330" localSheetId="66">#REF!</definedName>
    <definedName name="SCHEDULE330" localSheetId="14">#REF!</definedName>
    <definedName name="SCHEDULE330" localSheetId="34">#REF!</definedName>
    <definedName name="SCHEDULE330" localSheetId="42">#REF!</definedName>
    <definedName name="SCHEDULE330" localSheetId="43">#REF!</definedName>
    <definedName name="SCHEDULE330" localSheetId="44">#REF!</definedName>
    <definedName name="SCHEDULE330" localSheetId="89">#REF!</definedName>
    <definedName name="SCHEDULE330" localSheetId="90">#REF!</definedName>
    <definedName name="SCHEDULE330" localSheetId="91">#REF!</definedName>
    <definedName name="SCHEDULE330" localSheetId="92">#REF!</definedName>
    <definedName name="SCHEDULE330" localSheetId="95">#REF!</definedName>
    <definedName name="SCHEDULE330" localSheetId="93">#REF!</definedName>
    <definedName name="SCHEDULE330" localSheetId="94">#REF!</definedName>
    <definedName name="SCHEDULE330" localSheetId="9">#REF!</definedName>
    <definedName name="SCHEDULE330" localSheetId="12">#REF!</definedName>
    <definedName name="SCHEDULE330" localSheetId="13">#REF!</definedName>
    <definedName name="SCHEDULE330" localSheetId="15">#REF!</definedName>
    <definedName name="SCHEDULE330" localSheetId="16">#REF!</definedName>
    <definedName name="SCHEDULE330" localSheetId="17">#REF!</definedName>
    <definedName name="SCHEDULE330" localSheetId="18">#REF!</definedName>
    <definedName name="SCHEDULE330" localSheetId="19">#REF!</definedName>
    <definedName name="SCHEDULE330" localSheetId="21">#REF!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3">#REF!</definedName>
    <definedName name="SCHEDULE330" localSheetId="35">#REF!</definedName>
    <definedName name="SCHEDULE330" localSheetId="36">#REF!</definedName>
    <definedName name="SCHEDULE330" localSheetId="37">#REF!</definedName>
    <definedName name="SCHEDULE330" localSheetId="39">#REF!</definedName>
    <definedName name="SCHEDULE330" localSheetId="45">#REF!</definedName>
    <definedName name="SCHEDULE330" localSheetId="46">#REF!</definedName>
    <definedName name="SCHEDULE330" localSheetId="47">#REF!</definedName>
    <definedName name="SCHEDULE330" localSheetId="48">#REF!</definedName>
    <definedName name="SCHEDULE330" localSheetId="50">#REF!</definedName>
    <definedName name="SCHEDULE330" localSheetId="51">#REF!</definedName>
    <definedName name="SCHEDULE330" localSheetId="53">#REF!</definedName>
    <definedName name="SCHEDULE330" localSheetId="54">#REF!</definedName>
    <definedName name="SCHEDULE330" localSheetId="55">#REF!</definedName>
    <definedName name="SCHEDULE330" localSheetId="56">#REF!</definedName>
    <definedName name="SCHEDULE330" localSheetId="57">#REF!</definedName>
    <definedName name="SCHEDULE330" localSheetId="59">#REF!</definedName>
    <definedName name="SCHEDULE330" localSheetId="63">#REF!</definedName>
    <definedName name="SCHEDULE330" localSheetId="67">#REF!</definedName>
    <definedName name="SCHEDULE330" localSheetId="68">#REF!</definedName>
    <definedName name="SCHEDULE330" localSheetId="74">#REF!</definedName>
    <definedName name="SCHEDULE330" localSheetId="75">#REF!</definedName>
    <definedName name="SCHEDULE330" localSheetId="76">#REF!</definedName>
    <definedName name="SCHEDULE330" localSheetId="77">#REF!</definedName>
    <definedName name="SCHEDULE330" localSheetId="78">#REF!</definedName>
    <definedName name="SCHEDULE330" localSheetId="79">#REF!</definedName>
    <definedName name="SCHEDULE330" localSheetId="6">#REF!</definedName>
    <definedName name="SCHEDULE330" localSheetId="7">#REF!</definedName>
    <definedName name="SCHEDULE330" localSheetId="8">#REF!</definedName>
    <definedName name="SCHEDULE330">#REF!</definedName>
    <definedName name="SECOND_YEAR_SECTION" localSheetId="79">'Sch 755-2013 SCH 755'!$X$154:$X$234</definedName>
    <definedName name="SEP" localSheetId="10">#REF!</definedName>
    <definedName name="SEP" localSheetId="2">#REF!</definedName>
    <definedName name="SEP" localSheetId="80">#REF!</definedName>
    <definedName name="SEP" localSheetId="11">#REF!</definedName>
    <definedName name="SEP" localSheetId="82">#REF!</definedName>
    <definedName name="SEP" localSheetId="38">#REF!</definedName>
    <definedName name="SEP" localSheetId="0">#REF!</definedName>
    <definedName name="SEP" localSheetId="20">#REF!</definedName>
    <definedName name="SEP" localSheetId="49">#REF!</definedName>
    <definedName name="SEP" localSheetId="52">#REF!</definedName>
    <definedName name="SEP" localSheetId="58">#REF!</definedName>
    <definedName name="SEP" localSheetId="60">#REF!</definedName>
    <definedName name="SEP" localSheetId="66">#REF!</definedName>
    <definedName name="SEP" localSheetId="14">#REF!</definedName>
    <definedName name="SEP" localSheetId="34">#REF!</definedName>
    <definedName name="SEP" localSheetId="42">#REF!</definedName>
    <definedName name="SEP" localSheetId="43">#REF!</definedName>
    <definedName name="SEP" localSheetId="44">#REF!</definedName>
    <definedName name="SEP" localSheetId="89">#REF!</definedName>
    <definedName name="SEP" localSheetId="90">#REF!</definedName>
    <definedName name="SEP" localSheetId="91">#REF!</definedName>
    <definedName name="SEP" localSheetId="92">#REF!</definedName>
    <definedName name="SEP" localSheetId="95">#REF!</definedName>
    <definedName name="SEP" localSheetId="93">#REF!</definedName>
    <definedName name="SEP" localSheetId="94">#REF!</definedName>
    <definedName name="SEP" localSheetId="9">#REF!</definedName>
    <definedName name="SEP" localSheetId="12">#REF!</definedName>
    <definedName name="SEP" localSheetId="13">#REF!</definedName>
    <definedName name="SEP" localSheetId="15">#REF!</definedName>
    <definedName name="SEP" localSheetId="16">#REF!</definedName>
    <definedName name="SEP" localSheetId="17">#REF!</definedName>
    <definedName name="SEP" localSheetId="18">#REF!</definedName>
    <definedName name="SEP" localSheetId="19">#REF!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3">#REF!</definedName>
    <definedName name="SEP" localSheetId="35">#REF!</definedName>
    <definedName name="SEP" localSheetId="36">#REF!</definedName>
    <definedName name="SEP" localSheetId="37">#REF!</definedName>
    <definedName name="SEP" localSheetId="39">#REF!</definedName>
    <definedName name="SEP" localSheetId="45">#REF!</definedName>
    <definedName name="SEP" localSheetId="46">#REF!</definedName>
    <definedName name="SEP" localSheetId="47">#REF!</definedName>
    <definedName name="SEP" localSheetId="48">#REF!</definedName>
    <definedName name="SEP" localSheetId="50">#REF!</definedName>
    <definedName name="SEP" localSheetId="51">#REF!</definedName>
    <definedName name="SEP" localSheetId="53">#REF!</definedName>
    <definedName name="SEP" localSheetId="54">#REF!</definedName>
    <definedName name="SEP" localSheetId="55">#REF!</definedName>
    <definedName name="SEP" localSheetId="56">#REF!</definedName>
    <definedName name="SEP" localSheetId="57">#REF!</definedName>
    <definedName name="SEP" localSheetId="59">#REF!</definedName>
    <definedName name="SEP" localSheetId="63">#REF!</definedName>
    <definedName name="SEP" localSheetId="67">#REF!</definedName>
    <definedName name="SEP" localSheetId="68">#REF!</definedName>
    <definedName name="SEP" localSheetId="74">#REF!</definedName>
    <definedName name="SEP" localSheetId="75">#REF!</definedName>
    <definedName name="SEP" localSheetId="76">#REF!</definedName>
    <definedName name="SEP" localSheetId="77">#REF!</definedName>
    <definedName name="SEP" localSheetId="78">#REF!</definedName>
    <definedName name="SEP" localSheetId="79">#REF!</definedName>
    <definedName name="SEP" localSheetId="6">#REF!</definedName>
    <definedName name="SEP" localSheetId="7">#REF!</definedName>
    <definedName name="SEP" localSheetId="8">#REF!</definedName>
    <definedName name="SEP">#REF!</definedName>
    <definedName name="September" localSheetId="10">#REF!</definedName>
    <definedName name="September" localSheetId="2">#REF!</definedName>
    <definedName name="September" localSheetId="80">#REF!</definedName>
    <definedName name="September" localSheetId="11">#REF!</definedName>
    <definedName name="September" localSheetId="82">#REF!</definedName>
    <definedName name="September" localSheetId="38">#REF!</definedName>
    <definedName name="September" localSheetId="0">#REF!</definedName>
    <definedName name="September" localSheetId="20">#REF!</definedName>
    <definedName name="September" localSheetId="49">#REF!</definedName>
    <definedName name="September" localSheetId="52">#REF!</definedName>
    <definedName name="September" localSheetId="58">#REF!</definedName>
    <definedName name="September" localSheetId="60">#REF!</definedName>
    <definedName name="September" localSheetId="66">#REF!</definedName>
    <definedName name="September" localSheetId="14">#REF!</definedName>
    <definedName name="September" localSheetId="34">#REF!</definedName>
    <definedName name="September" localSheetId="42">#REF!</definedName>
    <definedName name="September" localSheetId="43">#REF!</definedName>
    <definedName name="September" localSheetId="44">#REF!</definedName>
    <definedName name="September" localSheetId="89">#REF!</definedName>
    <definedName name="September" localSheetId="90">#REF!</definedName>
    <definedName name="September" localSheetId="91">#REF!</definedName>
    <definedName name="September" localSheetId="92">#REF!</definedName>
    <definedName name="September" localSheetId="95">#REF!</definedName>
    <definedName name="September" localSheetId="93">#REF!</definedName>
    <definedName name="September" localSheetId="94">#REF!</definedName>
    <definedName name="September" localSheetId="9">#REF!</definedName>
    <definedName name="September" localSheetId="12">#REF!</definedName>
    <definedName name="September" localSheetId="13">#REF!</definedName>
    <definedName name="September" localSheetId="15">#REF!</definedName>
    <definedName name="September" localSheetId="16">#REF!</definedName>
    <definedName name="September" localSheetId="17">#REF!</definedName>
    <definedName name="September" localSheetId="18">#REF!</definedName>
    <definedName name="September" localSheetId="19">#REF!</definedName>
    <definedName name="September" localSheetId="21">#REF!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3">#REF!</definedName>
    <definedName name="September" localSheetId="35">#REF!</definedName>
    <definedName name="September" localSheetId="36">#REF!</definedName>
    <definedName name="September" localSheetId="37">#REF!</definedName>
    <definedName name="September" localSheetId="39">#REF!</definedName>
    <definedName name="September" localSheetId="45">#REF!</definedName>
    <definedName name="September" localSheetId="46">#REF!</definedName>
    <definedName name="September" localSheetId="47">#REF!</definedName>
    <definedName name="September" localSheetId="48">#REF!</definedName>
    <definedName name="September" localSheetId="50">#REF!</definedName>
    <definedName name="September" localSheetId="51">#REF!</definedName>
    <definedName name="September" localSheetId="53">#REF!</definedName>
    <definedName name="September" localSheetId="54">#REF!</definedName>
    <definedName name="September" localSheetId="55">#REF!</definedName>
    <definedName name="September" localSheetId="56">#REF!</definedName>
    <definedName name="September" localSheetId="57">#REF!</definedName>
    <definedName name="September" localSheetId="59">#REF!</definedName>
    <definedName name="September" localSheetId="63">#REF!</definedName>
    <definedName name="September" localSheetId="67">#REF!</definedName>
    <definedName name="September" localSheetId="68">#REF!</definedName>
    <definedName name="September" localSheetId="74">#REF!</definedName>
    <definedName name="September" localSheetId="75">#REF!</definedName>
    <definedName name="September" localSheetId="76">#REF!</definedName>
    <definedName name="September" localSheetId="77">#REF!</definedName>
    <definedName name="September" localSheetId="78">#REF!</definedName>
    <definedName name="September" localSheetId="79">#REF!</definedName>
    <definedName name="September" localSheetId="6">#REF!</definedName>
    <definedName name="September" localSheetId="7">#REF!</definedName>
    <definedName name="September" localSheetId="8">#REF!</definedName>
    <definedName name="September">#REF!</definedName>
    <definedName name="Swvu.detail_332." localSheetId="29" hidden="1">'Sch 332-p34'!#REF!</definedName>
    <definedName name="Swvu.form_332." localSheetId="29" hidden="1">'Sch 332-p34'!#REF!</definedName>
    <definedName name="TMaccur" localSheetId="10">#REF!</definedName>
    <definedName name="TMaccur" localSheetId="2">#REF!</definedName>
    <definedName name="TMaccur" localSheetId="80">#REF!</definedName>
    <definedName name="TMaccur" localSheetId="11">#REF!</definedName>
    <definedName name="TMaccur" localSheetId="82">#REF!</definedName>
    <definedName name="TMaccur" localSheetId="38">#REF!</definedName>
    <definedName name="TMaccur" localSheetId="0">#REF!</definedName>
    <definedName name="TMaccur" localSheetId="20">#REF!</definedName>
    <definedName name="TMaccur" localSheetId="49">#REF!</definedName>
    <definedName name="TMaccur" localSheetId="52">#REF!</definedName>
    <definedName name="TMaccur" localSheetId="58">#REF!</definedName>
    <definedName name="TMaccur" localSheetId="60">#REF!</definedName>
    <definedName name="TMaccur" localSheetId="66">#REF!</definedName>
    <definedName name="TMaccur" localSheetId="14">#REF!</definedName>
    <definedName name="TMaccur" localSheetId="34">#REF!</definedName>
    <definedName name="TMaccur" localSheetId="42">#REF!</definedName>
    <definedName name="TMaccur" localSheetId="43">#REF!</definedName>
    <definedName name="TMaccur" localSheetId="44">#REF!</definedName>
    <definedName name="TMaccur" localSheetId="89">#REF!</definedName>
    <definedName name="TMaccur" localSheetId="90">#REF!</definedName>
    <definedName name="TMaccur" localSheetId="91">#REF!</definedName>
    <definedName name="TMaccur" localSheetId="92">#REF!</definedName>
    <definedName name="TMaccur" localSheetId="95">#REF!</definedName>
    <definedName name="TMaccur" localSheetId="93">#REF!</definedName>
    <definedName name="TMaccur" localSheetId="94">#REF!</definedName>
    <definedName name="TMaccur" localSheetId="9">#REF!</definedName>
    <definedName name="TMaccur" localSheetId="12">#REF!</definedName>
    <definedName name="TMaccur" localSheetId="13">#REF!</definedName>
    <definedName name="TMaccur" localSheetId="15">#REF!</definedName>
    <definedName name="TMaccur" localSheetId="16">#REF!</definedName>
    <definedName name="TMaccur" localSheetId="17">#REF!</definedName>
    <definedName name="TMaccur" localSheetId="18">#REF!</definedName>
    <definedName name="TMaccur" localSheetId="19">#REF!</definedName>
    <definedName name="TMaccur" localSheetId="21">#REF!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3">#REF!</definedName>
    <definedName name="TMaccur" localSheetId="35">#REF!</definedName>
    <definedName name="TMaccur" localSheetId="36">#REF!</definedName>
    <definedName name="TMaccur" localSheetId="37">#REF!</definedName>
    <definedName name="TMaccur" localSheetId="39">#REF!</definedName>
    <definedName name="TMaccur" localSheetId="45">#REF!</definedName>
    <definedName name="TMaccur" localSheetId="46">#REF!</definedName>
    <definedName name="TMaccur" localSheetId="47">#REF!</definedName>
    <definedName name="TMaccur" localSheetId="48">#REF!</definedName>
    <definedName name="TMaccur" localSheetId="50">#REF!</definedName>
    <definedName name="TMaccur" localSheetId="51">#REF!</definedName>
    <definedName name="TMaccur" localSheetId="53">#REF!</definedName>
    <definedName name="TMaccur" localSheetId="54">#REF!</definedName>
    <definedName name="TMaccur" localSheetId="55">#REF!</definedName>
    <definedName name="TMaccur" localSheetId="56">#REF!</definedName>
    <definedName name="TMaccur" localSheetId="57">#REF!</definedName>
    <definedName name="TMaccur" localSheetId="59">#REF!</definedName>
    <definedName name="TMaccur" localSheetId="63">#REF!</definedName>
    <definedName name="TMaccur" localSheetId="67">#REF!</definedName>
    <definedName name="TMaccur" localSheetId="68">#REF!</definedName>
    <definedName name="TMaccur" localSheetId="74">#REF!</definedName>
    <definedName name="TMaccur" localSheetId="75">#REF!</definedName>
    <definedName name="TMaccur" localSheetId="76">#REF!</definedName>
    <definedName name="TMaccur" localSheetId="77">#REF!</definedName>
    <definedName name="TMaccur" localSheetId="78">#REF!</definedName>
    <definedName name="TMaccur" localSheetId="79">#REF!</definedName>
    <definedName name="TMaccur" localSheetId="6">#REF!</definedName>
    <definedName name="TMaccur" localSheetId="7">#REF!</definedName>
    <definedName name="TMaccur" localSheetId="8">#REF!</definedName>
    <definedName name="TMaccur">#REF!</definedName>
    <definedName name="wrn.ALLSHEETS." localSheetId="10" hidden="1">{#N/A,#N/A,FALSE,"R1 ROAD 330";#N/A,#N/A,FALSE,"R1 BEGINNING";#N/A,#N/A,FALSE,"R1 ENDING";#N/A,#N/A,FALSE,"R1 ADDITIONS";#N/A,#N/A,FALSE,"R1 RETIREMENTS";#N/A,#N/A,FALSE,"R1 OTHER";#N/A,#N/A,FALSE,"rds 50, 93, 96"}</definedName>
    <definedName name="wrn.ALLSHEETS." localSheetId="83"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80" hidden="1">{#N/A,#N/A,FALSE,"R1 ROAD 330";#N/A,#N/A,FALSE,"R1 BEGINNING";#N/A,#N/A,FALSE,"R1 ENDING";#N/A,#N/A,FALSE,"R1 ADDITIONS";#N/A,#N/A,FALSE,"R1 RETIREMENTS";#N/A,#N/A,FALSE,"R1 OTHER";#N/A,#N/A,FALSE,"rds 50, 93, 96"}</definedName>
    <definedName name="wrn.ALLSHEETS." localSheetId="11" hidden="1">{#N/A,#N/A,FALSE,"R1 ROAD 330";#N/A,#N/A,FALSE,"R1 BEGINNING";#N/A,#N/A,FALSE,"R1 ENDING";#N/A,#N/A,FALSE,"R1 ADDITIONS";#N/A,#N/A,FALSE,"R1 RETIREMENTS";#N/A,#N/A,FALSE,"R1 OTHER";#N/A,#N/A,FALSE,"rds 50, 93, 96"}</definedName>
    <definedName name="wrn.ALLSHEETS." localSheetId="82" hidden="1">{#N/A,#N/A,FALSE,"R1 ROAD 330";#N/A,#N/A,FALSE,"R1 BEGINNING";#N/A,#N/A,FALSE,"R1 ENDING";#N/A,#N/A,FALSE,"R1 ADDITIONS";#N/A,#N/A,FALSE,"R1 RETIREMENTS";#N/A,#N/A,FALSE,"R1 OTHER";#N/A,#N/A,FALSE,"rds 50, 93, 96"}</definedName>
    <definedName name="wrn.ALLSHEETS." localSheetId="38" hidden="1">{#N/A,#N/A,FALSE,"R1 ROAD 330";#N/A,#N/A,FALSE,"R1 BEGINNING";#N/A,#N/A,FALSE,"R1 ENDING";#N/A,#N/A,FALSE,"R1 ADDITIONS";#N/A,#N/A,FALSE,"R1 RETIREMENTS";#N/A,#N/A,FALSE,"R1 OTHER";#N/A,#N/A,FALSE,"rds 50, 93, 96"}</definedName>
    <definedName name="wrn.ALLSHEETS." localSheetId="0" hidden="1">{#N/A,#N/A,FALSE,"R1 ROAD 330";#N/A,#N/A,FALSE,"R1 BEGINNING";#N/A,#N/A,FALSE,"R1 ENDING";#N/A,#N/A,FALSE,"R1 ADDITIONS";#N/A,#N/A,FALSE,"R1 RETIREMENTS";#N/A,#N/A,FALSE,"R1 OTHER";#N/A,#N/A,FALSE,"rds 50, 93, 96"}</definedName>
    <definedName name="wrn.ALLSHEETS." localSheetId="97"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2" hidden="1">{#N/A,#N/A,FALSE,"R1 ROAD 330";#N/A,#N/A,FALSE,"R1 BEGINNING";#N/A,#N/A,FALSE,"R1 ENDING";#N/A,#N/A,FALSE,"R1 ADDITIONS";#N/A,#N/A,FALSE,"R1 RETIREMENTS";#N/A,#N/A,FALSE,"R1 OTHER";#N/A,#N/A,FALSE,"rds 50, 93, 96"}</definedName>
    <definedName name="wrn.ALLSHEETS." localSheetId="58"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66" hidden="1">{#N/A,#N/A,FALSE,"R1 ROAD 330";#N/A,#N/A,FALSE,"R1 BEGINNING";#N/A,#N/A,FALSE,"R1 ENDING";#N/A,#N/A,FALSE,"R1 ADDITIONS";#N/A,#N/A,FALSE,"R1 RETIREMENTS";#N/A,#N/A,FALSE,"R1 OTHER";#N/A,#N/A,FALSE,"rds 50, 93, 96"}</definedName>
    <definedName name="wrn.ALLSHEETS." localSheetId="4" hidden="1">{#N/A,#N/A,FALSE,"R1 ROAD 330";#N/A,#N/A,FALSE,"R1 BEGINNING";#N/A,#N/A,FALSE,"R1 ENDING";#N/A,#N/A,FALSE,"R1 ADDITIONS";#N/A,#N/A,FALSE,"R1 RETIREMENTS";#N/A,#N/A,FALSE,"R1 OTHER";#N/A,#N/A,FALSE,"rds 50, 93, 96"}</definedName>
    <definedName name="wrn.ALLSHEETS." localSheetId="96"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42"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71"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89" hidden="1">{#N/A,#N/A,FALSE,"R1 ROAD 330";#N/A,#N/A,FALSE,"R1 BEGINNING";#N/A,#N/A,FALSE,"R1 ENDING";#N/A,#N/A,FALSE,"R1 ADDITIONS";#N/A,#N/A,FALSE,"R1 RETIREMENTS";#N/A,#N/A,FALSE,"R1 OTHER";#N/A,#N/A,FALSE,"rds 50, 93, 96"}</definedName>
    <definedName name="wrn.ALLSHEETS." localSheetId="90" hidden="1">{#N/A,#N/A,FALSE,"R1 ROAD 330";#N/A,#N/A,FALSE,"R1 BEGINNING";#N/A,#N/A,FALSE,"R1 ENDING";#N/A,#N/A,FALSE,"R1 ADDITIONS";#N/A,#N/A,FALSE,"R1 RETIREMENTS";#N/A,#N/A,FALSE,"R1 OTHER";#N/A,#N/A,FALSE,"rds 50, 93, 96"}</definedName>
    <definedName name="wrn.ALLSHEETS." localSheetId="91" hidden="1">{#N/A,#N/A,FALSE,"R1 ROAD 330";#N/A,#N/A,FALSE,"R1 BEGINNING";#N/A,#N/A,FALSE,"R1 ENDING";#N/A,#N/A,FALSE,"R1 ADDITIONS";#N/A,#N/A,FALSE,"R1 RETIREMENTS";#N/A,#N/A,FALSE,"R1 OTHER";#N/A,#N/A,FALSE,"rds 50, 93, 96"}</definedName>
    <definedName name="wrn.ALLSHEETS." localSheetId="92" hidden="1">{#N/A,#N/A,FALSE,"R1 ROAD 330";#N/A,#N/A,FALSE,"R1 BEGINNING";#N/A,#N/A,FALSE,"R1 ENDING";#N/A,#N/A,FALSE,"R1 ADDITIONS";#N/A,#N/A,FALSE,"R1 RETIREMENTS";#N/A,#N/A,FALSE,"R1 OTHER";#N/A,#N/A,FALSE,"rds 50, 93, 96"}</definedName>
    <definedName name="wrn.ALLSHEETS." localSheetId="95" hidden="1">{#N/A,#N/A,FALSE,"R1 ROAD 330";#N/A,#N/A,FALSE,"R1 BEGINNING";#N/A,#N/A,FALSE,"R1 ENDING";#N/A,#N/A,FALSE,"R1 ADDITIONS";#N/A,#N/A,FALSE,"R1 RETIREMENTS";#N/A,#N/A,FALSE,"R1 OTHER";#N/A,#N/A,FALSE,"rds 50, 93, 96"}</definedName>
    <definedName name="wrn.ALLSHEETS." localSheetId="81" hidden="1">{#N/A,#N/A,FALSE,"R1 ROAD 330";#N/A,#N/A,FALSE,"R1 BEGINNING";#N/A,#N/A,FALSE,"R1 ENDING";#N/A,#N/A,FALSE,"R1 ADDITIONS";#N/A,#N/A,FALSE,"R1 RETIREMENTS";#N/A,#N/A,FALSE,"R1 OTHER";#N/A,#N/A,FALSE,"rds 50, 93, 96"}</definedName>
    <definedName name="wrn.ALLSHEETS." localSheetId="93" hidden="1">{#N/A,#N/A,FALSE,"R1 ROAD 330";#N/A,#N/A,FALSE,"R1 BEGINNING";#N/A,#N/A,FALSE,"R1 ENDING";#N/A,#N/A,FALSE,"R1 ADDITIONS";#N/A,#N/A,FALSE,"R1 RETIREMENTS";#N/A,#N/A,FALSE,"R1 OTHER";#N/A,#N/A,FALSE,"rds 50, 93, 96"}</definedName>
    <definedName name="wrn.ALLSHEETS." localSheetId="94"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16"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37"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1"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4" hidden="1">{#N/A,#N/A,FALSE,"R1 ROAD 330";#N/A,#N/A,FALSE,"R1 BEGINNING";#N/A,#N/A,FALSE,"R1 ENDING";#N/A,#N/A,FALSE,"R1 ADDITIONS";#N/A,#N/A,FALSE,"R1 RETIREMENTS";#N/A,#N/A,FALSE,"R1 OTHER";#N/A,#N/A,FALSE,"rds 50, 93, 96"}</definedName>
    <definedName name="wrn.ALLSHEETS." localSheetId="55"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59" hidden="1">{#N/A,#N/A,FALSE,"R1 ROAD 330";#N/A,#N/A,FALSE,"R1 BEGINNING";#N/A,#N/A,FALSE,"R1 ENDING";#N/A,#N/A,FALSE,"R1 ADDITIONS";#N/A,#N/A,FALSE,"R1 RETIREMENTS";#N/A,#N/A,FALSE,"R1 OTHER";#N/A,#N/A,FALSE,"rds 50, 93, 96"}</definedName>
    <definedName name="wrn.ALLSHEETS." localSheetId="63" hidden="1">{#N/A,#N/A,FALSE,"R1 ROAD 330";#N/A,#N/A,FALSE,"R1 BEGINNING";#N/A,#N/A,FALSE,"R1 ENDING";#N/A,#N/A,FALSE,"R1 ADDITIONS";#N/A,#N/A,FALSE,"R1 RETIREMENTS";#N/A,#N/A,FALSE,"R1 OTHER";#N/A,#N/A,FALSE,"rds 50, 93, 96"}</definedName>
    <definedName name="wrn.ALLSHEETS." localSheetId="67" hidden="1">{#N/A,#N/A,FALSE,"R1 ROAD 330";#N/A,#N/A,FALSE,"R1 BEGINNING";#N/A,#N/A,FALSE,"R1 ENDING";#N/A,#N/A,FALSE,"R1 ADDITIONS";#N/A,#N/A,FALSE,"R1 RETIREMENTS";#N/A,#N/A,FALSE,"R1 OTHER";#N/A,#N/A,FALSE,"rds 50, 93, 96"}</definedName>
    <definedName name="wrn.ALLSHEETS." localSheetId="68"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77" hidden="1">{#N/A,#N/A,FALSE,"R1 ROAD 330";#N/A,#N/A,FALSE,"R1 BEGINNING";#N/A,#N/A,FALSE,"R1 ENDING";#N/A,#N/A,FALSE,"R1 ADDITIONS";#N/A,#N/A,FALSE,"R1 RETIREMENTS";#N/A,#N/A,FALSE,"R1 OTHER";#N/A,#N/A,FALSE,"rds 50, 93, 96"}</definedName>
    <definedName name="wrn.ALLSHEETS." localSheetId="78"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6"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29"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29"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0">#REF!</definedName>
    <definedName name="YEAREND" localSheetId="83">#REF!</definedName>
    <definedName name="YEAREND" localSheetId="2">#REF!</definedName>
    <definedName name="YEAREND" localSheetId="80">#REF!</definedName>
    <definedName name="YEAREND" localSheetId="11">#REF!</definedName>
    <definedName name="YEAREND" localSheetId="82">#REF!</definedName>
    <definedName name="YEAREND" localSheetId="38">#REF!</definedName>
    <definedName name="YEAREND" localSheetId="0">#REF!</definedName>
    <definedName name="YEAREND" localSheetId="97">#REF!</definedName>
    <definedName name="YEAREND" localSheetId="1">#REF!</definedName>
    <definedName name="YEAREND" localSheetId="20">#REF!</definedName>
    <definedName name="YEAREND" localSheetId="49">#REF!</definedName>
    <definedName name="YEAREND" localSheetId="52">#REF!</definedName>
    <definedName name="YEAREND" localSheetId="58">#REF!</definedName>
    <definedName name="YEAREND" localSheetId="60">#REF!</definedName>
    <definedName name="YEAREND" localSheetId="66">#REF!</definedName>
    <definedName name="YEAREND" localSheetId="4">#REF!</definedName>
    <definedName name="YEAREND" localSheetId="96">#REF!</definedName>
    <definedName name="YEAREND" localSheetId="14">#REF!</definedName>
    <definedName name="YEAREND" localSheetId="34">#REF!</definedName>
    <definedName name="YEAREND" localSheetId="42">#REF!</definedName>
    <definedName name="YEAREND" localSheetId="43">#REF!</definedName>
    <definedName name="YEAREND" localSheetId="44">#REF!</definedName>
    <definedName name="YEAREND" localSheetId="71">#REF!</definedName>
    <definedName name="YEAREND" localSheetId="72">#REF!</definedName>
    <definedName name="YEAREND" localSheetId="73">#REF!</definedName>
    <definedName name="YEAREND" localSheetId="89">#REF!</definedName>
    <definedName name="YEAREND" localSheetId="90">#REF!</definedName>
    <definedName name="YEAREND" localSheetId="91">#REF!</definedName>
    <definedName name="YEAREND" localSheetId="92">#REF!</definedName>
    <definedName name="YEAREND" localSheetId="95">#REF!</definedName>
    <definedName name="YEAREND" localSheetId="81">#REF!</definedName>
    <definedName name="YEAREND" localSheetId="93">#REF!</definedName>
    <definedName name="YEAREND" localSheetId="94">#REF!</definedName>
    <definedName name="YEAREND" localSheetId="9">#REF!</definedName>
    <definedName name="YEAREND" localSheetId="12">#REF!</definedName>
    <definedName name="YEAREND" localSheetId="13">#REF!</definedName>
    <definedName name="YEAREND" localSheetId="15">#REF!</definedName>
    <definedName name="YEAREND" localSheetId="16">#REF!</definedName>
    <definedName name="YEAREND" localSheetId="17">#REF!</definedName>
    <definedName name="YEAREND" localSheetId="18">#REF!</definedName>
    <definedName name="YEAREND" localSheetId="19">#REF!</definedName>
    <definedName name="YEAREND" localSheetId="21">#REF!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3">#REF!</definedName>
    <definedName name="YEAREND" localSheetId="35">#REF!</definedName>
    <definedName name="YEAREND" localSheetId="36">#REF!</definedName>
    <definedName name="YEAREND" localSheetId="37">#REF!</definedName>
    <definedName name="YEAREND" localSheetId="39">#REF!</definedName>
    <definedName name="YEAREND" localSheetId="45">#REF!</definedName>
    <definedName name="YEAREND" localSheetId="46">#REF!</definedName>
    <definedName name="YEAREND" localSheetId="47">#REF!</definedName>
    <definedName name="YEAREND" localSheetId="48">#REF!</definedName>
    <definedName name="YEAREND" localSheetId="50">#REF!</definedName>
    <definedName name="YEAREND" localSheetId="51">#REF!</definedName>
    <definedName name="YEAREND" localSheetId="53">#REF!</definedName>
    <definedName name="YEAREND" localSheetId="54">#REF!</definedName>
    <definedName name="YEAREND" localSheetId="55">#REF!</definedName>
    <definedName name="YEAREND" localSheetId="56">#REF!</definedName>
    <definedName name="YEAREND" localSheetId="57">#REF!</definedName>
    <definedName name="YEAREND" localSheetId="59">#REF!</definedName>
    <definedName name="YEAREND" localSheetId="63">#REF!</definedName>
    <definedName name="YEAREND" localSheetId="67">#REF!</definedName>
    <definedName name="YEAREND" localSheetId="68">#REF!</definedName>
    <definedName name="YEAREND" localSheetId="74">#REF!</definedName>
    <definedName name="YEAREND" localSheetId="75">#REF!</definedName>
    <definedName name="YEAREND" localSheetId="76">#REF!</definedName>
    <definedName name="YEAREND" localSheetId="77">#REF!</definedName>
    <definedName name="YEAREND" localSheetId="78">#REF!</definedName>
    <definedName name="YEAREND" localSheetId="79">#REF!</definedName>
    <definedName name="YEAREND" localSheetId="6">#REF!</definedName>
    <definedName name="YEAREND" localSheetId="7">#REF!</definedName>
    <definedName name="YEAREND" localSheetId="8">#REF!</definedName>
    <definedName name="YEAREND">#REF!</definedName>
    <definedName name="YTDJUNE" localSheetId="10">#REF!</definedName>
    <definedName name="YTDJUNE" localSheetId="83">#REF!</definedName>
    <definedName name="YTDJUNE" localSheetId="2">#REF!</definedName>
    <definedName name="YTDJUNE" localSheetId="80">#REF!</definedName>
    <definedName name="YTDJUNE" localSheetId="11">#REF!</definedName>
    <definedName name="YTDJUNE" localSheetId="82">#REF!</definedName>
    <definedName name="YTDJUNE" localSheetId="38">#REF!</definedName>
    <definedName name="YTDJUNE" localSheetId="0">#REF!</definedName>
    <definedName name="YTDJUNE" localSheetId="97">#REF!</definedName>
    <definedName name="YTDJUNE" localSheetId="1">#REF!</definedName>
    <definedName name="YTDJUNE" localSheetId="20">#REF!</definedName>
    <definedName name="YTDJUNE" localSheetId="49">#REF!</definedName>
    <definedName name="YTDJUNE" localSheetId="52">#REF!</definedName>
    <definedName name="YTDJUNE" localSheetId="58">#REF!</definedName>
    <definedName name="YTDJUNE" localSheetId="60">#REF!</definedName>
    <definedName name="YTDJUNE" localSheetId="66">#REF!</definedName>
    <definedName name="YTDJUNE" localSheetId="4">#REF!</definedName>
    <definedName name="YTDJUNE" localSheetId="96">#REF!</definedName>
    <definedName name="YTDJUNE" localSheetId="14">#REF!</definedName>
    <definedName name="YTDJUNE" localSheetId="34">#REF!</definedName>
    <definedName name="YTDJUNE" localSheetId="42">#REF!</definedName>
    <definedName name="YTDJUNE" localSheetId="43">#REF!</definedName>
    <definedName name="YTDJUNE" localSheetId="44">#REF!</definedName>
    <definedName name="YTDJUNE" localSheetId="71">#REF!</definedName>
    <definedName name="YTDJUNE" localSheetId="72">#REF!</definedName>
    <definedName name="YTDJUNE" localSheetId="73">#REF!</definedName>
    <definedName name="YTDJUNE" localSheetId="89">#REF!</definedName>
    <definedName name="YTDJUNE" localSheetId="90">#REF!</definedName>
    <definedName name="YTDJUNE" localSheetId="91">#REF!</definedName>
    <definedName name="YTDJUNE" localSheetId="92">#REF!</definedName>
    <definedName name="YTDJUNE" localSheetId="95">#REF!</definedName>
    <definedName name="YTDJUNE" localSheetId="81">#REF!</definedName>
    <definedName name="YTDJUNE" localSheetId="93">#REF!</definedName>
    <definedName name="YTDJUNE" localSheetId="94">#REF!</definedName>
    <definedName name="YTDJUNE" localSheetId="9">#REF!</definedName>
    <definedName name="YTDJUNE" localSheetId="12">#REF!</definedName>
    <definedName name="YTDJUNE" localSheetId="13">#REF!</definedName>
    <definedName name="YTDJUNE" localSheetId="15">#REF!</definedName>
    <definedName name="YTDJUNE" localSheetId="16">#REF!</definedName>
    <definedName name="YTDJUNE" localSheetId="17">#REF!</definedName>
    <definedName name="YTDJUNE" localSheetId="18">#REF!</definedName>
    <definedName name="YTDJUNE" localSheetId="19">#REF!</definedName>
    <definedName name="YTDJUNE" localSheetId="21">#REF!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3">#REF!</definedName>
    <definedName name="YTDJUNE" localSheetId="35">#REF!</definedName>
    <definedName name="YTDJUNE" localSheetId="36">#REF!</definedName>
    <definedName name="YTDJUNE" localSheetId="37">#REF!</definedName>
    <definedName name="YTDJUNE" localSheetId="39">#REF!</definedName>
    <definedName name="YTDJUNE" localSheetId="45">#REF!</definedName>
    <definedName name="YTDJUNE" localSheetId="46">#REF!</definedName>
    <definedName name="YTDJUNE" localSheetId="47">#REF!</definedName>
    <definedName name="YTDJUNE" localSheetId="48">#REF!</definedName>
    <definedName name="YTDJUNE" localSheetId="50">#REF!</definedName>
    <definedName name="YTDJUNE" localSheetId="51">#REF!</definedName>
    <definedName name="YTDJUNE" localSheetId="53">#REF!</definedName>
    <definedName name="YTDJUNE" localSheetId="54">#REF!</definedName>
    <definedName name="YTDJUNE" localSheetId="55">#REF!</definedName>
    <definedName name="YTDJUNE" localSheetId="56">#REF!</definedName>
    <definedName name="YTDJUNE" localSheetId="57">#REF!</definedName>
    <definedName name="YTDJUNE" localSheetId="59">#REF!</definedName>
    <definedName name="YTDJUNE" localSheetId="63">#REF!</definedName>
    <definedName name="YTDJUNE" localSheetId="67">#REF!</definedName>
    <definedName name="YTDJUNE" localSheetId="68">#REF!</definedName>
    <definedName name="YTDJUNE" localSheetId="74">#REF!</definedName>
    <definedName name="YTDJUNE" localSheetId="75">#REF!</definedName>
    <definedName name="YTDJUNE" localSheetId="76">#REF!</definedName>
    <definedName name="YTDJUNE" localSheetId="77">#REF!</definedName>
    <definedName name="YTDJUNE" localSheetId="78">#REF!</definedName>
    <definedName name="YTDJUNE" localSheetId="79">#REF!</definedName>
    <definedName name="YTDJUNE" localSheetId="6">#REF!</definedName>
    <definedName name="YTDJUNE" localSheetId="7">#REF!</definedName>
    <definedName name="YTDJUNE" localSheetId="8">#REF!</definedName>
    <definedName name="YTDJUNE">#REF!</definedName>
    <definedName name="Z_0943710D_3CCD_490E_A01D_9A89BE669D2B_.wvu.PrintArea" localSheetId="1" hidden="1">'Inside Cover'!$B$2:$K$62</definedName>
    <definedName name="Z_0943710D_3CCD_490E_A01D_9A89BE669D2B_.wvu.PrintArea" localSheetId="81" hidden="1">'PTC Supplement Cover'!$B$2:$K$62</definedName>
    <definedName name="Z_0DB5BAD5_393A_4F38_9E8B_709DEA7858B1_.wvu.Cols" localSheetId="43" hidden="1">'p53'!$I:$I</definedName>
    <definedName name="Z_0DB5BAD5_393A_4F38_9E8B_709DEA7858B1_.wvu.Cols" localSheetId="90" hidden="1">'PTC 710 landscape '!$S:$AH</definedName>
    <definedName name="Z_0DB5BAD5_393A_4F38_9E8B_709DEA7858B1_.wvu.Cols" localSheetId="45" hidden="1">'Sch 415-p55'!$D:$E</definedName>
    <definedName name="Z_0DB5BAD5_393A_4F38_9E8B_709DEA7858B1_.wvu.Cols" localSheetId="50" hidden="1">'Sch 417-p60'!$P:$R</definedName>
    <definedName name="Z_0DB5BAD5_393A_4F38_9E8B_709DEA7858B1_.wvu.Cols" localSheetId="79" hidden="1">'Sch 755-2013 SCH 755'!$G:$R</definedName>
    <definedName name="Z_0DB5BAD5_393A_4F38_9E8B_709DEA7858B1_.wvu.PrintArea" localSheetId="65" hidden="1">' Sch 702-702SCH.XLS'!$A$4:$N$49</definedName>
    <definedName name="Z_0DB5BAD5_393A_4F38_9E8B_709DEA7858B1_.wvu.PrintArea" localSheetId="10" hidden="1">'09-Sch 200-p6'!$A$1:$J$62</definedName>
    <definedName name="Z_0DB5BAD5_393A_4F38_9E8B_709DEA7858B1_.wvu.PrintArea" localSheetId="1" hidden="1">'Inside Cover'!$B$2:$K$62</definedName>
    <definedName name="Z_0DB5BAD5_393A_4F38_9E8B_709DEA7858B1_.wvu.PrintArea" localSheetId="34" hidden="1">'p39'!$A$1:$K$70</definedName>
    <definedName name="Z_0DB5BAD5_393A_4F38_9E8B_709DEA7858B1_.wvu.PrintArea" localSheetId="41" hidden="1">'p45-51'!$A$1:$N$313</definedName>
    <definedName name="Z_0DB5BAD5_393A_4F38_9E8B_709DEA7858B1_.wvu.PrintArea" localSheetId="42" hidden="1">'p52'!$A$1:$J$60</definedName>
    <definedName name="Z_0DB5BAD5_393A_4F38_9E8B_709DEA7858B1_.wvu.PrintArea" localSheetId="43" hidden="1">'p53'!$A$1:$O$52</definedName>
    <definedName name="Z_0DB5BAD5_393A_4F38_9E8B_709DEA7858B1_.wvu.PrintArea" localSheetId="69" hidden="1">'p80-83'!$A$1:$AN$64</definedName>
    <definedName name="Z_0DB5BAD5_393A_4F38_9E8B_709DEA7858B1_.wvu.PrintArea" localSheetId="70" hidden="1">'p84'!$A$1:$G$72</definedName>
    <definedName name="Z_0DB5BAD5_393A_4F38_9E8B_709DEA7858B1_.wvu.PrintArea" localSheetId="71" hidden="1">'p85'!$A$3:$I$43</definedName>
    <definedName name="Z_0DB5BAD5_393A_4F38_9E8B_709DEA7858B1_.wvu.PrintArea" localSheetId="72" hidden="1">'p86'!$A$1:$O$41</definedName>
    <definedName name="Z_0DB5BAD5_393A_4F38_9E8B_709DEA7858B1_.wvu.PrintArea" localSheetId="73" hidden="1">'p87'!$A$3:$L$47</definedName>
    <definedName name="Z_0DB5BAD5_393A_4F38_9E8B_709DEA7858B1_.wvu.PrintArea" localSheetId="87" hidden="1">'PTC 352B'!$A$1:$I$74</definedName>
    <definedName name="Z_0DB5BAD5_393A_4F38_9E8B_709DEA7858B1_.wvu.PrintArea" localSheetId="88" hidden="1">'PTC 410'!$A$1:$N$313</definedName>
    <definedName name="Z_0DB5BAD5_393A_4F38_9E8B_709DEA7858B1_.wvu.PrintArea" localSheetId="81" hidden="1">'PTC Supplement Cover'!$B$2:$K$62</definedName>
    <definedName name="Z_0DB5BAD5_393A_4F38_9E8B_709DEA7858B1_.wvu.PrintArea" localSheetId="93" hidden="1">PTC710S!$A$1:$G$76</definedName>
    <definedName name="Z_0DB5BAD5_393A_4F38_9E8B_709DEA7858B1_.wvu.PrintArea" localSheetId="94" hidden="1">'PTC720'!$A$3:$I$43</definedName>
    <definedName name="Z_0DB5BAD5_393A_4F38_9E8B_709DEA7858B1_.wvu.PrintArea" localSheetId="9" hidden="1">'Sch 200-p5'!$A$1:$J$61</definedName>
    <definedName name="Z_0DB5BAD5_393A_4F38_9E8B_709DEA7858B1_.wvu.PrintArea" localSheetId="12" hidden="1">'Sch 210-p16'!$A$1:$M$68</definedName>
    <definedName name="Z_0DB5BAD5_393A_4F38_9E8B_709DEA7858B1_.wvu.PrintArea" localSheetId="13" hidden="1">'Sch 210-p17'!$A$1:$J$73</definedName>
    <definedName name="Z_0DB5BAD5_393A_4F38_9E8B_709DEA7858B1_.wvu.PrintArea" localSheetId="15" hidden="1">'Sch 220-p19'!$A$1:$P$68</definedName>
    <definedName name="Z_0DB5BAD5_393A_4F38_9E8B_709DEA7858B1_.wvu.PrintArea" localSheetId="17" hidden="1">'Sch 240-p21'!$A$1:$K$70</definedName>
    <definedName name="Z_0DB5BAD5_393A_4F38_9E8B_709DEA7858B1_.wvu.PrintArea" localSheetId="18" hidden="1">'Sch 240-p22'!$A$1:$K$66</definedName>
    <definedName name="Z_0DB5BAD5_393A_4F38_9E8B_709DEA7858B1_.wvu.PrintArea" localSheetId="19" hidden="1">'Sch 245-p23'!$A$1:$M$63</definedName>
    <definedName name="Z_0DB5BAD5_393A_4F38_9E8B_709DEA7858B1_.wvu.PrintArea" localSheetId="21" hidden="1">'Sch 310 and 310A-p25'!$B$2:$K$70</definedName>
    <definedName name="Z_0DB5BAD5_393A_4F38_9E8B_709DEA7858B1_.wvu.PrintArea" localSheetId="23" hidden="1">'Sch 310 and 310A-p27'!$A$1:$K$69</definedName>
    <definedName name="Z_0DB5BAD5_393A_4F38_9E8B_709DEA7858B1_.wvu.PrintArea" localSheetId="24" hidden="1">'Sch 310 and 310A-p28'!$A$1:$M$65</definedName>
    <definedName name="Z_0DB5BAD5_393A_4F38_9E8B_709DEA7858B1_.wvu.PrintArea" localSheetId="25" hidden="1">'Sch 310 and 310A-p29'!$A$1:$K$65</definedName>
    <definedName name="Z_0DB5BAD5_393A_4F38_9E8B_709DEA7858B1_.wvu.PrintArea" localSheetId="26" hidden="1">'Sch 310 and 310A-p30'!$A$1:$Q$52</definedName>
    <definedName name="Z_0DB5BAD5_393A_4F38_9E8B_709DEA7858B1_.wvu.PrintArea" localSheetId="27" hidden="1">'Sch 330-p31'!$B$1:$I$78</definedName>
    <definedName name="Z_0DB5BAD5_393A_4F38_9E8B_709DEA7858B1_.wvu.PrintArea" localSheetId="28" hidden="1">'Sch 330-p32-33'!$A$1:$Q$58</definedName>
    <definedName name="Z_0DB5BAD5_393A_4F38_9E8B_709DEA7858B1_.wvu.PrintArea" localSheetId="29" hidden="1">'Sch 332-p34'!$A$1:$L$77</definedName>
    <definedName name="Z_0DB5BAD5_393A_4F38_9E8B_709DEA7858B1_.wvu.PrintArea" localSheetId="30" hidden="1">'Sch 335-p35'!$A$1:$M$75</definedName>
    <definedName name="Z_0DB5BAD5_393A_4F38_9E8B_709DEA7858B1_.wvu.PrintArea" localSheetId="31" hidden="1">'Sch 339-p36'!$A$1:$L$71</definedName>
    <definedName name="Z_0DB5BAD5_393A_4F38_9E8B_709DEA7858B1_.wvu.PrintArea" localSheetId="32" hidden="1">'Sch 340-p37'!$A$1:$I$75</definedName>
    <definedName name="Z_0DB5BAD5_393A_4F38_9E8B_709DEA7858B1_.wvu.PrintArea" localSheetId="33" hidden="1">'Sch 342-p38'!$A$1:$M$69</definedName>
    <definedName name="Z_0DB5BAD5_393A_4F38_9E8B_709DEA7858B1_.wvu.PrintArea" localSheetId="35" hidden="1">'Sch 350-p40'!$A$1:$I$74</definedName>
    <definedName name="Z_0DB5BAD5_393A_4F38_9E8B_709DEA7858B1_.wvu.PrintArea" localSheetId="36" hidden="1">'Sch 351-p41'!$A$1:$L$71</definedName>
    <definedName name="Z_0DB5BAD5_393A_4F38_9E8B_709DEA7858B1_.wvu.PrintArea" localSheetId="37" hidden="1">'Sch 352A-p42-42A'!$A$1:$J$119</definedName>
    <definedName name="Z_0DB5BAD5_393A_4F38_9E8B_709DEA7858B1_.wvu.PrintArea" localSheetId="39" hidden="1">'Sch 352B-p43'!$A$1:$K$69</definedName>
    <definedName name="Z_0DB5BAD5_393A_4F38_9E8B_709DEA7858B1_.wvu.PrintArea" localSheetId="46" hidden="1">'Sch 415-p56-57'!$A$1:$T$67</definedName>
    <definedName name="Z_0DB5BAD5_393A_4F38_9E8B_709DEA7858B1_.wvu.PrintArea" localSheetId="47" hidden="1">'Sch 415-p57A-B'!$A$1:$T$68</definedName>
    <definedName name="Z_0DB5BAD5_393A_4F38_9E8B_709DEA7858B1_.wvu.PrintArea" localSheetId="48" hidden="1">'Sch 416-p58'!$A$1:$Q$43</definedName>
    <definedName name="Z_0DB5BAD5_393A_4F38_9E8B_709DEA7858B1_.wvu.PrintArea" localSheetId="50" hidden="1">'Sch 417-p60'!$A$1:$O$48</definedName>
    <definedName name="Z_0DB5BAD5_393A_4F38_9E8B_709DEA7858B1_.wvu.PrintArea" localSheetId="51" hidden="1">'Sch 418-p61'!$A$1:$E$59</definedName>
    <definedName name="Z_0DB5BAD5_393A_4F38_9E8B_709DEA7858B1_.wvu.PrintArea" localSheetId="53" hidden="1">'Sch 450-p63'!$A$1:$H$70</definedName>
    <definedName name="Z_0DB5BAD5_393A_4F38_9E8B_709DEA7858B1_.wvu.PrintArea" localSheetId="54" hidden="1">'Sch 450-p64'!$A$1:$H$64</definedName>
    <definedName name="Z_0DB5BAD5_393A_4F38_9E8B_709DEA7858B1_.wvu.PrintArea" localSheetId="55" hidden="1">'Sch 460-p65'!$A$1:$L$63</definedName>
    <definedName name="Z_0DB5BAD5_393A_4F38_9E8B_709DEA7858B1_.wvu.PrintArea" localSheetId="56" hidden="1">'Sch 501-p66'!$A$1:$M$68</definedName>
    <definedName name="Z_0DB5BAD5_393A_4F38_9E8B_709DEA7858B1_.wvu.PrintArea" localSheetId="59" hidden="1">'Sch 510-p69'!$A$1:$J$84</definedName>
    <definedName name="Z_0DB5BAD5_393A_4F38_9E8B_709DEA7858B1_.wvu.PrintArea" localSheetId="61" hidden="1">'Sch 512-p71'!$A$1:$G$44</definedName>
    <definedName name="Z_0DB5BAD5_393A_4F38_9E8B_709DEA7858B1_.wvu.PrintArea" localSheetId="62" hidden="1">'Sch 512-p72'!$A$1:$M$46</definedName>
    <definedName name="Z_0DB5BAD5_393A_4F38_9E8B_709DEA7858B1_.wvu.PrintArea" localSheetId="64" hidden="1">'Sch 700-700SCH.XLS'!$A$1:$L$69</definedName>
    <definedName name="Z_0DB5BAD5_393A_4F38_9E8B_709DEA7858B1_.wvu.PrintArea" localSheetId="68" hidden="1">'Sch 710 and 710S-p78-79 '!$A$2:$R$90</definedName>
    <definedName name="Z_0DB5BAD5_393A_4F38_9E8B_709DEA7858B1_.wvu.PrintArea" localSheetId="74" hidden="1">'Sch 723-p88'!$A$2:$L$45</definedName>
    <definedName name="Z_0DB5BAD5_393A_4F38_9E8B_709DEA7858B1_.wvu.PrintArea" localSheetId="75" hidden="1">'Sch 724-p89'!$B$1:$L$64</definedName>
    <definedName name="Z_0DB5BAD5_393A_4F38_9E8B_709DEA7858B1_.wvu.PrintArea" localSheetId="76" hidden="1">'Sch 725-p90'!$A$1:$F$63</definedName>
    <definedName name="Z_0DB5BAD5_393A_4F38_9E8B_709DEA7858B1_.wvu.PrintArea" localSheetId="77" hidden="1">'Sch 726 and Sch 750-p91'!$A$4:$P$48</definedName>
    <definedName name="Z_0DB5BAD5_393A_4F38_9E8B_709DEA7858B1_.wvu.PrintArea" localSheetId="78" hidden="1">'Sch 755 instr-p92-93'!$A$1:$C$139</definedName>
    <definedName name="Z_0DB5BAD5_393A_4F38_9E8B_709DEA7858B1_.wvu.PrintArea" localSheetId="79" hidden="1">'Sch 755-2013 SCH 755'!$A$1:$Z$242</definedName>
    <definedName name="Z_0DB5BAD5_393A_4F38_9E8B_709DEA7858B1_.wvu.PrintArea" localSheetId="5" hidden="1">'Sch A-p1'!$B$2:$K$58</definedName>
    <definedName name="Z_0DB5BAD5_393A_4F38_9E8B_709DEA7858B1_.wvu.PrintArea" localSheetId="6" hidden="1">'Sch B-p2'!$B$3:$J$61</definedName>
    <definedName name="Z_0DB5BAD5_393A_4F38_9E8B_709DEA7858B1_.wvu.PrintArea" localSheetId="7" hidden="1">'Sch C-p3'!$B$2:$W$68</definedName>
    <definedName name="Z_0DB5BAD5_393A_4F38_9E8B_709DEA7858B1_.wvu.PrintArea" localSheetId="8" hidden="1">'Sch C-p4'!$B$3:$L$70</definedName>
    <definedName name="Z_0DB5BAD5_393A_4F38_9E8B_709DEA7858B1_.wvu.PrintArea" localSheetId="3" hidden="1">'Table Contents '!$A$1:$C$61</definedName>
    <definedName name="Z_0DB5BAD5_393A_4F38_9E8B_709DEA7858B1_.wvu.PrintTitles" localSheetId="30" hidden="1">'Sch 335-p35'!$C:$C</definedName>
    <definedName name="Z_0DB5BAD5_393A_4F38_9E8B_709DEA7858B1_.wvu.PrintTitles" localSheetId="33" hidden="1">'Sch 342-p38'!$A:$F</definedName>
    <definedName name="Z_0DB5BAD5_393A_4F38_9E8B_709DEA7858B1_.wvu.Rows" localSheetId="9" hidden="1">'Sch 200-p5'!$5:$5</definedName>
    <definedName name="Z_26429A53_B624_4AA6_8C8D_667186B058B8_.wvu.Cols" localSheetId="43" hidden="1">'p53'!$I:$I</definedName>
    <definedName name="Z_26429A53_B624_4AA6_8C8D_667186B058B8_.wvu.Cols" localSheetId="90" hidden="1">'PTC 710 landscape '!$S:$AH</definedName>
    <definedName name="Z_26429A53_B624_4AA6_8C8D_667186B058B8_.wvu.Cols" localSheetId="45" hidden="1">'Sch 415-p55'!$D:$E</definedName>
    <definedName name="Z_26429A53_B624_4AA6_8C8D_667186B058B8_.wvu.Cols" localSheetId="50" hidden="1">'Sch 417-p60'!$P:$R</definedName>
    <definedName name="Z_26429A53_B624_4AA6_8C8D_667186B058B8_.wvu.Cols" localSheetId="79" hidden="1">'Sch 755-2013 SCH 755'!$G:$R</definedName>
    <definedName name="Z_26429A53_B624_4AA6_8C8D_667186B058B8_.wvu.PrintArea" localSheetId="65" hidden="1">' Sch 702-702SCH.XLS'!$A$4:$N$49</definedName>
    <definedName name="Z_26429A53_B624_4AA6_8C8D_667186B058B8_.wvu.PrintArea" localSheetId="10" hidden="1">'09-Sch 200-p6'!$A$1:$J$62</definedName>
    <definedName name="Z_26429A53_B624_4AA6_8C8D_667186B058B8_.wvu.PrintArea" localSheetId="1" hidden="1">'Inside Cover'!$B$2:$K$62</definedName>
    <definedName name="Z_26429A53_B624_4AA6_8C8D_667186B058B8_.wvu.PrintArea" localSheetId="34" hidden="1">'p39'!$A$1:$K$70</definedName>
    <definedName name="Z_26429A53_B624_4AA6_8C8D_667186B058B8_.wvu.PrintArea" localSheetId="41" hidden="1">'p45-51'!$A$1:$N$313</definedName>
    <definedName name="Z_26429A53_B624_4AA6_8C8D_667186B058B8_.wvu.PrintArea" localSheetId="42" hidden="1">'p52'!$A$1:$J$60</definedName>
    <definedName name="Z_26429A53_B624_4AA6_8C8D_667186B058B8_.wvu.PrintArea" localSheetId="43" hidden="1">'p53'!$A$1:$O$52</definedName>
    <definedName name="Z_26429A53_B624_4AA6_8C8D_667186B058B8_.wvu.PrintArea" localSheetId="69" hidden="1">'p80-83'!$A$1:$AN$64</definedName>
    <definedName name="Z_26429A53_B624_4AA6_8C8D_667186B058B8_.wvu.PrintArea" localSheetId="70" hidden="1">'p84'!$A$1:$G$72</definedName>
    <definedName name="Z_26429A53_B624_4AA6_8C8D_667186B058B8_.wvu.PrintArea" localSheetId="71" hidden="1">'p85'!$A$3:$I$43</definedName>
    <definedName name="Z_26429A53_B624_4AA6_8C8D_667186B058B8_.wvu.PrintArea" localSheetId="72" hidden="1">'p86'!$A$1:$O$41</definedName>
    <definedName name="Z_26429A53_B624_4AA6_8C8D_667186B058B8_.wvu.PrintArea" localSheetId="73" hidden="1">'p87'!$A$3:$L$47</definedName>
    <definedName name="Z_26429A53_B624_4AA6_8C8D_667186B058B8_.wvu.PrintArea" localSheetId="87" hidden="1">'PTC 352B'!$A$1:$I$74</definedName>
    <definedName name="Z_26429A53_B624_4AA6_8C8D_667186B058B8_.wvu.PrintArea" localSheetId="88" hidden="1">'PTC 410'!$A$1:$N$313</definedName>
    <definedName name="Z_26429A53_B624_4AA6_8C8D_667186B058B8_.wvu.PrintArea" localSheetId="81" hidden="1">'PTC Supplement Cover'!$B$2:$K$62</definedName>
    <definedName name="Z_26429A53_B624_4AA6_8C8D_667186B058B8_.wvu.PrintArea" localSheetId="93" hidden="1">PTC710S!$A$1:$G$76</definedName>
    <definedName name="Z_26429A53_B624_4AA6_8C8D_667186B058B8_.wvu.PrintArea" localSheetId="94" hidden="1">'PTC720'!$A$3:$I$43</definedName>
    <definedName name="Z_26429A53_B624_4AA6_8C8D_667186B058B8_.wvu.PrintArea" localSheetId="9" hidden="1">'Sch 200-p5'!$A$1:$J$61</definedName>
    <definedName name="Z_26429A53_B624_4AA6_8C8D_667186B058B8_.wvu.PrintArea" localSheetId="12" hidden="1">'Sch 210-p16'!$A$1:$M$68</definedName>
    <definedName name="Z_26429A53_B624_4AA6_8C8D_667186B058B8_.wvu.PrintArea" localSheetId="13" hidden="1">'Sch 210-p17'!$A$1:$J$73</definedName>
    <definedName name="Z_26429A53_B624_4AA6_8C8D_667186B058B8_.wvu.PrintArea" localSheetId="15" hidden="1">'Sch 220-p19'!$A$1:$P$68</definedName>
    <definedName name="Z_26429A53_B624_4AA6_8C8D_667186B058B8_.wvu.PrintArea" localSheetId="17" hidden="1">'Sch 240-p21'!$A$1:$K$70</definedName>
    <definedName name="Z_26429A53_B624_4AA6_8C8D_667186B058B8_.wvu.PrintArea" localSheetId="18" hidden="1">'Sch 240-p22'!$A$1:$K$66</definedName>
    <definedName name="Z_26429A53_B624_4AA6_8C8D_667186B058B8_.wvu.PrintArea" localSheetId="19" hidden="1">'Sch 245-p23'!$A$1:$M$63</definedName>
    <definedName name="Z_26429A53_B624_4AA6_8C8D_667186B058B8_.wvu.PrintArea" localSheetId="21" hidden="1">'Sch 310 and 310A-p25'!$B$2:$K$70</definedName>
    <definedName name="Z_26429A53_B624_4AA6_8C8D_667186B058B8_.wvu.PrintArea" localSheetId="23" hidden="1">'Sch 310 and 310A-p27'!$A$1:$K$69</definedName>
    <definedName name="Z_26429A53_B624_4AA6_8C8D_667186B058B8_.wvu.PrintArea" localSheetId="24" hidden="1">'Sch 310 and 310A-p28'!$A$1:$M$65</definedName>
    <definedName name="Z_26429A53_B624_4AA6_8C8D_667186B058B8_.wvu.PrintArea" localSheetId="25" hidden="1">'Sch 310 and 310A-p29'!$A$1:$K$65</definedName>
    <definedName name="Z_26429A53_B624_4AA6_8C8D_667186B058B8_.wvu.PrintArea" localSheetId="26" hidden="1">'Sch 310 and 310A-p30'!$A$1:$Q$52</definedName>
    <definedName name="Z_26429A53_B624_4AA6_8C8D_667186B058B8_.wvu.PrintArea" localSheetId="27" hidden="1">'Sch 330-p31'!$B$1:$I$78</definedName>
    <definedName name="Z_26429A53_B624_4AA6_8C8D_667186B058B8_.wvu.PrintArea" localSheetId="28" hidden="1">'Sch 330-p32-33'!$A$1:$Q$58</definedName>
    <definedName name="Z_26429A53_B624_4AA6_8C8D_667186B058B8_.wvu.PrintArea" localSheetId="29" hidden="1">'Sch 332-p34'!$A$1:$L$77</definedName>
    <definedName name="Z_26429A53_B624_4AA6_8C8D_667186B058B8_.wvu.PrintArea" localSheetId="30" hidden="1">'Sch 335-p35'!$A$1:$M$75</definedName>
    <definedName name="Z_26429A53_B624_4AA6_8C8D_667186B058B8_.wvu.PrintArea" localSheetId="31" hidden="1">'Sch 339-p36'!$A$1:$L$71</definedName>
    <definedName name="Z_26429A53_B624_4AA6_8C8D_667186B058B8_.wvu.PrintArea" localSheetId="32" hidden="1">'Sch 340-p37'!$A$1:$I$75</definedName>
    <definedName name="Z_26429A53_B624_4AA6_8C8D_667186B058B8_.wvu.PrintArea" localSheetId="33" hidden="1">'Sch 342-p38'!$A$1:$M$69</definedName>
    <definedName name="Z_26429A53_B624_4AA6_8C8D_667186B058B8_.wvu.PrintArea" localSheetId="35" hidden="1">'Sch 350-p40'!$A$1:$I$74</definedName>
    <definedName name="Z_26429A53_B624_4AA6_8C8D_667186B058B8_.wvu.PrintArea" localSheetId="36" hidden="1">'Sch 351-p41'!$A$1:$L$71</definedName>
    <definedName name="Z_26429A53_B624_4AA6_8C8D_667186B058B8_.wvu.PrintArea" localSheetId="37" hidden="1">'Sch 352A-p42-42A'!$A$1:$J$119</definedName>
    <definedName name="Z_26429A53_B624_4AA6_8C8D_667186B058B8_.wvu.PrintArea" localSheetId="39" hidden="1">'Sch 352B-p43'!$A$1:$K$69</definedName>
    <definedName name="Z_26429A53_B624_4AA6_8C8D_667186B058B8_.wvu.PrintArea" localSheetId="46" hidden="1">'Sch 415-p56-57'!$A$1:$T$67</definedName>
    <definedName name="Z_26429A53_B624_4AA6_8C8D_667186B058B8_.wvu.PrintArea" localSheetId="47" hidden="1">'Sch 415-p57A-B'!$A$1:$T$68</definedName>
    <definedName name="Z_26429A53_B624_4AA6_8C8D_667186B058B8_.wvu.PrintArea" localSheetId="48" hidden="1">'Sch 416-p58'!$A$1:$Q$43</definedName>
    <definedName name="Z_26429A53_B624_4AA6_8C8D_667186B058B8_.wvu.PrintArea" localSheetId="50" hidden="1">'Sch 417-p60'!$A$1:$O$48</definedName>
    <definedName name="Z_26429A53_B624_4AA6_8C8D_667186B058B8_.wvu.PrintArea" localSheetId="51" hidden="1">'Sch 418-p61'!$A$1:$E$59</definedName>
    <definedName name="Z_26429A53_B624_4AA6_8C8D_667186B058B8_.wvu.PrintArea" localSheetId="53" hidden="1">'Sch 450-p63'!$A$1:$H$70</definedName>
    <definedName name="Z_26429A53_B624_4AA6_8C8D_667186B058B8_.wvu.PrintArea" localSheetId="54" hidden="1">'Sch 450-p64'!$A$1:$H$64</definedName>
    <definedName name="Z_26429A53_B624_4AA6_8C8D_667186B058B8_.wvu.PrintArea" localSheetId="55" hidden="1">'Sch 460-p65'!$A$1:$L$63</definedName>
    <definedName name="Z_26429A53_B624_4AA6_8C8D_667186B058B8_.wvu.PrintArea" localSheetId="56" hidden="1">'Sch 501-p66'!$A$1:$M$68</definedName>
    <definedName name="Z_26429A53_B624_4AA6_8C8D_667186B058B8_.wvu.PrintArea" localSheetId="59" hidden="1">'Sch 510-p69'!$A$1:$J$84</definedName>
    <definedName name="Z_26429A53_B624_4AA6_8C8D_667186B058B8_.wvu.PrintArea" localSheetId="61" hidden="1">'Sch 512-p71'!$A$1:$G$44</definedName>
    <definedName name="Z_26429A53_B624_4AA6_8C8D_667186B058B8_.wvu.PrintArea" localSheetId="62" hidden="1">'Sch 512-p72'!$A$1:$M$46</definedName>
    <definedName name="Z_26429A53_B624_4AA6_8C8D_667186B058B8_.wvu.PrintArea" localSheetId="64" hidden="1">'Sch 700-700SCH.XLS'!$A$1:$L$69</definedName>
    <definedName name="Z_26429A53_B624_4AA6_8C8D_667186B058B8_.wvu.PrintArea" localSheetId="68" hidden="1">'Sch 710 and 710S-p78-79 '!$A$2:$R$90</definedName>
    <definedName name="Z_26429A53_B624_4AA6_8C8D_667186B058B8_.wvu.PrintArea" localSheetId="74" hidden="1">'Sch 723-p88'!$A$2:$L$45</definedName>
    <definedName name="Z_26429A53_B624_4AA6_8C8D_667186B058B8_.wvu.PrintArea" localSheetId="75" hidden="1">'Sch 724-p89'!$B$1:$L$64</definedName>
    <definedName name="Z_26429A53_B624_4AA6_8C8D_667186B058B8_.wvu.PrintArea" localSheetId="76" hidden="1">'Sch 725-p90'!$A$1:$F$63</definedName>
    <definedName name="Z_26429A53_B624_4AA6_8C8D_667186B058B8_.wvu.PrintArea" localSheetId="77" hidden="1">'Sch 726 and Sch 750-p91'!$A$4:$P$48</definedName>
    <definedName name="Z_26429A53_B624_4AA6_8C8D_667186B058B8_.wvu.PrintArea" localSheetId="78" hidden="1">'Sch 755 instr-p92-93'!$A$1:$C$139</definedName>
    <definedName name="Z_26429A53_B624_4AA6_8C8D_667186B058B8_.wvu.PrintArea" localSheetId="79" hidden="1">'Sch 755-2013 SCH 755'!$A$1:$Z$242</definedName>
    <definedName name="Z_26429A53_B624_4AA6_8C8D_667186B058B8_.wvu.PrintArea" localSheetId="5" hidden="1">'Sch A-p1'!$B$2:$K$58</definedName>
    <definedName name="Z_26429A53_B624_4AA6_8C8D_667186B058B8_.wvu.PrintArea" localSheetId="6" hidden="1">'Sch B-p2'!$B$3:$J$61</definedName>
    <definedName name="Z_26429A53_B624_4AA6_8C8D_667186B058B8_.wvu.PrintArea" localSheetId="7" hidden="1">'Sch C-p3'!$B$2:$W$68</definedName>
    <definedName name="Z_26429A53_B624_4AA6_8C8D_667186B058B8_.wvu.PrintArea" localSheetId="8" hidden="1">'Sch C-p4'!$B$3:$L$70</definedName>
    <definedName name="Z_26429A53_B624_4AA6_8C8D_667186B058B8_.wvu.PrintArea" localSheetId="3" hidden="1">'Table Contents '!$A$1:$C$61</definedName>
    <definedName name="Z_26429A53_B624_4AA6_8C8D_667186B058B8_.wvu.PrintTitles" localSheetId="30" hidden="1">'Sch 335-p35'!$C:$C</definedName>
    <definedName name="Z_26429A53_B624_4AA6_8C8D_667186B058B8_.wvu.PrintTitles" localSheetId="33" hidden="1">'Sch 342-p38'!$A:$F</definedName>
    <definedName name="Z_26429A53_B624_4AA6_8C8D_667186B058B8_.wvu.Rows" localSheetId="9" hidden="1">'Sch 200-p5'!$5:$5</definedName>
    <definedName name="Z_49D366EC_C851_4932_854D_8EA887B298C5_.wvu.Cols" localSheetId="43" hidden="1">'p53'!$I:$I</definedName>
    <definedName name="Z_49D366EC_C851_4932_854D_8EA887B298C5_.wvu.Cols" localSheetId="90" hidden="1">'PTC 710 landscape '!$S:$AH</definedName>
    <definedName name="Z_49D366EC_C851_4932_854D_8EA887B298C5_.wvu.Cols" localSheetId="45" hidden="1">'Sch 415-p55'!$D:$E</definedName>
    <definedName name="Z_49D366EC_C851_4932_854D_8EA887B298C5_.wvu.Cols" localSheetId="50" hidden="1">'Sch 417-p60'!$P:$R</definedName>
    <definedName name="Z_49D366EC_C851_4932_854D_8EA887B298C5_.wvu.Cols" localSheetId="79" hidden="1">'Sch 755-2013 SCH 755'!$G:$R</definedName>
    <definedName name="Z_49D366EC_C851_4932_854D_8EA887B298C5_.wvu.PrintArea" localSheetId="65" hidden="1">' Sch 702-702SCH.XLS'!$A$4:$N$49</definedName>
    <definedName name="Z_49D366EC_C851_4932_854D_8EA887B298C5_.wvu.PrintArea" localSheetId="10" hidden="1">'09-Sch 200-p6'!$A$1:$J$62</definedName>
    <definedName name="Z_49D366EC_C851_4932_854D_8EA887B298C5_.wvu.PrintArea" localSheetId="1" hidden="1">'Inside Cover'!$B$2:$K$62</definedName>
    <definedName name="Z_49D366EC_C851_4932_854D_8EA887B298C5_.wvu.PrintArea" localSheetId="34" hidden="1">'p39'!$A$1:$K$70</definedName>
    <definedName name="Z_49D366EC_C851_4932_854D_8EA887B298C5_.wvu.PrintArea" localSheetId="41" hidden="1">'p45-51'!$A$1:$N$313</definedName>
    <definedName name="Z_49D366EC_C851_4932_854D_8EA887B298C5_.wvu.PrintArea" localSheetId="42" hidden="1">'p52'!$A$1:$J$60</definedName>
    <definedName name="Z_49D366EC_C851_4932_854D_8EA887B298C5_.wvu.PrintArea" localSheetId="43" hidden="1">'p53'!$A$1:$O$52</definedName>
    <definedName name="Z_49D366EC_C851_4932_854D_8EA887B298C5_.wvu.PrintArea" localSheetId="69" hidden="1">'p80-83'!$A$1:$AN$64</definedName>
    <definedName name="Z_49D366EC_C851_4932_854D_8EA887B298C5_.wvu.PrintArea" localSheetId="70" hidden="1">'p84'!$A$1:$G$72</definedName>
    <definedName name="Z_49D366EC_C851_4932_854D_8EA887B298C5_.wvu.PrintArea" localSheetId="71" hidden="1">'p85'!$A$3:$I$43</definedName>
    <definedName name="Z_49D366EC_C851_4932_854D_8EA887B298C5_.wvu.PrintArea" localSheetId="72" hidden="1">'p86'!$A$1:$O$41</definedName>
    <definedName name="Z_49D366EC_C851_4932_854D_8EA887B298C5_.wvu.PrintArea" localSheetId="73" hidden="1">'p87'!$A$3:$L$47</definedName>
    <definedName name="Z_49D366EC_C851_4932_854D_8EA887B298C5_.wvu.PrintArea" localSheetId="87" hidden="1">'PTC 352B'!$A$1:$I$74</definedName>
    <definedName name="Z_49D366EC_C851_4932_854D_8EA887B298C5_.wvu.PrintArea" localSheetId="88" hidden="1">'PTC 410'!$A$1:$N$313</definedName>
    <definedName name="Z_49D366EC_C851_4932_854D_8EA887B298C5_.wvu.PrintArea" localSheetId="81" hidden="1">'PTC Supplement Cover'!$B$2:$K$62</definedName>
    <definedName name="Z_49D366EC_C851_4932_854D_8EA887B298C5_.wvu.PrintArea" localSheetId="93" hidden="1">PTC710S!$A$1:$G$76</definedName>
    <definedName name="Z_49D366EC_C851_4932_854D_8EA887B298C5_.wvu.PrintArea" localSheetId="94" hidden="1">'PTC720'!$A$3:$I$43</definedName>
    <definedName name="Z_49D366EC_C851_4932_854D_8EA887B298C5_.wvu.PrintArea" localSheetId="9" hidden="1">'Sch 200-p5'!$A$1:$J$61</definedName>
    <definedName name="Z_49D366EC_C851_4932_854D_8EA887B298C5_.wvu.PrintArea" localSheetId="12" hidden="1">'Sch 210-p16'!$A$1:$M$68</definedName>
    <definedName name="Z_49D366EC_C851_4932_854D_8EA887B298C5_.wvu.PrintArea" localSheetId="13" hidden="1">'Sch 210-p17'!$A$1:$J$73</definedName>
    <definedName name="Z_49D366EC_C851_4932_854D_8EA887B298C5_.wvu.PrintArea" localSheetId="15" hidden="1">'Sch 220-p19'!$A$1:$P$68</definedName>
    <definedName name="Z_49D366EC_C851_4932_854D_8EA887B298C5_.wvu.PrintArea" localSheetId="17" hidden="1">'Sch 240-p21'!$A$1:$K$70</definedName>
    <definedName name="Z_49D366EC_C851_4932_854D_8EA887B298C5_.wvu.PrintArea" localSheetId="18" hidden="1">'Sch 240-p22'!$A$1:$K$66</definedName>
    <definedName name="Z_49D366EC_C851_4932_854D_8EA887B298C5_.wvu.PrintArea" localSheetId="19" hidden="1">'Sch 245-p23'!$A$1:$M$63</definedName>
    <definedName name="Z_49D366EC_C851_4932_854D_8EA887B298C5_.wvu.PrintArea" localSheetId="21" hidden="1">'Sch 310 and 310A-p25'!$B$2:$K$70</definedName>
    <definedName name="Z_49D366EC_C851_4932_854D_8EA887B298C5_.wvu.PrintArea" localSheetId="23" hidden="1">'Sch 310 and 310A-p27'!$A$1:$K$69</definedName>
    <definedName name="Z_49D366EC_C851_4932_854D_8EA887B298C5_.wvu.PrintArea" localSheetId="24" hidden="1">'Sch 310 and 310A-p28'!$A$1:$M$65</definedName>
    <definedName name="Z_49D366EC_C851_4932_854D_8EA887B298C5_.wvu.PrintArea" localSheetId="25" hidden="1">'Sch 310 and 310A-p29'!$A$1:$K$65</definedName>
    <definedName name="Z_49D366EC_C851_4932_854D_8EA887B298C5_.wvu.PrintArea" localSheetId="26" hidden="1">'Sch 310 and 310A-p30'!$A$1:$Q$52</definedName>
    <definedName name="Z_49D366EC_C851_4932_854D_8EA887B298C5_.wvu.PrintArea" localSheetId="27" hidden="1">'Sch 330-p31'!$B$1:$I$78</definedName>
    <definedName name="Z_49D366EC_C851_4932_854D_8EA887B298C5_.wvu.PrintArea" localSheetId="28" hidden="1">'Sch 330-p32-33'!$A$1:$Q$58</definedName>
    <definedName name="Z_49D366EC_C851_4932_854D_8EA887B298C5_.wvu.PrintArea" localSheetId="29" hidden="1">'Sch 332-p34'!$A$1:$L$77</definedName>
    <definedName name="Z_49D366EC_C851_4932_854D_8EA887B298C5_.wvu.PrintArea" localSheetId="30" hidden="1">'Sch 335-p35'!$A$1:$M$75</definedName>
    <definedName name="Z_49D366EC_C851_4932_854D_8EA887B298C5_.wvu.PrintArea" localSheetId="31" hidden="1">'Sch 339-p36'!$A$1:$L$71</definedName>
    <definedName name="Z_49D366EC_C851_4932_854D_8EA887B298C5_.wvu.PrintArea" localSheetId="32" hidden="1">'Sch 340-p37'!$A$1:$I$75</definedName>
    <definedName name="Z_49D366EC_C851_4932_854D_8EA887B298C5_.wvu.PrintArea" localSheetId="33" hidden="1">'Sch 342-p38'!$A$1:$M$69</definedName>
    <definedName name="Z_49D366EC_C851_4932_854D_8EA887B298C5_.wvu.PrintArea" localSheetId="35" hidden="1">'Sch 350-p40'!$A$1:$I$74</definedName>
    <definedName name="Z_49D366EC_C851_4932_854D_8EA887B298C5_.wvu.PrintArea" localSheetId="36" hidden="1">'Sch 351-p41'!$A$1:$L$71</definedName>
    <definedName name="Z_49D366EC_C851_4932_854D_8EA887B298C5_.wvu.PrintArea" localSheetId="37" hidden="1">'Sch 352A-p42-42A'!$A$1:$J$119</definedName>
    <definedName name="Z_49D366EC_C851_4932_854D_8EA887B298C5_.wvu.PrintArea" localSheetId="39" hidden="1">'Sch 352B-p43'!$A$1:$K$69</definedName>
    <definedName name="Z_49D366EC_C851_4932_854D_8EA887B298C5_.wvu.PrintArea" localSheetId="46" hidden="1">'Sch 415-p56-57'!$A$1:$T$67</definedName>
    <definedName name="Z_49D366EC_C851_4932_854D_8EA887B298C5_.wvu.PrintArea" localSheetId="47" hidden="1">'Sch 415-p57A-B'!$A$1:$T$68</definedName>
    <definedName name="Z_49D366EC_C851_4932_854D_8EA887B298C5_.wvu.PrintArea" localSheetId="48" hidden="1">'Sch 416-p58'!$A$1:$Q$43</definedName>
    <definedName name="Z_49D366EC_C851_4932_854D_8EA887B298C5_.wvu.PrintArea" localSheetId="50" hidden="1">'Sch 417-p60'!$A$1:$O$48</definedName>
    <definedName name="Z_49D366EC_C851_4932_854D_8EA887B298C5_.wvu.PrintArea" localSheetId="51" hidden="1">'Sch 418-p61'!$A$1:$E$59</definedName>
    <definedName name="Z_49D366EC_C851_4932_854D_8EA887B298C5_.wvu.PrintArea" localSheetId="53" hidden="1">'Sch 450-p63'!$A$1:$H$70</definedName>
    <definedName name="Z_49D366EC_C851_4932_854D_8EA887B298C5_.wvu.PrintArea" localSheetId="54" hidden="1">'Sch 450-p64'!$A$1:$H$64</definedName>
    <definedName name="Z_49D366EC_C851_4932_854D_8EA887B298C5_.wvu.PrintArea" localSheetId="55" hidden="1">'Sch 460-p65'!$A$1:$L$63</definedName>
    <definedName name="Z_49D366EC_C851_4932_854D_8EA887B298C5_.wvu.PrintArea" localSheetId="56" hidden="1">'Sch 501-p66'!$A$1:$M$68</definedName>
    <definedName name="Z_49D366EC_C851_4932_854D_8EA887B298C5_.wvu.PrintArea" localSheetId="59" hidden="1">'Sch 510-p69'!$A$1:$J$84</definedName>
    <definedName name="Z_49D366EC_C851_4932_854D_8EA887B298C5_.wvu.PrintArea" localSheetId="61" hidden="1">'Sch 512-p71'!$A$1:$G$44</definedName>
    <definedName name="Z_49D366EC_C851_4932_854D_8EA887B298C5_.wvu.PrintArea" localSheetId="62" hidden="1">'Sch 512-p72'!$A$1:$M$46</definedName>
    <definedName name="Z_49D366EC_C851_4932_854D_8EA887B298C5_.wvu.PrintArea" localSheetId="64" hidden="1">'Sch 700-700SCH.XLS'!$A$1:$L$69</definedName>
    <definedName name="Z_49D366EC_C851_4932_854D_8EA887B298C5_.wvu.PrintArea" localSheetId="68" hidden="1">'Sch 710 and 710S-p78-79 '!$A$2:$R$90</definedName>
    <definedName name="Z_49D366EC_C851_4932_854D_8EA887B298C5_.wvu.PrintArea" localSheetId="74" hidden="1">'Sch 723-p88'!$A$2:$L$45</definedName>
    <definedName name="Z_49D366EC_C851_4932_854D_8EA887B298C5_.wvu.PrintArea" localSheetId="75" hidden="1">'Sch 724-p89'!$B$1:$L$64</definedName>
    <definedName name="Z_49D366EC_C851_4932_854D_8EA887B298C5_.wvu.PrintArea" localSheetId="76" hidden="1">'Sch 725-p90'!$A$1:$F$63</definedName>
    <definedName name="Z_49D366EC_C851_4932_854D_8EA887B298C5_.wvu.PrintArea" localSheetId="77" hidden="1">'Sch 726 and Sch 750-p91'!$A$4:$P$48</definedName>
    <definedName name="Z_49D366EC_C851_4932_854D_8EA887B298C5_.wvu.PrintArea" localSheetId="78" hidden="1">'Sch 755 instr-p92-93'!$A$1:$C$139</definedName>
    <definedName name="Z_49D366EC_C851_4932_854D_8EA887B298C5_.wvu.PrintArea" localSheetId="79" hidden="1">'Sch 755-2013 SCH 755'!$A$1:$Z$242</definedName>
    <definedName name="Z_49D366EC_C851_4932_854D_8EA887B298C5_.wvu.PrintArea" localSheetId="5" hidden="1">'Sch A-p1'!$B$2:$K$58</definedName>
    <definedName name="Z_49D366EC_C851_4932_854D_8EA887B298C5_.wvu.PrintArea" localSheetId="6" hidden="1">'Sch B-p2'!$B$3:$J$61</definedName>
    <definedName name="Z_49D366EC_C851_4932_854D_8EA887B298C5_.wvu.PrintArea" localSheetId="7" hidden="1">'Sch C-p3'!$B$2:$W$68</definedName>
    <definedName name="Z_49D366EC_C851_4932_854D_8EA887B298C5_.wvu.PrintArea" localSheetId="8" hidden="1">'Sch C-p4'!$B$3:$L$70</definedName>
    <definedName name="Z_49D366EC_C851_4932_854D_8EA887B298C5_.wvu.PrintArea" localSheetId="3" hidden="1">'Table Contents '!$A$1:$C$61</definedName>
    <definedName name="Z_49D366EC_C851_4932_854D_8EA887B298C5_.wvu.PrintTitles" localSheetId="30" hidden="1">'Sch 335-p35'!$C:$C</definedName>
    <definedName name="Z_49D366EC_C851_4932_854D_8EA887B298C5_.wvu.PrintTitles" localSheetId="33" hidden="1">'Sch 342-p38'!$A:$F</definedName>
    <definedName name="Z_49D366EC_C851_4932_854D_8EA887B298C5_.wvu.Rows" localSheetId="9" hidden="1">'Sch 200-p5'!$5:$5</definedName>
    <definedName name="Z_4E7A3D04_9F51_465C_A42B_3DF9B3E7D5B5_.wvu.Cols" localSheetId="43" hidden="1">'p53'!$I:$I</definedName>
    <definedName name="Z_4E7A3D04_9F51_465C_A42B_3DF9B3E7D5B5_.wvu.Cols" localSheetId="90" hidden="1">'PTC 710 landscape '!$S:$AH</definedName>
    <definedName name="Z_4E7A3D04_9F51_465C_A42B_3DF9B3E7D5B5_.wvu.Cols" localSheetId="17" hidden="1">'Sch 240-p21'!$P:$P</definedName>
    <definedName name="Z_4E7A3D04_9F51_465C_A42B_3DF9B3E7D5B5_.wvu.Cols" localSheetId="18" hidden="1">'Sch 240-p22'!$P:$P</definedName>
    <definedName name="Z_4E7A3D04_9F51_465C_A42B_3DF9B3E7D5B5_.wvu.Cols" localSheetId="45" hidden="1">'Sch 415-p55'!$D:$E</definedName>
    <definedName name="Z_4E7A3D04_9F51_465C_A42B_3DF9B3E7D5B5_.wvu.Cols" localSheetId="50" hidden="1">'Sch 417-p60'!$P:$R</definedName>
    <definedName name="Z_4E7A3D04_9F51_465C_A42B_3DF9B3E7D5B5_.wvu.Cols" localSheetId="79" hidden="1">'Sch 755-2013 SCH 755'!$G:$R</definedName>
    <definedName name="Z_4E7A3D04_9F51_465C_A42B_3DF9B3E7D5B5_.wvu.PrintArea" localSheetId="65" hidden="1">' Sch 702-702SCH.XLS'!$A$4:$N$49</definedName>
    <definedName name="Z_4E7A3D04_9F51_465C_A42B_3DF9B3E7D5B5_.wvu.PrintArea" localSheetId="10" hidden="1">'09-Sch 200-p6'!$A$1:$J$62</definedName>
    <definedName name="Z_4E7A3D04_9F51_465C_A42B_3DF9B3E7D5B5_.wvu.PrintArea" localSheetId="1" hidden="1">'Inside Cover'!$B$2:$K$62</definedName>
    <definedName name="Z_4E7A3D04_9F51_465C_A42B_3DF9B3E7D5B5_.wvu.PrintArea" localSheetId="34" hidden="1">'p39'!$A$1:$K$70</definedName>
    <definedName name="Z_4E7A3D04_9F51_465C_A42B_3DF9B3E7D5B5_.wvu.PrintArea" localSheetId="41" hidden="1">'p45-51'!$A$1:$N$313</definedName>
    <definedName name="Z_4E7A3D04_9F51_465C_A42B_3DF9B3E7D5B5_.wvu.PrintArea" localSheetId="42" hidden="1">'p52'!$A$1:$J$60</definedName>
    <definedName name="Z_4E7A3D04_9F51_465C_A42B_3DF9B3E7D5B5_.wvu.PrintArea" localSheetId="43" hidden="1">'p53'!$A$1:$O$52</definedName>
    <definedName name="Z_4E7A3D04_9F51_465C_A42B_3DF9B3E7D5B5_.wvu.PrintArea" localSheetId="69" hidden="1">'p80-83'!$A$1:$AN$64</definedName>
    <definedName name="Z_4E7A3D04_9F51_465C_A42B_3DF9B3E7D5B5_.wvu.PrintArea" localSheetId="70" hidden="1">'p84'!$A$1:$G$72</definedName>
    <definedName name="Z_4E7A3D04_9F51_465C_A42B_3DF9B3E7D5B5_.wvu.PrintArea" localSheetId="71" hidden="1">'p85'!$A$3:$I$43</definedName>
    <definedName name="Z_4E7A3D04_9F51_465C_A42B_3DF9B3E7D5B5_.wvu.PrintArea" localSheetId="72" hidden="1">'p86'!$A$1:$O$41</definedName>
    <definedName name="Z_4E7A3D04_9F51_465C_A42B_3DF9B3E7D5B5_.wvu.PrintArea" localSheetId="73" hidden="1">'p87'!$A$3:$L$47</definedName>
    <definedName name="Z_4E7A3D04_9F51_465C_A42B_3DF9B3E7D5B5_.wvu.PrintArea" localSheetId="87" hidden="1">'PTC 352B'!$A$1:$I$74</definedName>
    <definedName name="Z_4E7A3D04_9F51_465C_A42B_3DF9B3E7D5B5_.wvu.PrintArea" localSheetId="88" hidden="1">'PTC 410'!$A$1:$N$313</definedName>
    <definedName name="Z_4E7A3D04_9F51_465C_A42B_3DF9B3E7D5B5_.wvu.PrintArea" localSheetId="81" hidden="1">'PTC Supplement Cover'!$B$2:$K$62</definedName>
    <definedName name="Z_4E7A3D04_9F51_465C_A42B_3DF9B3E7D5B5_.wvu.PrintArea" localSheetId="93" hidden="1">PTC710S!$A$1:$G$76</definedName>
    <definedName name="Z_4E7A3D04_9F51_465C_A42B_3DF9B3E7D5B5_.wvu.PrintArea" localSheetId="94" hidden="1">'PTC720'!$A$3:$I$43</definedName>
    <definedName name="Z_4E7A3D04_9F51_465C_A42B_3DF9B3E7D5B5_.wvu.PrintArea" localSheetId="9" hidden="1">'Sch 200-p5'!$A$1:$J$61</definedName>
    <definedName name="Z_4E7A3D04_9F51_465C_A42B_3DF9B3E7D5B5_.wvu.PrintArea" localSheetId="12" hidden="1">'Sch 210-p16'!$A$1:$M$68</definedName>
    <definedName name="Z_4E7A3D04_9F51_465C_A42B_3DF9B3E7D5B5_.wvu.PrintArea" localSheetId="13" hidden="1">'Sch 210-p17'!$A$1:$J$73</definedName>
    <definedName name="Z_4E7A3D04_9F51_465C_A42B_3DF9B3E7D5B5_.wvu.PrintArea" localSheetId="15" hidden="1">'Sch 220-p19'!$A$1:$P$68</definedName>
    <definedName name="Z_4E7A3D04_9F51_465C_A42B_3DF9B3E7D5B5_.wvu.PrintArea" localSheetId="17" hidden="1">'Sch 240-p21'!$A$1:$K$70</definedName>
    <definedName name="Z_4E7A3D04_9F51_465C_A42B_3DF9B3E7D5B5_.wvu.PrintArea" localSheetId="18" hidden="1">'Sch 240-p22'!$A$1:$K$66</definedName>
    <definedName name="Z_4E7A3D04_9F51_465C_A42B_3DF9B3E7D5B5_.wvu.PrintArea" localSheetId="19" hidden="1">'Sch 245-p23'!$A$1:$M$63</definedName>
    <definedName name="Z_4E7A3D04_9F51_465C_A42B_3DF9B3E7D5B5_.wvu.PrintArea" localSheetId="21" hidden="1">'Sch 310 and 310A-p25'!$B$2:$K$70</definedName>
    <definedName name="Z_4E7A3D04_9F51_465C_A42B_3DF9B3E7D5B5_.wvu.PrintArea" localSheetId="23" hidden="1">'Sch 310 and 310A-p27'!$A$1:$K$69</definedName>
    <definedName name="Z_4E7A3D04_9F51_465C_A42B_3DF9B3E7D5B5_.wvu.PrintArea" localSheetId="24" hidden="1">'Sch 310 and 310A-p28'!$A$1:$M$65</definedName>
    <definedName name="Z_4E7A3D04_9F51_465C_A42B_3DF9B3E7D5B5_.wvu.PrintArea" localSheetId="25" hidden="1">'Sch 310 and 310A-p29'!$A$1:$K$65</definedName>
    <definedName name="Z_4E7A3D04_9F51_465C_A42B_3DF9B3E7D5B5_.wvu.PrintArea" localSheetId="26" hidden="1">'Sch 310 and 310A-p30'!$A$1:$Q$52</definedName>
    <definedName name="Z_4E7A3D04_9F51_465C_A42B_3DF9B3E7D5B5_.wvu.PrintArea" localSheetId="27" hidden="1">'Sch 330-p31'!$B$1:$I$78</definedName>
    <definedName name="Z_4E7A3D04_9F51_465C_A42B_3DF9B3E7D5B5_.wvu.PrintArea" localSheetId="28" hidden="1">'Sch 330-p32-33'!$A$1:$Q$58</definedName>
    <definedName name="Z_4E7A3D04_9F51_465C_A42B_3DF9B3E7D5B5_.wvu.PrintArea" localSheetId="29" hidden="1">'Sch 332-p34'!$A$1:$L$77</definedName>
    <definedName name="Z_4E7A3D04_9F51_465C_A42B_3DF9B3E7D5B5_.wvu.PrintArea" localSheetId="30" hidden="1">'Sch 335-p35'!$A$1:$M$75</definedName>
    <definedName name="Z_4E7A3D04_9F51_465C_A42B_3DF9B3E7D5B5_.wvu.PrintArea" localSheetId="31" hidden="1">'Sch 339-p36'!$A$1:$L$71</definedName>
    <definedName name="Z_4E7A3D04_9F51_465C_A42B_3DF9B3E7D5B5_.wvu.PrintArea" localSheetId="32" hidden="1">'Sch 340-p37'!$A$1:$I$75</definedName>
    <definedName name="Z_4E7A3D04_9F51_465C_A42B_3DF9B3E7D5B5_.wvu.PrintArea" localSheetId="33" hidden="1">'Sch 342-p38'!$A$1:$M$69</definedName>
    <definedName name="Z_4E7A3D04_9F51_465C_A42B_3DF9B3E7D5B5_.wvu.PrintArea" localSheetId="35" hidden="1">'Sch 350-p40'!$A$1:$I$74</definedName>
    <definedName name="Z_4E7A3D04_9F51_465C_A42B_3DF9B3E7D5B5_.wvu.PrintArea" localSheetId="36" hidden="1">'Sch 351-p41'!$A$1:$L$71</definedName>
    <definedName name="Z_4E7A3D04_9F51_465C_A42B_3DF9B3E7D5B5_.wvu.PrintArea" localSheetId="37" hidden="1">'Sch 352A-p42-42A'!$A$1:$J$119</definedName>
    <definedName name="Z_4E7A3D04_9F51_465C_A42B_3DF9B3E7D5B5_.wvu.PrintArea" localSheetId="39" hidden="1">'Sch 352B-p43'!$A$1:$K$69</definedName>
    <definedName name="Z_4E7A3D04_9F51_465C_A42B_3DF9B3E7D5B5_.wvu.PrintArea" localSheetId="46" hidden="1">'Sch 415-p56-57'!$A$1:$T$67</definedName>
    <definedName name="Z_4E7A3D04_9F51_465C_A42B_3DF9B3E7D5B5_.wvu.PrintArea" localSheetId="47" hidden="1">'Sch 415-p57A-B'!$A$1:$T$68</definedName>
    <definedName name="Z_4E7A3D04_9F51_465C_A42B_3DF9B3E7D5B5_.wvu.PrintArea" localSheetId="48" hidden="1">'Sch 416-p58'!$A$1:$Q$43</definedName>
    <definedName name="Z_4E7A3D04_9F51_465C_A42B_3DF9B3E7D5B5_.wvu.PrintArea" localSheetId="50" hidden="1">'Sch 417-p60'!$A$1:$O$48</definedName>
    <definedName name="Z_4E7A3D04_9F51_465C_A42B_3DF9B3E7D5B5_.wvu.PrintArea" localSheetId="51" hidden="1">'Sch 418-p61'!$A$1:$E$59</definedName>
    <definedName name="Z_4E7A3D04_9F51_465C_A42B_3DF9B3E7D5B5_.wvu.PrintArea" localSheetId="53" hidden="1">'Sch 450-p63'!$A$1:$H$70</definedName>
    <definedName name="Z_4E7A3D04_9F51_465C_A42B_3DF9B3E7D5B5_.wvu.PrintArea" localSheetId="54" hidden="1">'Sch 450-p64'!$A$1:$H$64</definedName>
    <definedName name="Z_4E7A3D04_9F51_465C_A42B_3DF9B3E7D5B5_.wvu.PrintArea" localSheetId="55" hidden="1">'Sch 460-p65'!$A$1:$L$63</definedName>
    <definedName name="Z_4E7A3D04_9F51_465C_A42B_3DF9B3E7D5B5_.wvu.PrintArea" localSheetId="56" hidden="1">'Sch 501-p66'!$A$1:$M$68</definedName>
    <definedName name="Z_4E7A3D04_9F51_465C_A42B_3DF9B3E7D5B5_.wvu.PrintArea" localSheetId="59" hidden="1">'Sch 510-p69'!$A$1:$J$84</definedName>
    <definedName name="Z_4E7A3D04_9F51_465C_A42B_3DF9B3E7D5B5_.wvu.PrintArea" localSheetId="61" hidden="1">'Sch 512-p71'!$A$1:$G$44</definedName>
    <definedName name="Z_4E7A3D04_9F51_465C_A42B_3DF9B3E7D5B5_.wvu.PrintArea" localSheetId="62" hidden="1">'Sch 512-p72'!$A$1:$M$46</definedName>
    <definedName name="Z_4E7A3D04_9F51_465C_A42B_3DF9B3E7D5B5_.wvu.PrintArea" localSheetId="64" hidden="1">'Sch 700-700SCH.XLS'!$A$1:$L$69</definedName>
    <definedName name="Z_4E7A3D04_9F51_465C_A42B_3DF9B3E7D5B5_.wvu.PrintArea" localSheetId="68" hidden="1">'Sch 710 and 710S-p78-79 '!$A$2:$R$90</definedName>
    <definedName name="Z_4E7A3D04_9F51_465C_A42B_3DF9B3E7D5B5_.wvu.PrintArea" localSheetId="74" hidden="1">'Sch 723-p88'!$A$2:$L$45</definedName>
    <definedName name="Z_4E7A3D04_9F51_465C_A42B_3DF9B3E7D5B5_.wvu.PrintArea" localSheetId="75" hidden="1">'Sch 724-p89'!$B$1:$L$64</definedName>
    <definedName name="Z_4E7A3D04_9F51_465C_A42B_3DF9B3E7D5B5_.wvu.PrintArea" localSheetId="76" hidden="1">'Sch 725-p90'!$A$1:$F$63</definedName>
    <definedName name="Z_4E7A3D04_9F51_465C_A42B_3DF9B3E7D5B5_.wvu.PrintArea" localSheetId="77" hidden="1">'Sch 726 and Sch 750-p91'!$A$4:$P$48</definedName>
    <definedName name="Z_4E7A3D04_9F51_465C_A42B_3DF9B3E7D5B5_.wvu.PrintArea" localSheetId="78" hidden="1">'Sch 755 instr-p92-93'!$A$1:$C$139</definedName>
    <definedName name="Z_4E7A3D04_9F51_465C_A42B_3DF9B3E7D5B5_.wvu.PrintArea" localSheetId="79" hidden="1">'Sch 755-2013 SCH 755'!$A$1:$Z$242</definedName>
    <definedName name="Z_4E7A3D04_9F51_465C_A42B_3DF9B3E7D5B5_.wvu.PrintArea" localSheetId="5" hidden="1">'Sch A-p1'!$B$2:$K$58</definedName>
    <definedName name="Z_4E7A3D04_9F51_465C_A42B_3DF9B3E7D5B5_.wvu.PrintArea" localSheetId="6" hidden="1">'Sch B-p2'!$B$3:$J$61</definedName>
    <definedName name="Z_4E7A3D04_9F51_465C_A42B_3DF9B3E7D5B5_.wvu.PrintArea" localSheetId="7" hidden="1">'Sch C-p3'!$B$2:$W$68</definedName>
    <definedName name="Z_4E7A3D04_9F51_465C_A42B_3DF9B3E7D5B5_.wvu.PrintArea" localSheetId="8" hidden="1">'Sch C-p4'!$B$3:$L$70</definedName>
    <definedName name="Z_4E7A3D04_9F51_465C_A42B_3DF9B3E7D5B5_.wvu.PrintArea" localSheetId="3" hidden="1">'Table Contents '!$A$1:$C$61</definedName>
    <definedName name="Z_4E7A3D04_9F51_465C_A42B_3DF9B3E7D5B5_.wvu.PrintTitles" localSheetId="30" hidden="1">'Sch 335-p35'!$C:$C</definedName>
    <definedName name="Z_4E7A3D04_9F51_465C_A42B_3DF9B3E7D5B5_.wvu.Rows" localSheetId="9" hidden="1">'Sch 200-p5'!$5:$5</definedName>
    <definedName name="Z_59A96C25_E556_11D3_A45B_0050041CCA57_.wvu.PrintArea" localSheetId="29" hidden="1">'Sch 332-p34'!$A$1:$L$76</definedName>
    <definedName name="Z_59A96C26_E556_11D3_A45B_0050041CCA57_.wvu.PrintArea" localSheetId="29" hidden="1">'Sch 332-p34'!$A$1:$L$76</definedName>
    <definedName name="Z_7390B031_6060_4327_BF01_8B9465EDB6D9_.wvu.Cols" localSheetId="43" hidden="1">'p53'!$I:$I</definedName>
    <definedName name="Z_7390B031_6060_4327_BF01_8B9465EDB6D9_.wvu.Cols" localSheetId="90" hidden="1">'PTC 710 landscape '!$S:$AH</definedName>
    <definedName name="Z_7390B031_6060_4327_BF01_8B9465EDB6D9_.wvu.Cols" localSheetId="45" hidden="1">'Sch 415-p55'!$D:$E</definedName>
    <definedName name="Z_7390B031_6060_4327_BF01_8B9465EDB6D9_.wvu.Cols" localSheetId="50" hidden="1">'Sch 417-p60'!$P:$R</definedName>
    <definedName name="Z_7390B031_6060_4327_BF01_8B9465EDB6D9_.wvu.Cols" localSheetId="79" hidden="1">'Sch 755-2013 SCH 755'!$G:$R</definedName>
    <definedName name="Z_7390B031_6060_4327_BF01_8B9465EDB6D9_.wvu.PrintArea" localSheetId="65" hidden="1">' Sch 702-702SCH.XLS'!$A$4:$N$49</definedName>
    <definedName name="Z_7390B031_6060_4327_BF01_8B9465EDB6D9_.wvu.PrintArea" localSheetId="10" hidden="1">'09-Sch 200-p6'!$A$1:$J$62</definedName>
    <definedName name="Z_7390B031_6060_4327_BF01_8B9465EDB6D9_.wvu.PrintArea" localSheetId="1" hidden="1">'Inside Cover'!$B$2:$K$62</definedName>
    <definedName name="Z_7390B031_6060_4327_BF01_8B9465EDB6D9_.wvu.PrintArea" localSheetId="34" hidden="1">'p39'!$A$1:$K$70</definedName>
    <definedName name="Z_7390B031_6060_4327_BF01_8B9465EDB6D9_.wvu.PrintArea" localSheetId="41" hidden="1">'p45-51'!$A$1:$N$313</definedName>
    <definedName name="Z_7390B031_6060_4327_BF01_8B9465EDB6D9_.wvu.PrintArea" localSheetId="42" hidden="1">'p52'!$A$1:$J$60</definedName>
    <definedName name="Z_7390B031_6060_4327_BF01_8B9465EDB6D9_.wvu.PrintArea" localSheetId="43" hidden="1">'p53'!$A$1:$O$52</definedName>
    <definedName name="Z_7390B031_6060_4327_BF01_8B9465EDB6D9_.wvu.PrintArea" localSheetId="69" hidden="1">'p80-83'!$A$1:$AN$64</definedName>
    <definedName name="Z_7390B031_6060_4327_BF01_8B9465EDB6D9_.wvu.PrintArea" localSheetId="70" hidden="1">'p84'!$A$1:$G$72</definedName>
    <definedName name="Z_7390B031_6060_4327_BF01_8B9465EDB6D9_.wvu.PrintArea" localSheetId="71" hidden="1">'p85'!$A$3:$I$43</definedName>
    <definedName name="Z_7390B031_6060_4327_BF01_8B9465EDB6D9_.wvu.PrintArea" localSheetId="72" hidden="1">'p86'!$A$1:$O$41</definedName>
    <definedName name="Z_7390B031_6060_4327_BF01_8B9465EDB6D9_.wvu.PrintArea" localSheetId="73" hidden="1">'p87'!$A$3:$L$47</definedName>
    <definedName name="Z_7390B031_6060_4327_BF01_8B9465EDB6D9_.wvu.PrintArea" localSheetId="87" hidden="1">'PTC 352B'!$A$1:$I$74</definedName>
    <definedName name="Z_7390B031_6060_4327_BF01_8B9465EDB6D9_.wvu.PrintArea" localSheetId="88" hidden="1">'PTC 410'!$A$1:$N$313</definedName>
    <definedName name="Z_7390B031_6060_4327_BF01_8B9465EDB6D9_.wvu.PrintArea" localSheetId="81" hidden="1">'PTC Supplement Cover'!$B$2:$K$62</definedName>
    <definedName name="Z_7390B031_6060_4327_BF01_8B9465EDB6D9_.wvu.PrintArea" localSheetId="93" hidden="1">PTC710S!$A$1:$G$76</definedName>
    <definedName name="Z_7390B031_6060_4327_BF01_8B9465EDB6D9_.wvu.PrintArea" localSheetId="94" hidden="1">'PTC720'!$A$3:$I$43</definedName>
    <definedName name="Z_7390B031_6060_4327_BF01_8B9465EDB6D9_.wvu.PrintArea" localSheetId="9" hidden="1">'Sch 200-p5'!$A$1:$J$61</definedName>
    <definedName name="Z_7390B031_6060_4327_BF01_8B9465EDB6D9_.wvu.PrintArea" localSheetId="12" hidden="1">'Sch 210-p16'!$A$1:$M$68</definedName>
    <definedName name="Z_7390B031_6060_4327_BF01_8B9465EDB6D9_.wvu.PrintArea" localSheetId="13" hidden="1">'Sch 210-p17'!$A$1:$J$73</definedName>
    <definedName name="Z_7390B031_6060_4327_BF01_8B9465EDB6D9_.wvu.PrintArea" localSheetId="15" hidden="1">'Sch 220-p19'!$A$1:$P$68</definedName>
    <definedName name="Z_7390B031_6060_4327_BF01_8B9465EDB6D9_.wvu.PrintArea" localSheetId="17" hidden="1">'Sch 240-p21'!$A$1:$K$70</definedName>
    <definedName name="Z_7390B031_6060_4327_BF01_8B9465EDB6D9_.wvu.PrintArea" localSheetId="18" hidden="1">'Sch 240-p22'!$A$1:$K$66</definedName>
    <definedName name="Z_7390B031_6060_4327_BF01_8B9465EDB6D9_.wvu.PrintArea" localSheetId="19" hidden="1">'Sch 245-p23'!$A$1:$M$63</definedName>
    <definedName name="Z_7390B031_6060_4327_BF01_8B9465EDB6D9_.wvu.PrintArea" localSheetId="21" hidden="1">'Sch 310 and 310A-p25'!$B$2:$K$70</definedName>
    <definedName name="Z_7390B031_6060_4327_BF01_8B9465EDB6D9_.wvu.PrintArea" localSheetId="23" hidden="1">'Sch 310 and 310A-p27'!$A$1:$K$69</definedName>
    <definedName name="Z_7390B031_6060_4327_BF01_8B9465EDB6D9_.wvu.PrintArea" localSheetId="24" hidden="1">'Sch 310 and 310A-p28'!$A$1:$M$65</definedName>
    <definedName name="Z_7390B031_6060_4327_BF01_8B9465EDB6D9_.wvu.PrintArea" localSheetId="25" hidden="1">'Sch 310 and 310A-p29'!$A$1:$K$65</definedName>
    <definedName name="Z_7390B031_6060_4327_BF01_8B9465EDB6D9_.wvu.PrintArea" localSheetId="26" hidden="1">'Sch 310 and 310A-p30'!$A$1:$Q$52</definedName>
    <definedName name="Z_7390B031_6060_4327_BF01_8B9465EDB6D9_.wvu.PrintArea" localSheetId="27" hidden="1">'Sch 330-p31'!$B$1:$I$78</definedName>
    <definedName name="Z_7390B031_6060_4327_BF01_8B9465EDB6D9_.wvu.PrintArea" localSheetId="28" hidden="1">'Sch 330-p32-33'!$A$1:$Q$58</definedName>
    <definedName name="Z_7390B031_6060_4327_BF01_8B9465EDB6D9_.wvu.PrintArea" localSheetId="29" hidden="1">'Sch 332-p34'!$A$1:$L$77</definedName>
    <definedName name="Z_7390B031_6060_4327_BF01_8B9465EDB6D9_.wvu.PrintArea" localSheetId="30" hidden="1">'Sch 335-p35'!$A$1:$M$75</definedName>
    <definedName name="Z_7390B031_6060_4327_BF01_8B9465EDB6D9_.wvu.PrintArea" localSheetId="31" hidden="1">'Sch 339-p36'!$A$1:$L$71</definedName>
    <definedName name="Z_7390B031_6060_4327_BF01_8B9465EDB6D9_.wvu.PrintArea" localSheetId="32" hidden="1">'Sch 340-p37'!$A$1:$I$75</definedName>
    <definedName name="Z_7390B031_6060_4327_BF01_8B9465EDB6D9_.wvu.PrintArea" localSheetId="33" hidden="1">'Sch 342-p38'!$A$1:$M$69</definedName>
    <definedName name="Z_7390B031_6060_4327_BF01_8B9465EDB6D9_.wvu.PrintArea" localSheetId="35" hidden="1">'Sch 350-p40'!$A$1:$I$74</definedName>
    <definedName name="Z_7390B031_6060_4327_BF01_8B9465EDB6D9_.wvu.PrintArea" localSheetId="36" hidden="1">'Sch 351-p41'!$A$1:$L$71</definedName>
    <definedName name="Z_7390B031_6060_4327_BF01_8B9465EDB6D9_.wvu.PrintArea" localSheetId="37" hidden="1">'Sch 352A-p42-42A'!$A$1:$J$119</definedName>
    <definedName name="Z_7390B031_6060_4327_BF01_8B9465EDB6D9_.wvu.PrintArea" localSheetId="39" hidden="1">'Sch 352B-p43'!$A$1:$K$69</definedName>
    <definedName name="Z_7390B031_6060_4327_BF01_8B9465EDB6D9_.wvu.PrintArea" localSheetId="46" hidden="1">'Sch 415-p56-57'!$A$1:$T$67</definedName>
    <definedName name="Z_7390B031_6060_4327_BF01_8B9465EDB6D9_.wvu.PrintArea" localSheetId="47" hidden="1">'Sch 415-p57A-B'!$A$1:$T$68</definedName>
    <definedName name="Z_7390B031_6060_4327_BF01_8B9465EDB6D9_.wvu.PrintArea" localSheetId="48" hidden="1">'Sch 416-p58'!$A$1:$Q$43</definedName>
    <definedName name="Z_7390B031_6060_4327_BF01_8B9465EDB6D9_.wvu.PrintArea" localSheetId="50" hidden="1">'Sch 417-p60'!$A$1:$O$48</definedName>
    <definedName name="Z_7390B031_6060_4327_BF01_8B9465EDB6D9_.wvu.PrintArea" localSheetId="51" hidden="1">'Sch 418-p61'!$A$1:$E$59</definedName>
    <definedName name="Z_7390B031_6060_4327_BF01_8B9465EDB6D9_.wvu.PrintArea" localSheetId="53" hidden="1">'Sch 450-p63'!$A$1:$H$70</definedName>
    <definedName name="Z_7390B031_6060_4327_BF01_8B9465EDB6D9_.wvu.PrintArea" localSheetId="54" hidden="1">'Sch 450-p64'!$A$1:$H$64</definedName>
    <definedName name="Z_7390B031_6060_4327_BF01_8B9465EDB6D9_.wvu.PrintArea" localSheetId="55" hidden="1">'Sch 460-p65'!$A$1:$L$63</definedName>
    <definedName name="Z_7390B031_6060_4327_BF01_8B9465EDB6D9_.wvu.PrintArea" localSheetId="56" hidden="1">'Sch 501-p66'!$A$1:$M$68</definedName>
    <definedName name="Z_7390B031_6060_4327_BF01_8B9465EDB6D9_.wvu.PrintArea" localSheetId="59" hidden="1">'Sch 510-p69'!$A$1:$J$84</definedName>
    <definedName name="Z_7390B031_6060_4327_BF01_8B9465EDB6D9_.wvu.PrintArea" localSheetId="61" hidden="1">'Sch 512-p71'!$A$1:$G$44</definedName>
    <definedName name="Z_7390B031_6060_4327_BF01_8B9465EDB6D9_.wvu.PrintArea" localSheetId="62" hidden="1">'Sch 512-p72'!$A$1:$M$46</definedName>
    <definedName name="Z_7390B031_6060_4327_BF01_8B9465EDB6D9_.wvu.PrintArea" localSheetId="64" hidden="1">'Sch 700-700SCH.XLS'!$A$1:$L$69</definedName>
    <definedName name="Z_7390B031_6060_4327_BF01_8B9465EDB6D9_.wvu.PrintArea" localSheetId="68" hidden="1">'Sch 710 and 710S-p78-79 '!$A$2:$R$90</definedName>
    <definedName name="Z_7390B031_6060_4327_BF01_8B9465EDB6D9_.wvu.PrintArea" localSheetId="74" hidden="1">'Sch 723-p88'!$A$2:$L$45</definedName>
    <definedName name="Z_7390B031_6060_4327_BF01_8B9465EDB6D9_.wvu.PrintArea" localSheetId="75" hidden="1">'Sch 724-p89'!$B$1:$L$64</definedName>
    <definedName name="Z_7390B031_6060_4327_BF01_8B9465EDB6D9_.wvu.PrintArea" localSheetId="76" hidden="1">'Sch 725-p90'!$A$1:$F$63</definedName>
    <definedName name="Z_7390B031_6060_4327_BF01_8B9465EDB6D9_.wvu.PrintArea" localSheetId="77" hidden="1">'Sch 726 and Sch 750-p91'!$A$4:$P$48</definedName>
    <definedName name="Z_7390B031_6060_4327_BF01_8B9465EDB6D9_.wvu.PrintArea" localSheetId="78" hidden="1">'Sch 755 instr-p92-93'!$A$1:$C$139</definedName>
    <definedName name="Z_7390B031_6060_4327_BF01_8B9465EDB6D9_.wvu.PrintArea" localSheetId="79" hidden="1">'Sch 755-2013 SCH 755'!$A$1:$Z$242</definedName>
    <definedName name="Z_7390B031_6060_4327_BF01_8B9465EDB6D9_.wvu.PrintArea" localSheetId="5" hidden="1">'Sch A-p1'!$B$2:$K$58</definedName>
    <definedName name="Z_7390B031_6060_4327_BF01_8B9465EDB6D9_.wvu.PrintArea" localSheetId="6" hidden="1">'Sch B-p2'!$B$3:$J$61</definedName>
    <definedName name="Z_7390B031_6060_4327_BF01_8B9465EDB6D9_.wvu.PrintArea" localSheetId="7" hidden="1">'Sch C-p3'!$B$2:$W$68</definedName>
    <definedName name="Z_7390B031_6060_4327_BF01_8B9465EDB6D9_.wvu.PrintArea" localSheetId="8" hidden="1">'Sch C-p4'!$B$3:$L$70</definedName>
    <definedName name="Z_7390B031_6060_4327_BF01_8B9465EDB6D9_.wvu.PrintArea" localSheetId="3" hidden="1">'Table Contents '!$A$1:$C$61</definedName>
    <definedName name="Z_7390B031_6060_4327_BF01_8B9465EDB6D9_.wvu.PrintTitles" localSheetId="30" hidden="1">'Sch 335-p35'!$C:$C</definedName>
    <definedName name="Z_7390B031_6060_4327_BF01_8B9465EDB6D9_.wvu.PrintTitles" localSheetId="33" hidden="1">'Sch 342-p38'!$A:$F</definedName>
    <definedName name="Z_7390B031_6060_4327_BF01_8B9465EDB6D9_.wvu.Rows" localSheetId="9" hidden="1">'Sch 200-p5'!$5:$5</definedName>
    <definedName name="Z_74404EEC_CA6A_48B0_B168_B7933282EEB2_.wvu.Cols" localSheetId="43" hidden="1">'p53'!$I:$I</definedName>
    <definedName name="Z_74404EEC_CA6A_48B0_B168_B7933282EEB2_.wvu.Cols" localSheetId="90" hidden="1">'PTC 710 landscape '!$S:$AH</definedName>
    <definedName name="Z_74404EEC_CA6A_48B0_B168_B7933282EEB2_.wvu.Cols" localSheetId="45" hidden="1">'Sch 415-p55'!$D:$E</definedName>
    <definedName name="Z_74404EEC_CA6A_48B0_B168_B7933282EEB2_.wvu.Cols" localSheetId="50" hidden="1">'Sch 417-p60'!$P:$R</definedName>
    <definedName name="Z_74404EEC_CA6A_48B0_B168_B7933282EEB2_.wvu.Cols" localSheetId="79" hidden="1">'Sch 755-2013 SCH 755'!$G:$R</definedName>
    <definedName name="Z_74404EEC_CA6A_48B0_B168_B7933282EEB2_.wvu.PrintArea" localSheetId="65" hidden="1">' Sch 702-702SCH.XLS'!$A$4:$N$49</definedName>
    <definedName name="Z_74404EEC_CA6A_48B0_B168_B7933282EEB2_.wvu.PrintArea" localSheetId="10" hidden="1">'09-Sch 200-p6'!$A$1:$J$62</definedName>
    <definedName name="Z_74404EEC_CA6A_48B0_B168_B7933282EEB2_.wvu.PrintArea" localSheetId="1" hidden="1">'Inside Cover'!$B$2:$K$62</definedName>
    <definedName name="Z_74404EEC_CA6A_48B0_B168_B7933282EEB2_.wvu.PrintArea" localSheetId="34" hidden="1">'p39'!$A$1:$K$70</definedName>
    <definedName name="Z_74404EEC_CA6A_48B0_B168_B7933282EEB2_.wvu.PrintArea" localSheetId="41" hidden="1">'p45-51'!$A$1:$N$313</definedName>
    <definedName name="Z_74404EEC_CA6A_48B0_B168_B7933282EEB2_.wvu.PrintArea" localSheetId="42" hidden="1">'p52'!$A$1:$J$60</definedName>
    <definedName name="Z_74404EEC_CA6A_48B0_B168_B7933282EEB2_.wvu.PrintArea" localSheetId="43" hidden="1">'p53'!$A$1:$O$52</definedName>
    <definedName name="Z_74404EEC_CA6A_48B0_B168_B7933282EEB2_.wvu.PrintArea" localSheetId="69" hidden="1">'p80-83'!$A$1:$AN$64</definedName>
    <definedName name="Z_74404EEC_CA6A_48B0_B168_B7933282EEB2_.wvu.PrintArea" localSheetId="70" hidden="1">'p84'!$A$1:$G$72</definedName>
    <definedName name="Z_74404EEC_CA6A_48B0_B168_B7933282EEB2_.wvu.PrintArea" localSheetId="71" hidden="1">'p85'!$A$3:$I$43</definedName>
    <definedName name="Z_74404EEC_CA6A_48B0_B168_B7933282EEB2_.wvu.PrintArea" localSheetId="72" hidden="1">'p86'!$A$1:$O$41</definedName>
    <definedName name="Z_74404EEC_CA6A_48B0_B168_B7933282EEB2_.wvu.PrintArea" localSheetId="73" hidden="1">'p87'!$A$3:$L$47</definedName>
    <definedName name="Z_74404EEC_CA6A_48B0_B168_B7933282EEB2_.wvu.PrintArea" localSheetId="87" hidden="1">'PTC 352B'!$A$1:$I$74</definedName>
    <definedName name="Z_74404EEC_CA6A_48B0_B168_B7933282EEB2_.wvu.PrintArea" localSheetId="88" hidden="1">'PTC 410'!$A$1:$N$313</definedName>
    <definedName name="Z_74404EEC_CA6A_48B0_B168_B7933282EEB2_.wvu.PrintArea" localSheetId="81" hidden="1">'PTC Supplement Cover'!$B$2:$K$62</definedName>
    <definedName name="Z_74404EEC_CA6A_48B0_B168_B7933282EEB2_.wvu.PrintArea" localSheetId="93" hidden="1">PTC710S!$A$1:$G$76</definedName>
    <definedName name="Z_74404EEC_CA6A_48B0_B168_B7933282EEB2_.wvu.PrintArea" localSheetId="94" hidden="1">'PTC720'!$A$3:$I$43</definedName>
    <definedName name="Z_74404EEC_CA6A_48B0_B168_B7933282EEB2_.wvu.PrintArea" localSheetId="9" hidden="1">'Sch 200-p5'!$A$1:$J$61</definedName>
    <definedName name="Z_74404EEC_CA6A_48B0_B168_B7933282EEB2_.wvu.PrintArea" localSheetId="12" hidden="1">'Sch 210-p16'!$A$1:$M$68</definedName>
    <definedName name="Z_74404EEC_CA6A_48B0_B168_B7933282EEB2_.wvu.PrintArea" localSheetId="13" hidden="1">'Sch 210-p17'!$A$1:$J$73</definedName>
    <definedName name="Z_74404EEC_CA6A_48B0_B168_B7933282EEB2_.wvu.PrintArea" localSheetId="15" hidden="1">'Sch 220-p19'!$A$1:$P$68</definedName>
    <definedName name="Z_74404EEC_CA6A_48B0_B168_B7933282EEB2_.wvu.PrintArea" localSheetId="17" hidden="1">'Sch 240-p21'!$A$1:$K$70</definedName>
    <definedName name="Z_74404EEC_CA6A_48B0_B168_B7933282EEB2_.wvu.PrintArea" localSheetId="18" hidden="1">'Sch 240-p22'!$A$1:$K$66</definedName>
    <definedName name="Z_74404EEC_CA6A_48B0_B168_B7933282EEB2_.wvu.PrintArea" localSheetId="19" hidden="1">'Sch 245-p23'!$A$1:$M$63</definedName>
    <definedName name="Z_74404EEC_CA6A_48B0_B168_B7933282EEB2_.wvu.PrintArea" localSheetId="21" hidden="1">'Sch 310 and 310A-p25'!$B$2:$K$70</definedName>
    <definedName name="Z_74404EEC_CA6A_48B0_B168_B7933282EEB2_.wvu.PrintArea" localSheetId="23" hidden="1">'Sch 310 and 310A-p27'!$A$1:$K$69</definedName>
    <definedName name="Z_74404EEC_CA6A_48B0_B168_B7933282EEB2_.wvu.PrintArea" localSheetId="24" hidden="1">'Sch 310 and 310A-p28'!$A$1:$M$65</definedName>
    <definedName name="Z_74404EEC_CA6A_48B0_B168_B7933282EEB2_.wvu.PrintArea" localSheetId="25" hidden="1">'Sch 310 and 310A-p29'!$A$1:$K$65</definedName>
    <definedName name="Z_74404EEC_CA6A_48B0_B168_B7933282EEB2_.wvu.PrintArea" localSheetId="26" hidden="1">'Sch 310 and 310A-p30'!$A$1:$Q$52</definedName>
    <definedName name="Z_74404EEC_CA6A_48B0_B168_B7933282EEB2_.wvu.PrintArea" localSheetId="27" hidden="1">'Sch 330-p31'!$B$1:$I$78</definedName>
    <definedName name="Z_74404EEC_CA6A_48B0_B168_B7933282EEB2_.wvu.PrintArea" localSheetId="28" hidden="1">'Sch 330-p32-33'!$A$1:$Q$58</definedName>
    <definedName name="Z_74404EEC_CA6A_48B0_B168_B7933282EEB2_.wvu.PrintArea" localSheetId="29" hidden="1">'Sch 332-p34'!$A$1:$L$77</definedName>
    <definedName name="Z_74404EEC_CA6A_48B0_B168_B7933282EEB2_.wvu.PrintArea" localSheetId="30" hidden="1">'Sch 335-p35'!$A$1:$M$75</definedName>
    <definedName name="Z_74404EEC_CA6A_48B0_B168_B7933282EEB2_.wvu.PrintArea" localSheetId="31" hidden="1">'Sch 339-p36'!$A$1:$L$71</definedName>
    <definedName name="Z_74404EEC_CA6A_48B0_B168_B7933282EEB2_.wvu.PrintArea" localSheetId="32" hidden="1">'Sch 340-p37'!$A$1:$I$75</definedName>
    <definedName name="Z_74404EEC_CA6A_48B0_B168_B7933282EEB2_.wvu.PrintArea" localSheetId="33" hidden="1">'Sch 342-p38'!$A$1:$M$69</definedName>
    <definedName name="Z_74404EEC_CA6A_48B0_B168_B7933282EEB2_.wvu.PrintArea" localSheetId="35" hidden="1">'Sch 350-p40'!$A$1:$I$74</definedName>
    <definedName name="Z_74404EEC_CA6A_48B0_B168_B7933282EEB2_.wvu.PrintArea" localSheetId="36" hidden="1">'Sch 351-p41'!$A$1:$L$71</definedName>
    <definedName name="Z_74404EEC_CA6A_48B0_B168_B7933282EEB2_.wvu.PrintArea" localSheetId="37" hidden="1">'Sch 352A-p42-42A'!$A$1:$J$119</definedName>
    <definedName name="Z_74404EEC_CA6A_48B0_B168_B7933282EEB2_.wvu.PrintArea" localSheetId="39" hidden="1">'Sch 352B-p43'!$A$1:$K$69</definedName>
    <definedName name="Z_74404EEC_CA6A_48B0_B168_B7933282EEB2_.wvu.PrintArea" localSheetId="46" hidden="1">'Sch 415-p56-57'!$A$1:$T$67</definedName>
    <definedName name="Z_74404EEC_CA6A_48B0_B168_B7933282EEB2_.wvu.PrintArea" localSheetId="47" hidden="1">'Sch 415-p57A-B'!$A$1:$T$68</definedName>
    <definedName name="Z_74404EEC_CA6A_48B0_B168_B7933282EEB2_.wvu.PrintArea" localSheetId="48" hidden="1">'Sch 416-p58'!$A$1:$Q$43</definedName>
    <definedName name="Z_74404EEC_CA6A_48B0_B168_B7933282EEB2_.wvu.PrintArea" localSheetId="50" hidden="1">'Sch 417-p60'!$A$1:$O$48</definedName>
    <definedName name="Z_74404EEC_CA6A_48B0_B168_B7933282EEB2_.wvu.PrintArea" localSheetId="51" hidden="1">'Sch 418-p61'!$A$1:$E$59</definedName>
    <definedName name="Z_74404EEC_CA6A_48B0_B168_B7933282EEB2_.wvu.PrintArea" localSheetId="53" hidden="1">'Sch 450-p63'!$A$1:$H$70</definedName>
    <definedName name="Z_74404EEC_CA6A_48B0_B168_B7933282EEB2_.wvu.PrintArea" localSheetId="54" hidden="1">'Sch 450-p64'!$A$1:$H$64</definedName>
    <definedName name="Z_74404EEC_CA6A_48B0_B168_B7933282EEB2_.wvu.PrintArea" localSheetId="55" hidden="1">'Sch 460-p65'!$A$1:$L$63</definedName>
    <definedName name="Z_74404EEC_CA6A_48B0_B168_B7933282EEB2_.wvu.PrintArea" localSheetId="56" hidden="1">'Sch 501-p66'!$A$1:$M$68</definedName>
    <definedName name="Z_74404EEC_CA6A_48B0_B168_B7933282EEB2_.wvu.PrintArea" localSheetId="59" hidden="1">'Sch 510-p69'!$A$1:$J$84</definedName>
    <definedName name="Z_74404EEC_CA6A_48B0_B168_B7933282EEB2_.wvu.PrintArea" localSheetId="61" hidden="1">'Sch 512-p71'!$A$1:$G$44</definedName>
    <definedName name="Z_74404EEC_CA6A_48B0_B168_B7933282EEB2_.wvu.PrintArea" localSheetId="62" hidden="1">'Sch 512-p72'!$A$1:$M$46</definedName>
    <definedName name="Z_74404EEC_CA6A_48B0_B168_B7933282EEB2_.wvu.PrintArea" localSheetId="64" hidden="1">'Sch 700-700SCH.XLS'!$A$1:$L$69</definedName>
    <definedName name="Z_74404EEC_CA6A_48B0_B168_B7933282EEB2_.wvu.PrintArea" localSheetId="68" hidden="1">'Sch 710 and 710S-p78-79 '!$A$2:$R$90</definedName>
    <definedName name="Z_74404EEC_CA6A_48B0_B168_B7933282EEB2_.wvu.PrintArea" localSheetId="74" hidden="1">'Sch 723-p88'!$A$2:$L$45</definedName>
    <definedName name="Z_74404EEC_CA6A_48B0_B168_B7933282EEB2_.wvu.PrintArea" localSheetId="75" hidden="1">'Sch 724-p89'!$B$1:$L$64</definedName>
    <definedName name="Z_74404EEC_CA6A_48B0_B168_B7933282EEB2_.wvu.PrintArea" localSheetId="76" hidden="1">'Sch 725-p90'!$A$1:$F$63</definedName>
    <definedName name="Z_74404EEC_CA6A_48B0_B168_B7933282EEB2_.wvu.PrintArea" localSheetId="77" hidden="1">'Sch 726 and Sch 750-p91'!$A$4:$P$48</definedName>
    <definedName name="Z_74404EEC_CA6A_48B0_B168_B7933282EEB2_.wvu.PrintArea" localSheetId="78" hidden="1">'Sch 755 instr-p92-93'!$A$1:$C$139</definedName>
    <definedName name="Z_74404EEC_CA6A_48B0_B168_B7933282EEB2_.wvu.PrintArea" localSheetId="79" hidden="1">'Sch 755-2013 SCH 755'!$A$1:$Z$242</definedName>
    <definedName name="Z_74404EEC_CA6A_48B0_B168_B7933282EEB2_.wvu.PrintArea" localSheetId="5" hidden="1">'Sch A-p1'!$B$2:$K$58</definedName>
    <definedName name="Z_74404EEC_CA6A_48B0_B168_B7933282EEB2_.wvu.PrintArea" localSheetId="6" hidden="1">'Sch B-p2'!$B$3:$J$61</definedName>
    <definedName name="Z_74404EEC_CA6A_48B0_B168_B7933282EEB2_.wvu.PrintArea" localSheetId="7" hidden="1">'Sch C-p3'!$B$2:$W$68</definedName>
    <definedName name="Z_74404EEC_CA6A_48B0_B168_B7933282EEB2_.wvu.PrintArea" localSheetId="8" hidden="1">'Sch C-p4'!$B$3:$L$70</definedName>
    <definedName name="Z_74404EEC_CA6A_48B0_B168_B7933282EEB2_.wvu.PrintArea" localSheetId="3" hidden="1">'Table Contents '!$A$1:$C$61</definedName>
    <definedName name="Z_74404EEC_CA6A_48B0_B168_B7933282EEB2_.wvu.PrintTitles" localSheetId="30" hidden="1">'Sch 335-p35'!$C:$C</definedName>
    <definedName name="Z_74404EEC_CA6A_48B0_B168_B7933282EEB2_.wvu.PrintTitles" localSheetId="33" hidden="1">'Sch 342-p38'!$A:$F</definedName>
    <definedName name="Z_74404EEC_CA6A_48B0_B168_B7933282EEB2_.wvu.Rows" localSheetId="9" hidden="1">'Sch 200-p5'!$5:$5</definedName>
    <definedName name="Z_9188604F_721B_4607_B5A7_F14601E34BB8_.wvu.Cols" localSheetId="43" hidden="1">'p53'!$I:$I</definedName>
    <definedName name="Z_9188604F_721B_4607_B5A7_F14601E34BB8_.wvu.Cols" localSheetId="90" hidden="1">'PTC 710 landscape '!$S:$AH</definedName>
    <definedName name="Z_9188604F_721B_4607_B5A7_F14601E34BB8_.wvu.Cols" localSheetId="45" hidden="1">'Sch 415-p55'!$D:$E</definedName>
    <definedName name="Z_9188604F_721B_4607_B5A7_F14601E34BB8_.wvu.Cols" localSheetId="50" hidden="1">'Sch 417-p60'!$P:$R</definedName>
    <definedName name="Z_9188604F_721B_4607_B5A7_F14601E34BB8_.wvu.Cols" localSheetId="79" hidden="1">'Sch 755-2013 SCH 755'!$G:$R</definedName>
    <definedName name="Z_9188604F_721B_4607_B5A7_F14601E34BB8_.wvu.PrintArea" localSheetId="65" hidden="1">' Sch 702-702SCH.XLS'!$A$4:$N$49</definedName>
    <definedName name="Z_9188604F_721B_4607_B5A7_F14601E34BB8_.wvu.PrintArea" localSheetId="10" hidden="1">'09-Sch 200-p6'!$A$1:$J$62</definedName>
    <definedName name="Z_9188604F_721B_4607_B5A7_F14601E34BB8_.wvu.PrintArea" localSheetId="1" hidden="1">'Inside Cover'!$B$2:$K$62</definedName>
    <definedName name="Z_9188604F_721B_4607_B5A7_F14601E34BB8_.wvu.PrintArea" localSheetId="34" hidden="1">'p39'!$A$1:$K$70</definedName>
    <definedName name="Z_9188604F_721B_4607_B5A7_F14601E34BB8_.wvu.PrintArea" localSheetId="41" hidden="1">'p45-51'!$A$1:$N$313</definedName>
    <definedName name="Z_9188604F_721B_4607_B5A7_F14601E34BB8_.wvu.PrintArea" localSheetId="42" hidden="1">'p52'!$A$1:$J$60</definedName>
    <definedName name="Z_9188604F_721B_4607_B5A7_F14601E34BB8_.wvu.PrintArea" localSheetId="43" hidden="1">'p53'!$A$1:$O$52</definedName>
    <definedName name="Z_9188604F_721B_4607_B5A7_F14601E34BB8_.wvu.PrintArea" localSheetId="69" hidden="1">'p80-83'!$A$1:$AN$64</definedName>
    <definedName name="Z_9188604F_721B_4607_B5A7_F14601E34BB8_.wvu.PrintArea" localSheetId="70" hidden="1">'p84'!$A$1:$G$72</definedName>
    <definedName name="Z_9188604F_721B_4607_B5A7_F14601E34BB8_.wvu.PrintArea" localSheetId="71" hidden="1">'p85'!$A$3:$I$43</definedName>
    <definedName name="Z_9188604F_721B_4607_B5A7_F14601E34BB8_.wvu.PrintArea" localSheetId="72" hidden="1">'p86'!$A$1:$O$41</definedName>
    <definedName name="Z_9188604F_721B_4607_B5A7_F14601E34BB8_.wvu.PrintArea" localSheetId="73" hidden="1">'p87'!$A$3:$L$47</definedName>
    <definedName name="Z_9188604F_721B_4607_B5A7_F14601E34BB8_.wvu.PrintArea" localSheetId="87" hidden="1">'PTC 352B'!$A$1:$I$74</definedName>
    <definedName name="Z_9188604F_721B_4607_B5A7_F14601E34BB8_.wvu.PrintArea" localSheetId="88" hidden="1">'PTC 410'!$A$1:$N$313</definedName>
    <definedName name="Z_9188604F_721B_4607_B5A7_F14601E34BB8_.wvu.PrintArea" localSheetId="81" hidden="1">'PTC Supplement Cover'!$B$2:$K$62</definedName>
    <definedName name="Z_9188604F_721B_4607_B5A7_F14601E34BB8_.wvu.PrintArea" localSheetId="93" hidden="1">PTC710S!$A$1:$G$76</definedName>
    <definedName name="Z_9188604F_721B_4607_B5A7_F14601E34BB8_.wvu.PrintArea" localSheetId="94" hidden="1">'PTC720'!$A$3:$I$43</definedName>
    <definedName name="Z_9188604F_721B_4607_B5A7_F14601E34BB8_.wvu.PrintArea" localSheetId="9" hidden="1">'Sch 200-p5'!$A$1:$J$61</definedName>
    <definedName name="Z_9188604F_721B_4607_B5A7_F14601E34BB8_.wvu.PrintArea" localSheetId="12" hidden="1">'Sch 210-p16'!$A$1:$M$68</definedName>
    <definedName name="Z_9188604F_721B_4607_B5A7_F14601E34BB8_.wvu.PrintArea" localSheetId="13" hidden="1">'Sch 210-p17'!$A$1:$J$73</definedName>
    <definedName name="Z_9188604F_721B_4607_B5A7_F14601E34BB8_.wvu.PrintArea" localSheetId="15" hidden="1">'Sch 220-p19'!$A$1:$P$68</definedName>
    <definedName name="Z_9188604F_721B_4607_B5A7_F14601E34BB8_.wvu.PrintArea" localSheetId="17" hidden="1">'Sch 240-p21'!$A$1:$K$70</definedName>
    <definedName name="Z_9188604F_721B_4607_B5A7_F14601E34BB8_.wvu.PrintArea" localSheetId="18" hidden="1">'Sch 240-p22'!$A$1:$K$66</definedName>
    <definedName name="Z_9188604F_721B_4607_B5A7_F14601E34BB8_.wvu.PrintArea" localSheetId="19" hidden="1">'Sch 245-p23'!$A$1:$M$63</definedName>
    <definedName name="Z_9188604F_721B_4607_B5A7_F14601E34BB8_.wvu.PrintArea" localSheetId="21" hidden="1">'Sch 310 and 310A-p25'!$B$2:$K$70</definedName>
    <definedName name="Z_9188604F_721B_4607_B5A7_F14601E34BB8_.wvu.PrintArea" localSheetId="23" hidden="1">'Sch 310 and 310A-p27'!$A$1:$K$69</definedName>
    <definedName name="Z_9188604F_721B_4607_B5A7_F14601E34BB8_.wvu.PrintArea" localSheetId="24" hidden="1">'Sch 310 and 310A-p28'!$A$1:$M$65</definedName>
    <definedName name="Z_9188604F_721B_4607_B5A7_F14601E34BB8_.wvu.PrintArea" localSheetId="25" hidden="1">'Sch 310 and 310A-p29'!$A$1:$K$65</definedName>
    <definedName name="Z_9188604F_721B_4607_B5A7_F14601E34BB8_.wvu.PrintArea" localSheetId="26" hidden="1">'Sch 310 and 310A-p30'!$A$1:$Q$52</definedName>
    <definedName name="Z_9188604F_721B_4607_B5A7_F14601E34BB8_.wvu.PrintArea" localSheetId="27" hidden="1">'Sch 330-p31'!$B$1:$I$78</definedName>
    <definedName name="Z_9188604F_721B_4607_B5A7_F14601E34BB8_.wvu.PrintArea" localSheetId="28" hidden="1">'Sch 330-p32-33'!$A$1:$Q$58</definedName>
    <definedName name="Z_9188604F_721B_4607_B5A7_F14601E34BB8_.wvu.PrintArea" localSheetId="29" hidden="1">'Sch 332-p34'!$A$1:$L$77</definedName>
    <definedName name="Z_9188604F_721B_4607_B5A7_F14601E34BB8_.wvu.PrintArea" localSheetId="30" hidden="1">'Sch 335-p35'!$A$1:$M$75</definedName>
    <definedName name="Z_9188604F_721B_4607_B5A7_F14601E34BB8_.wvu.PrintArea" localSheetId="31" hidden="1">'Sch 339-p36'!$A$1:$L$71</definedName>
    <definedName name="Z_9188604F_721B_4607_B5A7_F14601E34BB8_.wvu.PrintArea" localSheetId="32" hidden="1">'Sch 340-p37'!$A$1:$I$75</definedName>
    <definedName name="Z_9188604F_721B_4607_B5A7_F14601E34BB8_.wvu.PrintArea" localSheetId="33" hidden="1">'Sch 342-p38'!$A$1:$M$69</definedName>
    <definedName name="Z_9188604F_721B_4607_B5A7_F14601E34BB8_.wvu.PrintArea" localSheetId="35" hidden="1">'Sch 350-p40'!$A$1:$I$74</definedName>
    <definedName name="Z_9188604F_721B_4607_B5A7_F14601E34BB8_.wvu.PrintArea" localSheetId="36" hidden="1">'Sch 351-p41'!$A$1:$L$71</definedName>
    <definedName name="Z_9188604F_721B_4607_B5A7_F14601E34BB8_.wvu.PrintArea" localSheetId="37" hidden="1">'Sch 352A-p42-42A'!$A$1:$J$119</definedName>
    <definedName name="Z_9188604F_721B_4607_B5A7_F14601E34BB8_.wvu.PrintArea" localSheetId="39" hidden="1">'Sch 352B-p43'!$A$1:$K$69</definedName>
    <definedName name="Z_9188604F_721B_4607_B5A7_F14601E34BB8_.wvu.PrintArea" localSheetId="46" hidden="1">'Sch 415-p56-57'!$A$1:$T$67</definedName>
    <definedName name="Z_9188604F_721B_4607_B5A7_F14601E34BB8_.wvu.PrintArea" localSheetId="47" hidden="1">'Sch 415-p57A-B'!$A$1:$T$68</definedName>
    <definedName name="Z_9188604F_721B_4607_B5A7_F14601E34BB8_.wvu.PrintArea" localSheetId="48" hidden="1">'Sch 416-p58'!$A$1:$Q$43</definedName>
    <definedName name="Z_9188604F_721B_4607_B5A7_F14601E34BB8_.wvu.PrintArea" localSheetId="50" hidden="1">'Sch 417-p60'!$A$1:$O$48</definedName>
    <definedName name="Z_9188604F_721B_4607_B5A7_F14601E34BB8_.wvu.PrintArea" localSheetId="51" hidden="1">'Sch 418-p61'!$A$1:$E$59</definedName>
    <definedName name="Z_9188604F_721B_4607_B5A7_F14601E34BB8_.wvu.PrintArea" localSheetId="53" hidden="1">'Sch 450-p63'!$A$1:$H$70</definedName>
    <definedName name="Z_9188604F_721B_4607_B5A7_F14601E34BB8_.wvu.PrintArea" localSheetId="54" hidden="1">'Sch 450-p64'!$A$1:$H$64</definedName>
    <definedName name="Z_9188604F_721B_4607_B5A7_F14601E34BB8_.wvu.PrintArea" localSheetId="55" hidden="1">'Sch 460-p65'!$A$1:$L$63</definedName>
    <definedName name="Z_9188604F_721B_4607_B5A7_F14601E34BB8_.wvu.PrintArea" localSheetId="56" hidden="1">'Sch 501-p66'!$A$1:$M$68</definedName>
    <definedName name="Z_9188604F_721B_4607_B5A7_F14601E34BB8_.wvu.PrintArea" localSheetId="59" hidden="1">'Sch 510-p69'!$A$1:$J$84</definedName>
    <definedName name="Z_9188604F_721B_4607_B5A7_F14601E34BB8_.wvu.PrintArea" localSheetId="61" hidden="1">'Sch 512-p71'!$A$1:$G$44</definedName>
    <definedName name="Z_9188604F_721B_4607_B5A7_F14601E34BB8_.wvu.PrintArea" localSheetId="62" hidden="1">'Sch 512-p72'!$A$1:$M$46</definedName>
    <definedName name="Z_9188604F_721B_4607_B5A7_F14601E34BB8_.wvu.PrintArea" localSheetId="64" hidden="1">'Sch 700-700SCH.XLS'!$A$1:$L$69</definedName>
    <definedName name="Z_9188604F_721B_4607_B5A7_F14601E34BB8_.wvu.PrintArea" localSheetId="68" hidden="1">'Sch 710 and 710S-p78-79 '!$A$2:$R$90</definedName>
    <definedName name="Z_9188604F_721B_4607_B5A7_F14601E34BB8_.wvu.PrintArea" localSheetId="74" hidden="1">'Sch 723-p88'!$A$2:$L$45</definedName>
    <definedName name="Z_9188604F_721B_4607_B5A7_F14601E34BB8_.wvu.PrintArea" localSheetId="75" hidden="1">'Sch 724-p89'!$B$1:$L$64</definedName>
    <definedName name="Z_9188604F_721B_4607_B5A7_F14601E34BB8_.wvu.PrintArea" localSheetId="76" hidden="1">'Sch 725-p90'!$A$1:$F$63</definedName>
    <definedName name="Z_9188604F_721B_4607_B5A7_F14601E34BB8_.wvu.PrintArea" localSheetId="77" hidden="1">'Sch 726 and Sch 750-p91'!$A$4:$P$48</definedName>
    <definedName name="Z_9188604F_721B_4607_B5A7_F14601E34BB8_.wvu.PrintArea" localSheetId="78" hidden="1">'Sch 755 instr-p92-93'!$A$1:$C$139</definedName>
    <definedName name="Z_9188604F_721B_4607_B5A7_F14601E34BB8_.wvu.PrintArea" localSheetId="79" hidden="1">'Sch 755-2013 SCH 755'!$A$1:$Z$242</definedName>
    <definedName name="Z_9188604F_721B_4607_B5A7_F14601E34BB8_.wvu.PrintArea" localSheetId="5" hidden="1">'Sch A-p1'!$B$2:$K$58</definedName>
    <definedName name="Z_9188604F_721B_4607_B5A7_F14601E34BB8_.wvu.PrintArea" localSheetId="6" hidden="1">'Sch B-p2'!$B$3:$J$61</definedName>
    <definedName name="Z_9188604F_721B_4607_B5A7_F14601E34BB8_.wvu.PrintArea" localSheetId="7" hidden="1">'Sch C-p3'!$B$2:$W$68</definedName>
    <definedName name="Z_9188604F_721B_4607_B5A7_F14601E34BB8_.wvu.PrintArea" localSheetId="8" hidden="1">'Sch C-p4'!$B$3:$L$70</definedName>
    <definedName name="Z_9188604F_721B_4607_B5A7_F14601E34BB8_.wvu.PrintArea" localSheetId="3" hidden="1">'Table Contents '!$A$1:$C$61</definedName>
    <definedName name="Z_9188604F_721B_4607_B5A7_F14601E34BB8_.wvu.PrintTitles" localSheetId="30" hidden="1">'Sch 335-p35'!$C:$C</definedName>
    <definedName name="Z_9188604F_721B_4607_B5A7_F14601E34BB8_.wvu.PrintTitles" localSheetId="33" hidden="1">'Sch 342-p38'!$A:$F</definedName>
    <definedName name="Z_9188604F_721B_4607_B5A7_F14601E34BB8_.wvu.Rows" localSheetId="9" hidden="1">'Sch 200-p5'!$5:$5</definedName>
    <definedName name="Z_A2494C54_8D9D_4A05_9F27_C858173D9692_.wvu.Cols" localSheetId="43" hidden="1">'p53'!$I:$I</definedName>
    <definedName name="Z_A2494C54_8D9D_4A05_9F27_C858173D9692_.wvu.Cols" localSheetId="90" hidden="1">'PTC 710 landscape '!$S:$AH</definedName>
    <definedName name="Z_A2494C54_8D9D_4A05_9F27_C858173D9692_.wvu.Cols" localSheetId="45" hidden="1">'Sch 415-p55'!$D:$E</definedName>
    <definedName name="Z_A2494C54_8D9D_4A05_9F27_C858173D9692_.wvu.Cols" localSheetId="50" hidden="1">'Sch 417-p60'!$P:$R</definedName>
    <definedName name="Z_A2494C54_8D9D_4A05_9F27_C858173D9692_.wvu.Cols" localSheetId="79" hidden="1">'Sch 755-2013 SCH 755'!$G:$R</definedName>
    <definedName name="Z_A2494C54_8D9D_4A05_9F27_C858173D9692_.wvu.PrintArea" localSheetId="65" hidden="1">' Sch 702-702SCH.XLS'!$A$4:$N$49</definedName>
    <definedName name="Z_A2494C54_8D9D_4A05_9F27_C858173D9692_.wvu.PrintArea" localSheetId="10" hidden="1">'09-Sch 200-p6'!$A$1:$J$62</definedName>
    <definedName name="Z_A2494C54_8D9D_4A05_9F27_C858173D9692_.wvu.PrintArea" localSheetId="1" hidden="1">'Inside Cover'!$B$2:$K$62</definedName>
    <definedName name="Z_A2494C54_8D9D_4A05_9F27_C858173D9692_.wvu.PrintArea" localSheetId="34" hidden="1">'p39'!$A$1:$K$70</definedName>
    <definedName name="Z_A2494C54_8D9D_4A05_9F27_C858173D9692_.wvu.PrintArea" localSheetId="41" hidden="1">'p45-51'!$A$1:$N$313</definedName>
    <definedName name="Z_A2494C54_8D9D_4A05_9F27_C858173D9692_.wvu.PrintArea" localSheetId="42" hidden="1">'p52'!$A$1:$J$60</definedName>
    <definedName name="Z_A2494C54_8D9D_4A05_9F27_C858173D9692_.wvu.PrintArea" localSheetId="43" hidden="1">'p53'!$A$1:$O$52</definedName>
    <definedName name="Z_A2494C54_8D9D_4A05_9F27_C858173D9692_.wvu.PrintArea" localSheetId="69" hidden="1">'p80-83'!$A$1:$AN$64</definedName>
    <definedName name="Z_A2494C54_8D9D_4A05_9F27_C858173D9692_.wvu.PrintArea" localSheetId="70" hidden="1">'p84'!$A$1:$G$72</definedName>
    <definedName name="Z_A2494C54_8D9D_4A05_9F27_C858173D9692_.wvu.PrintArea" localSheetId="71" hidden="1">'p85'!$A$3:$I$43</definedName>
    <definedName name="Z_A2494C54_8D9D_4A05_9F27_C858173D9692_.wvu.PrintArea" localSheetId="72" hidden="1">'p86'!$A$1:$O$41</definedName>
    <definedName name="Z_A2494C54_8D9D_4A05_9F27_C858173D9692_.wvu.PrintArea" localSheetId="73" hidden="1">'p87'!$A$3:$L$47</definedName>
    <definedName name="Z_A2494C54_8D9D_4A05_9F27_C858173D9692_.wvu.PrintArea" localSheetId="87" hidden="1">'PTC 352B'!$A$1:$I$74</definedName>
    <definedName name="Z_A2494C54_8D9D_4A05_9F27_C858173D9692_.wvu.PrintArea" localSheetId="88" hidden="1">'PTC 410'!$A$1:$N$313</definedName>
    <definedName name="Z_A2494C54_8D9D_4A05_9F27_C858173D9692_.wvu.PrintArea" localSheetId="81" hidden="1">'PTC Supplement Cover'!$B$2:$K$62</definedName>
    <definedName name="Z_A2494C54_8D9D_4A05_9F27_C858173D9692_.wvu.PrintArea" localSheetId="93" hidden="1">PTC710S!$A$1:$G$76</definedName>
    <definedName name="Z_A2494C54_8D9D_4A05_9F27_C858173D9692_.wvu.PrintArea" localSheetId="94" hidden="1">'PTC720'!$A$3:$I$43</definedName>
    <definedName name="Z_A2494C54_8D9D_4A05_9F27_C858173D9692_.wvu.PrintArea" localSheetId="9" hidden="1">'Sch 200-p5'!$A$1:$J$61</definedName>
    <definedName name="Z_A2494C54_8D9D_4A05_9F27_C858173D9692_.wvu.PrintArea" localSheetId="12" hidden="1">'Sch 210-p16'!$A$1:$M$68</definedName>
    <definedName name="Z_A2494C54_8D9D_4A05_9F27_C858173D9692_.wvu.PrintArea" localSheetId="13" hidden="1">'Sch 210-p17'!$A$1:$J$73</definedName>
    <definedName name="Z_A2494C54_8D9D_4A05_9F27_C858173D9692_.wvu.PrintArea" localSheetId="15" hidden="1">'Sch 220-p19'!$A$1:$P$68</definedName>
    <definedName name="Z_A2494C54_8D9D_4A05_9F27_C858173D9692_.wvu.PrintArea" localSheetId="17" hidden="1">'Sch 240-p21'!$A$1:$K$70</definedName>
    <definedName name="Z_A2494C54_8D9D_4A05_9F27_C858173D9692_.wvu.PrintArea" localSheetId="18" hidden="1">'Sch 240-p22'!$A$1:$K$66</definedName>
    <definedName name="Z_A2494C54_8D9D_4A05_9F27_C858173D9692_.wvu.PrintArea" localSheetId="19" hidden="1">'Sch 245-p23'!$A$1:$M$63</definedName>
    <definedName name="Z_A2494C54_8D9D_4A05_9F27_C858173D9692_.wvu.PrintArea" localSheetId="21" hidden="1">'Sch 310 and 310A-p25'!$B$2:$K$70</definedName>
    <definedName name="Z_A2494C54_8D9D_4A05_9F27_C858173D9692_.wvu.PrintArea" localSheetId="23" hidden="1">'Sch 310 and 310A-p27'!$A$1:$K$69</definedName>
    <definedName name="Z_A2494C54_8D9D_4A05_9F27_C858173D9692_.wvu.PrintArea" localSheetId="24" hidden="1">'Sch 310 and 310A-p28'!$A$1:$M$65</definedName>
    <definedName name="Z_A2494C54_8D9D_4A05_9F27_C858173D9692_.wvu.PrintArea" localSheetId="25" hidden="1">'Sch 310 and 310A-p29'!$A$1:$K$65</definedName>
    <definedName name="Z_A2494C54_8D9D_4A05_9F27_C858173D9692_.wvu.PrintArea" localSheetId="26" hidden="1">'Sch 310 and 310A-p30'!$A$1:$Q$52</definedName>
    <definedName name="Z_A2494C54_8D9D_4A05_9F27_C858173D9692_.wvu.PrintArea" localSheetId="27" hidden="1">'Sch 330-p31'!$B$1:$I$78</definedName>
    <definedName name="Z_A2494C54_8D9D_4A05_9F27_C858173D9692_.wvu.PrintArea" localSheetId="28" hidden="1">'Sch 330-p32-33'!$A$1:$Q$58</definedName>
    <definedName name="Z_A2494C54_8D9D_4A05_9F27_C858173D9692_.wvu.PrintArea" localSheetId="29" hidden="1">'Sch 332-p34'!$A$1:$L$77</definedName>
    <definedName name="Z_A2494C54_8D9D_4A05_9F27_C858173D9692_.wvu.PrintArea" localSheetId="30" hidden="1">'Sch 335-p35'!$A$1:$M$75</definedName>
    <definedName name="Z_A2494C54_8D9D_4A05_9F27_C858173D9692_.wvu.PrintArea" localSheetId="31" hidden="1">'Sch 339-p36'!$A$1:$L$71</definedName>
    <definedName name="Z_A2494C54_8D9D_4A05_9F27_C858173D9692_.wvu.PrintArea" localSheetId="32" hidden="1">'Sch 340-p37'!$A$1:$I$75</definedName>
    <definedName name="Z_A2494C54_8D9D_4A05_9F27_C858173D9692_.wvu.PrintArea" localSheetId="33" hidden="1">'Sch 342-p38'!$A$1:$M$69</definedName>
    <definedName name="Z_A2494C54_8D9D_4A05_9F27_C858173D9692_.wvu.PrintArea" localSheetId="35" hidden="1">'Sch 350-p40'!$A$1:$I$74</definedName>
    <definedName name="Z_A2494C54_8D9D_4A05_9F27_C858173D9692_.wvu.PrintArea" localSheetId="36" hidden="1">'Sch 351-p41'!$A$1:$L$71</definedName>
    <definedName name="Z_A2494C54_8D9D_4A05_9F27_C858173D9692_.wvu.PrintArea" localSheetId="37" hidden="1">'Sch 352A-p42-42A'!$A$1:$J$119</definedName>
    <definedName name="Z_A2494C54_8D9D_4A05_9F27_C858173D9692_.wvu.PrintArea" localSheetId="39" hidden="1">'Sch 352B-p43'!$A$1:$K$69</definedName>
    <definedName name="Z_A2494C54_8D9D_4A05_9F27_C858173D9692_.wvu.PrintArea" localSheetId="46" hidden="1">'Sch 415-p56-57'!$A$1:$T$67</definedName>
    <definedName name="Z_A2494C54_8D9D_4A05_9F27_C858173D9692_.wvu.PrintArea" localSheetId="47" hidden="1">'Sch 415-p57A-B'!$A$1:$T$68</definedName>
    <definedName name="Z_A2494C54_8D9D_4A05_9F27_C858173D9692_.wvu.PrintArea" localSheetId="48" hidden="1">'Sch 416-p58'!$A$1:$Q$43</definedName>
    <definedName name="Z_A2494C54_8D9D_4A05_9F27_C858173D9692_.wvu.PrintArea" localSheetId="50" hidden="1">'Sch 417-p60'!$A$1:$O$48</definedName>
    <definedName name="Z_A2494C54_8D9D_4A05_9F27_C858173D9692_.wvu.PrintArea" localSheetId="51" hidden="1">'Sch 418-p61'!$A$1:$E$59</definedName>
    <definedName name="Z_A2494C54_8D9D_4A05_9F27_C858173D9692_.wvu.PrintArea" localSheetId="53" hidden="1">'Sch 450-p63'!$A$1:$H$70</definedName>
    <definedName name="Z_A2494C54_8D9D_4A05_9F27_C858173D9692_.wvu.PrintArea" localSheetId="54" hidden="1">'Sch 450-p64'!$A$1:$H$64</definedName>
    <definedName name="Z_A2494C54_8D9D_4A05_9F27_C858173D9692_.wvu.PrintArea" localSheetId="55" hidden="1">'Sch 460-p65'!$A$1:$L$63</definedName>
    <definedName name="Z_A2494C54_8D9D_4A05_9F27_C858173D9692_.wvu.PrintArea" localSheetId="56" hidden="1">'Sch 501-p66'!$A$1:$M$68</definedName>
    <definedName name="Z_A2494C54_8D9D_4A05_9F27_C858173D9692_.wvu.PrintArea" localSheetId="59" hidden="1">'Sch 510-p69'!$A$1:$J$84</definedName>
    <definedName name="Z_A2494C54_8D9D_4A05_9F27_C858173D9692_.wvu.PrintArea" localSheetId="61" hidden="1">'Sch 512-p71'!$A$1:$G$44</definedName>
    <definedName name="Z_A2494C54_8D9D_4A05_9F27_C858173D9692_.wvu.PrintArea" localSheetId="62" hidden="1">'Sch 512-p72'!$A$1:$M$46</definedName>
    <definedName name="Z_A2494C54_8D9D_4A05_9F27_C858173D9692_.wvu.PrintArea" localSheetId="64" hidden="1">'Sch 700-700SCH.XLS'!$A$1:$L$69</definedName>
    <definedName name="Z_A2494C54_8D9D_4A05_9F27_C858173D9692_.wvu.PrintArea" localSheetId="68" hidden="1">'Sch 710 and 710S-p78-79 '!$A$2:$R$90</definedName>
    <definedName name="Z_A2494C54_8D9D_4A05_9F27_C858173D9692_.wvu.PrintArea" localSheetId="74" hidden="1">'Sch 723-p88'!$A$2:$L$45</definedName>
    <definedName name="Z_A2494C54_8D9D_4A05_9F27_C858173D9692_.wvu.PrintArea" localSheetId="75" hidden="1">'Sch 724-p89'!$B$1:$L$64</definedName>
    <definedName name="Z_A2494C54_8D9D_4A05_9F27_C858173D9692_.wvu.PrintArea" localSheetId="76" hidden="1">'Sch 725-p90'!$A$1:$F$63</definedName>
    <definedName name="Z_A2494C54_8D9D_4A05_9F27_C858173D9692_.wvu.PrintArea" localSheetId="77" hidden="1">'Sch 726 and Sch 750-p91'!$A$4:$P$48</definedName>
    <definedName name="Z_A2494C54_8D9D_4A05_9F27_C858173D9692_.wvu.PrintArea" localSheetId="78" hidden="1">'Sch 755 instr-p92-93'!$A$1:$C$139</definedName>
    <definedName name="Z_A2494C54_8D9D_4A05_9F27_C858173D9692_.wvu.PrintArea" localSheetId="79" hidden="1">'Sch 755-2013 SCH 755'!$A$1:$Z$242</definedName>
    <definedName name="Z_A2494C54_8D9D_4A05_9F27_C858173D9692_.wvu.PrintArea" localSheetId="5" hidden="1">'Sch A-p1'!$B$2:$K$58</definedName>
    <definedName name="Z_A2494C54_8D9D_4A05_9F27_C858173D9692_.wvu.PrintArea" localSheetId="6" hidden="1">'Sch B-p2'!$B$3:$J$61</definedName>
    <definedName name="Z_A2494C54_8D9D_4A05_9F27_C858173D9692_.wvu.PrintArea" localSheetId="7" hidden="1">'Sch C-p3'!$B$2:$W$68</definedName>
    <definedName name="Z_A2494C54_8D9D_4A05_9F27_C858173D9692_.wvu.PrintArea" localSheetId="8" hidden="1">'Sch C-p4'!$B$3:$L$70</definedName>
    <definedName name="Z_A2494C54_8D9D_4A05_9F27_C858173D9692_.wvu.PrintArea" localSheetId="3" hidden="1">'Table Contents '!$A$1:$C$61</definedName>
    <definedName name="Z_A2494C54_8D9D_4A05_9F27_C858173D9692_.wvu.PrintTitles" localSheetId="30" hidden="1">'Sch 335-p35'!$C:$C</definedName>
    <definedName name="Z_A2494C54_8D9D_4A05_9F27_C858173D9692_.wvu.PrintTitles" localSheetId="33" hidden="1">'Sch 342-p38'!$A:$F</definedName>
    <definedName name="Z_A2494C54_8D9D_4A05_9F27_C858173D9692_.wvu.Rows" localSheetId="9" hidden="1">'Sch 200-p5'!$5:$5</definedName>
    <definedName name="Z_AB69CD25_B40C_11D1_8E6B_00001D2E7391_.wvu.PrintArea" localSheetId="29" hidden="1">'Sch 332-p34'!$A$1:$L$76</definedName>
    <definedName name="Z_AB69CD26_B40C_11D1_8E6B_00001D2E7391_.wvu.PrintArea" localSheetId="29" hidden="1">'Sch 332-p34'!$A$1:$L$76</definedName>
    <definedName name="Z_F228F194_B0FE_4A91_A927_06A4E89703F0_.wvu.Cols" localSheetId="43" hidden="1">'p53'!$I:$I</definedName>
    <definedName name="Z_F228F194_B0FE_4A91_A927_06A4E89703F0_.wvu.Cols" localSheetId="90" hidden="1">'PTC 710 landscape '!$S:$AH</definedName>
    <definedName name="Z_F228F194_B0FE_4A91_A927_06A4E89703F0_.wvu.Cols" localSheetId="45" hidden="1">'Sch 415-p55'!$D:$E</definedName>
    <definedName name="Z_F228F194_B0FE_4A91_A927_06A4E89703F0_.wvu.Cols" localSheetId="50" hidden="1">'Sch 417-p60'!$P:$R</definedName>
    <definedName name="Z_F228F194_B0FE_4A91_A927_06A4E89703F0_.wvu.Cols" localSheetId="79" hidden="1">'Sch 755-2013 SCH 755'!$G:$R</definedName>
    <definedName name="Z_F228F194_B0FE_4A91_A927_06A4E89703F0_.wvu.PrintArea" localSheetId="65" hidden="1">' Sch 702-702SCH.XLS'!$A$4:$N$49</definedName>
    <definedName name="Z_F228F194_B0FE_4A91_A927_06A4E89703F0_.wvu.PrintArea" localSheetId="10" hidden="1">'09-Sch 200-p6'!$A$1:$J$62</definedName>
    <definedName name="Z_F228F194_B0FE_4A91_A927_06A4E89703F0_.wvu.PrintArea" localSheetId="1" hidden="1">'Inside Cover'!$B$2:$K$62</definedName>
    <definedName name="Z_F228F194_B0FE_4A91_A927_06A4E89703F0_.wvu.PrintArea" localSheetId="34" hidden="1">'p39'!$A$1:$K$70</definedName>
    <definedName name="Z_F228F194_B0FE_4A91_A927_06A4E89703F0_.wvu.PrintArea" localSheetId="41" hidden="1">'p45-51'!$A$1:$N$313</definedName>
    <definedName name="Z_F228F194_B0FE_4A91_A927_06A4E89703F0_.wvu.PrintArea" localSheetId="42" hidden="1">'p52'!$A$1:$J$60</definedName>
    <definedName name="Z_F228F194_B0FE_4A91_A927_06A4E89703F0_.wvu.PrintArea" localSheetId="43" hidden="1">'p53'!$A$1:$O$52</definedName>
    <definedName name="Z_F228F194_B0FE_4A91_A927_06A4E89703F0_.wvu.PrintArea" localSheetId="69" hidden="1">'p80-83'!$A$1:$AN$64</definedName>
    <definedName name="Z_F228F194_B0FE_4A91_A927_06A4E89703F0_.wvu.PrintArea" localSheetId="70" hidden="1">'p84'!$A$1:$G$72</definedName>
    <definedName name="Z_F228F194_B0FE_4A91_A927_06A4E89703F0_.wvu.PrintArea" localSheetId="71" hidden="1">'p85'!$A$3:$I$43</definedName>
    <definedName name="Z_F228F194_B0FE_4A91_A927_06A4E89703F0_.wvu.PrintArea" localSheetId="72" hidden="1">'p86'!$A$1:$O$41</definedName>
    <definedName name="Z_F228F194_B0FE_4A91_A927_06A4E89703F0_.wvu.PrintArea" localSheetId="73" hidden="1">'p87'!$A$3:$L$47</definedName>
    <definedName name="Z_F228F194_B0FE_4A91_A927_06A4E89703F0_.wvu.PrintArea" localSheetId="87" hidden="1">'PTC 352B'!$A$1:$I$74</definedName>
    <definedName name="Z_F228F194_B0FE_4A91_A927_06A4E89703F0_.wvu.PrintArea" localSheetId="88" hidden="1">'PTC 410'!$A$1:$N$313</definedName>
    <definedName name="Z_F228F194_B0FE_4A91_A927_06A4E89703F0_.wvu.PrintArea" localSheetId="81" hidden="1">'PTC Supplement Cover'!$B$2:$K$62</definedName>
    <definedName name="Z_F228F194_B0FE_4A91_A927_06A4E89703F0_.wvu.PrintArea" localSheetId="93" hidden="1">PTC710S!$A$1:$G$76</definedName>
    <definedName name="Z_F228F194_B0FE_4A91_A927_06A4E89703F0_.wvu.PrintArea" localSheetId="94" hidden="1">'PTC720'!$A$3:$I$43</definedName>
    <definedName name="Z_F228F194_B0FE_4A91_A927_06A4E89703F0_.wvu.PrintArea" localSheetId="9" hidden="1">'Sch 200-p5'!$A$1:$J$61</definedName>
    <definedName name="Z_F228F194_B0FE_4A91_A927_06A4E89703F0_.wvu.PrintArea" localSheetId="12" hidden="1">'Sch 210-p16'!$A$1:$M$68</definedName>
    <definedName name="Z_F228F194_B0FE_4A91_A927_06A4E89703F0_.wvu.PrintArea" localSheetId="13" hidden="1">'Sch 210-p17'!$A$1:$J$73</definedName>
    <definedName name="Z_F228F194_B0FE_4A91_A927_06A4E89703F0_.wvu.PrintArea" localSheetId="15" hidden="1">'Sch 220-p19'!$A$1:$P$68</definedName>
    <definedName name="Z_F228F194_B0FE_4A91_A927_06A4E89703F0_.wvu.PrintArea" localSheetId="17" hidden="1">'Sch 240-p21'!$A$1:$K$70</definedName>
    <definedName name="Z_F228F194_B0FE_4A91_A927_06A4E89703F0_.wvu.PrintArea" localSheetId="18" hidden="1">'Sch 240-p22'!$A$1:$K$66</definedName>
    <definedName name="Z_F228F194_B0FE_4A91_A927_06A4E89703F0_.wvu.PrintArea" localSheetId="19" hidden="1">'Sch 245-p23'!$A$1:$M$63</definedName>
    <definedName name="Z_F228F194_B0FE_4A91_A927_06A4E89703F0_.wvu.PrintArea" localSheetId="21" hidden="1">'Sch 310 and 310A-p25'!$B$2:$K$70</definedName>
    <definedName name="Z_F228F194_B0FE_4A91_A927_06A4E89703F0_.wvu.PrintArea" localSheetId="23" hidden="1">'Sch 310 and 310A-p27'!$A$1:$K$69</definedName>
    <definedName name="Z_F228F194_B0FE_4A91_A927_06A4E89703F0_.wvu.PrintArea" localSheetId="24" hidden="1">'Sch 310 and 310A-p28'!$A$1:$M$65</definedName>
    <definedName name="Z_F228F194_B0FE_4A91_A927_06A4E89703F0_.wvu.PrintArea" localSheetId="25" hidden="1">'Sch 310 and 310A-p29'!$A$1:$K$65</definedName>
    <definedName name="Z_F228F194_B0FE_4A91_A927_06A4E89703F0_.wvu.PrintArea" localSheetId="26" hidden="1">'Sch 310 and 310A-p30'!$A$1:$Q$52</definedName>
    <definedName name="Z_F228F194_B0FE_4A91_A927_06A4E89703F0_.wvu.PrintArea" localSheetId="27" hidden="1">'Sch 330-p31'!$B$1:$I$78</definedName>
    <definedName name="Z_F228F194_B0FE_4A91_A927_06A4E89703F0_.wvu.PrintArea" localSheetId="28" hidden="1">'Sch 330-p32-33'!$A$1:$Q$58</definedName>
    <definedName name="Z_F228F194_B0FE_4A91_A927_06A4E89703F0_.wvu.PrintArea" localSheetId="29" hidden="1">'Sch 332-p34'!$A$1:$L$77</definedName>
    <definedName name="Z_F228F194_B0FE_4A91_A927_06A4E89703F0_.wvu.PrintArea" localSheetId="30" hidden="1">'Sch 335-p35'!$A$1:$M$75</definedName>
    <definedName name="Z_F228F194_B0FE_4A91_A927_06A4E89703F0_.wvu.PrintArea" localSheetId="31" hidden="1">'Sch 339-p36'!$A$1:$L$71</definedName>
    <definedName name="Z_F228F194_B0FE_4A91_A927_06A4E89703F0_.wvu.PrintArea" localSheetId="32" hidden="1">'Sch 340-p37'!$A$1:$I$75</definedName>
    <definedName name="Z_F228F194_B0FE_4A91_A927_06A4E89703F0_.wvu.PrintArea" localSheetId="33" hidden="1">'Sch 342-p38'!$A$1:$M$69</definedName>
    <definedName name="Z_F228F194_B0FE_4A91_A927_06A4E89703F0_.wvu.PrintArea" localSheetId="35" hidden="1">'Sch 350-p40'!$A$1:$I$74</definedName>
    <definedName name="Z_F228F194_B0FE_4A91_A927_06A4E89703F0_.wvu.PrintArea" localSheetId="36" hidden="1">'Sch 351-p41'!$A$1:$L$71</definedName>
    <definedName name="Z_F228F194_B0FE_4A91_A927_06A4E89703F0_.wvu.PrintArea" localSheetId="37" hidden="1">'Sch 352A-p42-42A'!$A$1:$J$119</definedName>
    <definedName name="Z_F228F194_B0FE_4A91_A927_06A4E89703F0_.wvu.PrintArea" localSheetId="39" hidden="1">'Sch 352B-p43'!$A$1:$K$69</definedName>
    <definedName name="Z_F228F194_B0FE_4A91_A927_06A4E89703F0_.wvu.PrintArea" localSheetId="46" hidden="1">'Sch 415-p56-57'!$A$1:$T$67</definedName>
    <definedName name="Z_F228F194_B0FE_4A91_A927_06A4E89703F0_.wvu.PrintArea" localSheetId="47" hidden="1">'Sch 415-p57A-B'!$A$1:$T$68</definedName>
    <definedName name="Z_F228F194_B0FE_4A91_A927_06A4E89703F0_.wvu.PrintArea" localSheetId="48" hidden="1">'Sch 416-p58'!$A$1:$Q$43</definedName>
    <definedName name="Z_F228F194_B0FE_4A91_A927_06A4E89703F0_.wvu.PrintArea" localSheetId="50" hidden="1">'Sch 417-p60'!$A$1:$O$48</definedName>
    <definedName name="Z_F228F194_B0FE_4A91_A927_06A4E89703F0_.wvu.PrintArea" localSheetId="51" hidden="1">'Sch 418-p61'!$A$1:$E$59</definedName>
    <definedName name="Z_F228F194_B0FE_4A91_A927_06A4E89703F0_.wvu.PrintArea" localSheetId="53" hidden="1">'Sch 450-p63'!$A$1:$H$70</definedName>
    <definedName name="Z_F228F194_B0FE_4A91_A927_06A4E89703F0_.wvu.PrintArea" localSheetId="54" hidden="1">'Sch 450-p64'!$A$1:$H$64</definedName>
    <definedName name="Z_F228F194_B0FE_4A91_A927_06A4E89703F0_.wvu.PrintArea" localSheetId="55" hidden="1">'Sch 460-p65'!$A$1:$L$63</definedName>
    <definedName name="Z_F228F194_B0FE_4A91_A927_06A4E89703F0_.wvu.PrintArea" localSheetId="56" hidden="1">'Sch 501-p66'!$A$1:$M$68</definedName>
    <definedName name="Z_F228F194_B0FE_4A91_A927_06A4E89703F0_.wvu.PrintArea" localSheetId="59" hidden="1">'Sch 510-p69'!$A$1:$J$84</definedName>
    <definedName name="Z_F228F194_B0FE_4A91_A927_06A4E89703F0_.wvu.PrintArea" localSheetId="61" hidden="1">'Sch 512-p71'!$A$1:$G$44</definedName>
    <definedName name="Z_F228F194_B0FE_4A91_A927_06A4E89703F0_.wvu.PrintArea" localSheetId="62" hidden="1">'Sch 512-p72'!$A$1:$M$46</definedName>
    <definedName name="Z_F228F194_B0FE_4A91_A927_06A4E89703F0_.wvu.PrintArea" localSheetId="64" hidden="1">'Sch 700-700SCH.XLS'!$A$1:$L$69</definedName>
    <definedName name="Z_F228F194_B0FE_4A91_A927_06A4E89703F0_.wvu.PrintArea" localSheetId="68" hidden="1">'Sch 710 and 710S-p78-79 '!$A$2:$R$90</definedName>
    <definedName name="Z_F228F194_B0FE_4A91_A927_06A4E89703F0_.wvu.PrintArea" localSheetId="74" hidden="1">'Sch 723-p88'!$A$2:$L$45</definedName>
    <definedName name="Z_F228F194_B0FE_4A91_A927_06A4E89703F0_.wvu.PrintArea" localSheetId="75" hidden="1">'Sch 724-p89'!$B$1:$L$64</definedName>
    <definedName name="Z_F228F194_B0FE_4A91_A927_06A4E89703F0_.wvu.PrintArea" localSheetId="76" hidden="1">'Sch 725-p90'!$A$1:$F$63</definedName>
    <definedName name="Z_F228F194_B0FE_4A91_A927_06A4E89703F0_.wvu.PrintArea" localSheetId="77" hidden="1">'Sch 726 and Sch 750-p91'!$A$4:$P$48</definedName>
    <definedName name="Z_F228F194_B0FE_4A91_A927_06A4E89703F0_.wvu.PrintArea" localSheetId="78" hidden="1">'Sch 755 instr-p92-93'!$A$1:$C$139</definedName>
    <definedName name="Z_F228F194_B0FE_4A91_A927_06A4E89703F0_.wvu.PrintArea" localSheetId="79" hidden="1">'Sch 755-2013 SCH 755'!$A$1:$Z$242</definedName>
    <definedName name="Z_F228F194_B0FE_4A91_A927_06A4E89703F0_.wvu.PrintArea" localSheetId="5" hidden="1">'Sch A-p1'!$B$2:$K$58</definedName>
    <definedName name="Z_F228F194_B0FE_4A91_A927_06A4E89703F0_.wvu.PrintArea" localSheetId="6" hidden="1">'Sch B-p2'!$B$3:$J$61</definedName>
    <definedName name="Z_F228F194_B0FE_4A91_A927_06A4E89703F0_.wvu.PrintArea" localSheetId="7" hidden="1">'Sch C-p3'!$B$2:$W$68</definedName>
    <definedName name="Z_F228F194_B0FE_4A91_A927_06A4E89703F0_.wvu.PrintArea" localSheetId="8" hidden="1">'Sch C-p4'!$B$3:$L$70</definedName>
    <definedName name="Z_F228F194_B0FE_4A91_A927_06A4E89703F0_.wvu.PrintArea" localSheetId="3" hidden="1">'Table Contents '!$A$1:$C$61</definedName>
    <definedName name="Z_F228F194_B0FE_4A91_A927_06A4E89703F0_.wvu.PrintTitles" localSheetId="30" hidden="1">'Sch 335-p35'!$C:$C</definedName>
    <definedName name="Z_F228F194_B0FE_4A91_A927_06A4E89703F0_.wvu.PrintTitles" localSheetId="33" hidden="1">'Sch 342-p38'!$A:$F</definedName>
    <definedName name="Z_F228F194_B0FE_4A91_A927_06A4E89703F0_.wvu.Rows" localSheetId="9" hidden="1">'Sch 200-p5'!$5:$5</definedName>
    <definedName name="Z_F56BCD39_3910_4701_BCCF_245589B07D98_.wvu.Cols" localSheetId="43" hidden="1">'p53'!$I:$I</definedName>
    <definedName name="Z_F56BCD39_3910_4701_BCCF_245589B07D98_.wvu.Cols" localSheetId="90" hidden="1">'PTC 710 landscape '!$S:$AH</definedName>
    <definedName name="Z_F56BCD39_3910_4701_BCCF_245589B07D98_.wvu.Cols" localSheetId="45" hidden="1">'Sch 415-p55'!$D:$E</definedName>
    <definedName name="Z_F56BCD39_3910_4701_BCCF_245589B07D98_.wvu.Cols" localSheetId="50" hidden="1">'Sch 417-p60'!$P:$R</definedName>
    <definedName name="Z_F56BCD39_3910_4701_BCCF_245589B07D98_.wvu.Cols" localSheetId="79" hidden="1">'Sch 755-2013 SCH 755'!$G:$R</definedName>
    <definedName name="Z_F56BCD39_3910_4701_BCCF_245589B07D98_.wvu.PrintArea" localSheetId="65" hidden="1">' Sch 702-702SCH.XLS'!$A$4:$N$49</definedName>
    <definedName name="Z_F56BCD39_3910_4701_BCCF_245589B07D98_.wvu.PrintArea" localSheetId="10" hidden="1">'09-Sch 200-p6'!$A$1:$J$62</definedName>
    <definedName name="Z_F56BCD39_3910_4701_BCCF_245589B07D98_.wvu.PrintArea" localSheetId="1" hidden="1">'Inside Cover'!$B$2:$K$62</definedName>
    <definedName name="Z_F56BCD39_3910_4701_BCCF_245589B07D98_.wvu.PrintArea" localSheetId="34" hidden="1">'p39'!$A$1:$K$70</definedName>
    <definedName name="Z_F56BCD39_3910_4701_BCCF_245589B07D98_.wvu.PrintArea" localSheetId="41" hidden="1">'p45-51'!$A$1:$N$313</definedName>
    <definedName name="Z_F56BCD39_3910_4701_BCCF_245589B07D98_.wvu.PrintArea" localSheetId="42" hidden="1">'p52'!$A$1:$J$60</definedName>
    <definedName name="Z_F56BCD39_3910_4701_BCCF_245589B07D98_.wvu.PrintArea" localSheetId="43" hidden="1">'p53'!$A$1:$O$52</definedName>
    <definedName name="Z_F56BCD39_3910_4701_BCCF_245589B07D98_.wvu.PrintArea" localSheetId="69" hidden="1">'p80-83'!$A$1:$AN$64</definedName>
    <definedName name="Z_F56BCD39_3910_4701_BCCF_245589B07D98_.wvu.PrintArea" localSheetId="70" hidden="1">'p84'!$A$1:$G$72</definedName>
    <definedName name="Z_F56BCD39_3910_4701_BCCF_245589B07D98_.wvu.PrintArea" localSheetId="71" hidden="1">'p85'!$A$3:$I$43</definedName>
    <definedName name="Z_F56BCD39_3910_4701_BCCF_245589B07D98_.wvu.PrintArea" localSheetId="72" hidden="1">'p86'!$A$1:$O$41</definedName>
    <definedName name="Z_F56BCD39_3910_4701_BCCF_245589B07D98_.wvu.PrintArea" localSheetId="73" hidden="1">'p87'!$A$3:$L$47</definedName>
    <definedName name="Z_F56BCD39_3910_4701_BCCF_245589B07D98_.wvu.PrintArea" localSheetId="87" hidden="1">'PTC 352B'!$A$1:$I$74</definedName>
    <definedName name="Z_F56BCD39_3910_4701_BCCF_245589B07D98_.wvu.PrintArea" localSheetId="88" hidden="1">'PTC 410'!$A$1:$N$313</definedName>
    <definedName name="Z_F56BCD39_3910_4701_BCCF_245589B07D98_.wvu.PrintArea" localSheetId="81" hidden="1">'PTC Supplement Cover'!$B$2:$K$62</definedName>
    <definedName name="Z_F56BCD39_3910_4701_BCCF_245589B07D98_.wvu.PrintArea" localSheetId="93" hidden="1">PTC710S!$A$1:$G$76</definedName>
    <definedName name="Z_F56BCD39_3910_4701_BCCF_245589B07D98_.wvu.PrintArea" localSheetId="94" hidden="1">'PTC720'!$A$3:$I$43</definedName>
    <definedName name="Z_F56BCD39_3910_4701_BCCF_245589B07D98_.wvu.PrintArea" localSheetId="9" hidden="1">'Sch 200-p5'!$A$1:$J$61</definedName>
    <definedName name="Z_F56BCD39_3910_4701_BCCF_245589B07D98_.wvu.PrintArea" localSheetId="12" hidden="1">'Sch 210-p16'!$A$1:$M$68</definedName>
    <definedName name="Z_F56BCD39_3910_4701_BCCF_245589B07D98_.wvu.PrintArea" localSheetId="13" hidden="1">'Sch 210-p17'!$A$1:$J$73</definedName>
    <definedName name="Z_F56BCD39_3910_4701_BCCF_245589B07D98_.wvu.PrintArea" localSheetId="15" hidden="1">'Sch 220-p19'!$A$1:$P$68</definedName>
    <definedName name="Z_F56BCD39_3910_4701_BCCF_245589B07D98_.wvu.PrintArea" localSheetId="17" hidden="1">'Sch 240-p21'!$A$1:$K$70</definedName>
    <definedName name="Z_F56BCD39_3910_4701_BCCF_245589B07D98_.wvu.PrintArea" localSheetId="18" hidden="1">'Sch 240-p22'!$A$1:$K$66</definedName>
    <definedName name="Z_F56BCD39_3910_4701_BCCF_245589B07D98_.wvu.PrintArea" localSheetId="19" hidden="1">'Sch 245-p23'!$A$1:$M$63</definedName>
    <definedName name="Z_F56BCD39_3910_4701_BCCF_245589B07D98_.wvu.PrintArea" localSheetId="21" hidden="1">'Sch 310 and 310A-p25'!$B$2:$K$70</definedName>
    <definedName name="Z_F56BCD39_3910_4701_BCCF_245589B07D98_.wvu.PrintArea" localSheetId="23" hidden="1">'Sch 310 and 310A-p27'!$A$1:$K$69</definedName>
    <definedName name="Z_F56BCD39_3910_4701_BCCF_245589B07D98_.wvu.PrintArea" localSheetId="24" hidden="1">'Sch 310 and 310A-p28'!$A$1:$M$65</definedName>
    <definedName name="Z_F56BCD39_3910_4701_BCCF_245589B07D98_.wvu.PrintArea" localSheetId="25" hidden="1">'Sch 310 and 310A-p29'!$A$1:$K$65</definedName>
    <definedName name="Z_F56BCD39_3910_4701_BCCF_245589B07D98_.wvu.PrintArea" localSheetId="26" hidden="1">'Sch 310 and 310A-p30'!$A$1:$Q$52</definedName>
    <definedName name="Z_F56BCD39_3910_4701_BCCF_245589B07D98_.wvu.PrintArea" localSheetId="27" hidden="1">'Sch 330-p31'!$B$1:$I$78</definedName>
    <definedName name="Z_F56BCD39_3910_4701_BCCF_245589B07D98_.wvu.PrintArea" localSheetId="28" hidden="1">'Sch 330-p32-33'!$A$1:$Q$58</definedName>
    <definedName name="Z_F56BCD39_3910_4701_BCCF_245589B07D98_.wvu.PrintArea" localSheetId="29" hidden="1">'Sch 332-p34'!$A$1:$L$77</definedName>
    <definedName name="Z_F56BCD39_3910_4701_BCCF_245589B07D98_.wvu.PrintArea" localSheetId="30" hidden="1">'Sch 335-p35'!$A$1:$M$75</definedName>
    <definedName name="Z_F56BCD39_3910_4701_BCCF_245589B07D98_.wvu.PrintArea" localSheetId="31" hidden="1">'Sch 339-p36'!$A$1:$L$71</definedName>
    <definedName name="Z_F56BCD39_3910_4701_BCCF_245589B07D98_.wvu.PrintArea" localSheetId="32" hidden="1">'Sch 340-p37'!$A$1:$I$75</definedName>
    <definedName name="Z_F56BCD39_3910_4701_BCCF_245589B07D98_.wvu.PrintArea" localSheetId="33" hidden="1">'Sch 342-p38'!$A$1:$M$69</definedName>
    <definedName name="Z_F56BCD39_3910_4701_BCCF_245589B07D98_.wvu.PrintArea" localSheetId="35" hidden="1">'Sch 350-p40'!$A$1:$I$74</definedName>
    <definedName name="Z_F56BCD39_3910_4701_BCCF_245589B07D98_.wvu.PrintArea" localSheetId="36" hidden="1">'Sch 351-p41'!$A$1:$L$71</definedName>
    <definedName name="Z_F56BCD39_3910_4701_BCCF_245589B07D98_.wvu.PrintArea" localSheetId="37" hidden="1">'Sch 352A-p42-42A'!$A$1:$J$119</definedName>
    <definedName name="Z_F56BCD39_3910_4701_BCCF_245589B07D98_.wvu.PrintArea" localSheetId="39" hidden="1">'Sch 352B-p43'!$A$1:$K$69</definedName>
    <definedName name="Z_F56BCD39_3910_4701_BCCF_245589B07D98_.wvu.PrintArea" localSheetId="46" hidden="1">'Sch 415-p56-57'!$A$1:$T$67</definedName>
    <definedName name="Z_F56BCD39_3910_4701_BCCF_245589B07D98_.wvu.PrintArea" localSheetId="47" hidden="1">'Sch 415-p57A-B'!$A$1:$T$68</definedName>
    <definedName name="Z_F56BCD39_3910_4701_BCCF_245589B07D98_.wvu.PrintArea" localSheetId="48" hidden="1">'Sch 416-p58'!$A$1:$Q$43</definedName>
    <definedName name="Z_F56BCD39_3910_4701_BCCF_245589B07D98_.wvu.PrintArea" localSheetId="50" hidden="1">'Sch 417-p60'!$A$1:$O$48</definedName>
    <definedName name="Z_F56BCD39_3910_4701_BCCF_245589B07D98_.wvu.PrintArea" localSheetId="51" hidden="1">'Sch 418-p61'!$A$1:$E$59</definedName>
    <definedName name="Z_F56BCD39_3910_4701_BCCF_245589B07D98_.wvu.PrintArea" localSheetId="53" hidden="1">'Sch 450-p63'!$A$1:$H$70</definedName>
    <definedName name="Z_F56BCD39_3910_4701_BCCF_245589B07D98_.wvu.PrintArea" localSheetId="54" hidden="1">'Sch 450-p64'!$A$1:$H$64</definedName>
    <definedName name="Z_F56BCD39_3910_4701_BCCF_245589B07D98_.wvu.PrintArea" localSheetId="55" hidden="1">'Sch 460-p65'!$A$1:$L$63</definedName>
    <definedName name="Z_F56BCD39_3910_4701_BCCF_245589B07D98_.wvu.PrintArea" localSheetId="56" hidden="1">'Sch 501-p66'!$A$1:$M$68</definedName>
    <definedName name="Z_F56BCD39_3910_4701_BCCF_245589B07D98_.wvu.PrintArea" localSheetId="59" hidden="1">'Sch 510-p69'!$A$1:$J$84</definedName>
    <definedName name="Z_F56BCD39_3910_4701_BCCF_245589B07D98_.wvu.PrintArea" localSheetId="61" hidden="1">'Sch 512-p71'!$A$1:$G$44</definedName>
    <definedName name="Z_F56BCD39_3910_4701_BCCF_245589B07D98_.wvu.PrintArea" localSheetId="62" hidden="1">'Sch 512-p72'!$A$1:$M$46</definedName>
    <definedName name="Z_F56BCD39_3910_4701_BCCF_245589B07D98_.wvu.PrintArea" localSheetId="64" hidden="1">'Sch 700-700SCH.XLS'!$A$1:$L$69</definedName>
    <definedName name="Z_F56BCD39_3910_4701_BCCF_245589B07D98_.wvu.PrintArea" localSheetId="68" hidden="1">'Sch 710 and 710S-p78-79 '!$A$2:$R$90</definedName>
    <definedName name="Z_F56BCD39_3910_4701_BCCF_245589B07D98_.wvu.PrintArea" localSheetId="74" hidden="1">'Sch 723-p88'!$A$2:$L$45</definedName>
    <definedName name="Z_F56BCD39_3910_4701_BCCF_245589B07D98_.wvu.PrintArea" localSheetId="75" hidden="1">'Sch 724-p89'!$B$1:$L$64</definedName>
    <definedName name="Z_F56BCD39_3910_4701_BCCF_245589B07D98_.wvu.PrintArea" localSheetId="76" hidden="1">'Sch 725-p90'!$A$1:$F$63</definedName>
    <definedName name="Z_F56BCD39_3910_4701_BCCF_245589B07D98_.wvu.PrintArea" localSheetId="77" hidden="1">'Sch 726 and Sch 750-p91'!$A$4:$P$48</definedName>
    <definedName name="Z_F56BCD39_3910_4701_BCCF_245589B07D98_.wvu.PrintArea" localSheetId="78" hidden="1">'Sch 755 instr-p92-93'!$A$1:$C$139</definedName>
    <definedName name="Z_F56BCD39_3910_4701_BCCF_245589B07D98_.wvu.PrintArea" localSheetId="79" hidden="1">'Sch 755-2013 SCH 755'!$A$1:$Z$242</definedName>
    <definedName name="Z_F56BCD39_3910_4701_BCCF_245589B07D98_.wvu.PrintArea" localSheetId="5" hidden="1">'Sch A-p1'!$B$2:$K$58</definedName>
    <definedName name="Z_F56BCD39_3910_4701_BCCF_245589B07D98_.wvu.PrintArea" localSheetId="6" hidden="1">'Sch B-p2'!$B$3:$J$61</definedName>
    <definedName name="Z_F56BCD39_3910_4701_BCCF_245589B07D98_.wvu.PrintArea" localSheetId="7" hidden="1">'Sch C-p3'!$B$2:$W$68</definedName>
    <definedName name="Z_F56BCD39_3910_4701_BCCF_245589B07D98_.wvu.PrintArea" localSheetId="8" hidden="1">'Sch C-p4'!$B$3:$L$70</definedName>
    <definedName name="Z_F56BCD39_3910_4701_BCCF_245589B07D98_.wvu.PrintArea" localSheetId="3" hidden="1">'Table Contents '!$A$1:$C$61</definedName>
    <definedName name="Z_F56BCD39_3910_4701_BCCF_245589B07D98_.wvu.PrintTitles" localSheetId="30" hidden="1">'Sch 335-p35'!$C:$C</definedName>
    <definedName name="Z_F56BCD39_3910_4701_BCCF_245589B07D98_.wvu.PrintTitles" localSheetId="33" hidden="1">'Sch 342-p38'!$A:$F</definedName>
    <definedName name="Z_F56BCD39_3910_4701_BCCF_245589B07D98_.wvu.Rows" localSheetId="9" hidden="1">'Sch 200-p5'!$5:$5</definedName>
    <definedName name="Z_FB19BFAA_60BA_4CC2_92E5_E4C141AE804E_.wvu.Cols" localSheetId="43" hidden="1">'p53'!$I:$I</definedName>
    <definedName name="Z_FB19BFAA_60BA_4CC2_92E5_E4C141AE804E_.wvu.Cols" localSheetId="90" hidden="1">'PTC 710 landscape '!$S:$AH</definedName>
    <definedName name="Z_FB19BFAA_60BA_4CC2_92E5_E4C141AE804E_.wvu.Cols" localSheetId="45" hidden="1">'Sch 415-p55'!$D:$E</definedName>
    <definedName name="Z_FB19BFAA_60BA_4CC2_92E5_E4C141AE804E_.wvu.Cols" localSheetId="50" hidden="1">'Sch 417-p60'!$P:$R</definedName>
    <definedName name="Z_FB19BFAA_60BA_4CC2_92E5_E4C141AE804E_.wvu.Cols" localSheetId="79" hidden="1">'Sch 755-2013 SCH 755'!$G:$R</definedName>
    <definedName name="Z_FB19BFAA_60BA_4CC2_92E5_E4C141AE804E_.wvu.PrintArea" localSheetId="65" hidden="1">' Sch 702-702SCH.XLS'!$A$4:$N$49</definedName>
    <definedName name="Z_FB19BFAA_60BA_4CC2_92E5_E4C141AE804E_.wvu.PrintArea" localSheetId="10" hidden="1">'09-Sch 200-p6'!$A$1:$J$62</definedName>
    <definedName name="Z_FB19BFAA_60BA_4CC2_92E5_E4C141AE804E_.wvu.PrintArea" localSheetId="1" hidden="1">'Inside Cover'!$B$2:$K$62</definedName>
    <definedName name="Z_FB19BFAA_60BA_4CC2_92E5_E4C141AE804E_.wvu.PrintArea" localSheetId="34" hidden="1">'p39'!$A$1:$K$70</definedName>
    <definedName name="Z_FB19BFAA_60BA_4CC2_92E5_E4C141AE804E_.wvu.PrintArea" localSheetId="41" hidden="1">'p45-51'!$A$1:$N$313</definedName>
    <definedName name="Z_FB19BFAA_60BA_4CC2_92E5_E4C141AE804E_.wvu.PrintArea" localSheetId="42" hidden="1">'p52'!$A$1:$J$60</definedName>
    <definedName name="Z_FB19BFAA_60BA_4CC2_92E5_E4C141AE804E_.wvu.PrintArea" localSheetId="43" hidden="1">'p53'!$A$1:$O$52</definedName>
    <definedName name="Z_FB19BFAA_60BA_4CC2_92E5_E4C141AE804E_.wvu.PrintArea" localSheetId="69" hidden="1">'p80-83'!$A$1:$AN$64</definedName>
    <definedName name="Z_FB19BFAA_60BA_4CC2_92E5_E4C141AE804E_.wvu.PrintArea" localSheetId="70" hidden="1">'p84'!$A$1:$G$72</definedName>
    <definedName name="Z_FB19BFAA_60BA_4CC2_92E5_E4C141AE804E_.wvu.PrintArea" localSheetId="71" hidden="1">'p85'!$A$3:$I$43</definedName>
    <definedName name="Z_FB19BFAA_60BA_4CC2_92E5_E4C141AE804E_.wvu.PrintArea" localSheetId="72" hidden="1">'p86'!$A$1:$O$41</definedName>
    <definedName name="Z_FB19BFAA_60BA_4CC2_92E5_E4C141AE804E_.wvu.PrintArea" localSheetId="73" hidden="1">'p87'!$A$3:$L$47</definedName>
    <definedName name="Z_FB19BFAA_60BA_4CC2_92E5_E4C141AE804E_.wvu.PrintArea" localSheetId="87" hidden="1">'PTC 352B'!$A$1:$I$74</definedName>
    <definedName name="Z_FB19BFAA_60BA_4CC2_92E5_E4C141AE804E_.wvu.PrintArea" localSheetId="88" hidden="1">'PTC 410'!$A$1:$N$313</definedName>
    <definedName name="Z_FB19BFAA_60BA_4CC2_92E5_E4C141AE804E_.wvu.PrintArea" localSheetId="81" hidden="1">'PTC Supplement Cover'!$B$2:$K$62</definedName>
    <definedName name="Z_FB19BFAA_60BA_4CC2_92E5_E4C141AE804E_.wvu.PrintArea" localSheetId="93" hidden="1">PTC710S!$A$1:$G$76</definedName>
    <definedName name="Z_FB19BFAA_60BA_4CC2_92E5_E4C141AE804E_.wvu.PrintArea" localSheetId="94" hidden="1">'PTC720'!$A$3:$I$43</definedName>
    <definedName name="Z_FB19BFAA_60BA_4CC2_92E5_E4C141AE804E_.wvu.PrintArea" localSheetId="9" hidden="1">'Sch 200-p5'!$A$1:$J$61</definedName>
    <definedName name="Z_FB19BFAA_60BA_4CC2_92E5_E4C141AE804E_.wvu.PrintArea" localSheetId="12" hidden="1">'Sch 210-p16'!$A$1:$M$68</definedName>
    <definedName name="Z_FB19BFAA_60BA_4CC2_92E5_E4C141AE804E_.wvu.PrintArea" localSheetId="13" hidden="1">'Sch 210-p17'!$A$1:$J$73</definedName>
    <definedName name="Z_FB19BFAA_60BA_4CC2_92E5_E4C141AE804E_.wvu.PrintArea" localSheetId="15" hidden="1">'Sch 220-p19'!$A$1:$P$68</definedName>
    <definedName name="Z_FB19BFAA_60BA_4CC2_92E5_E4C141AE804E_.wvu.PrintArea" localSheetId="17" hidden="1">'Sch 240-p21'!$A$1:$K$70</definedName>
    <definedName name="Z_FB19BFAA_60BA_4CC2_92E5_E4C141AE804E_.wvu.PrintArea" localSheetId="18" hidden="1">'Sch 240-p22'!$A$1:$K$66</definedName>
    <definedName name="Z_FB19BFAA_60BA_4CC2_92E5_E4C141AE804E_.wvu.PrintArea" localSheetId="19" hidden="1">'Sch 245-p23'!$A$1:$M$63</definedName>
    <definedName name="Z_FB19BFAA_60BA_4CC2_92E5_E4C141AE804E_.wvu.PrintArea" localSheetId="21" hidden="1">'Sch 310 and 310A-p25'!$B$2:$K$70</definedName>
    <definedName name="Z_FB19BFAA_60BA_4CC2_92E5_E4C141AE804E_.wvu.PrintArea" localSheetId="23" hidden="1">'Sch 310 and 310A-p27'!$A$1:$K$69</definedName>
    <definedName name="Z_FB19BFAA_60BA_4CC2_92E5_E4C141AE804E_.wvu.PrintArea" localSheetId="24" hidden="1">'Sch 310 and 310A-p28'!$A$1:$M$65</definedName>
    <definedName name="Z_FB19BFAA_60BA_4CC2_92E5_E4C141AE804E_.wvu.PrintArea" localSheetId="25" hidden="1">'Sch 310 and 310A-p29'!$A$1:$K$65</definedName>
    <definedName name="Z_FB19BFAA_60BA_4CC2_92E5_E4C141AE804E_.wvu.PrintArea" localSheetId="26" hidden="1">'Sch 310 and 310A-p30'!$A$1:$Q$52</definedName>
    <definedName name="Z_FB19BFAA_60BA_4CC2_92E5_E4C141AE804E_.wvu.PrintArea" localSheetId="27" hidden="1">'Sch 330-p31'!$B$1:$I$78</definedName>
    <definedName name="Z_FB19BFAA_60BA_4CC2_92E5_E4C141AE804E_.wvu.PrintArea" localSheetId="28" hidden="1">'Sch 330-p32-33'!$A$1:$Q$58</definedName>
    <definedName name="Z_FB19BFAA_60BA_4CC2_92E5_E4C141AE804E_.wvu.PrintArea" localSheetId="29" hidden="1">'Sch 332-p34'!$A$1:$L$77</definedName>
    <definedName name="Z_FB19BFAA_60BA_4CC2_92E5_E4C141AE804E_.wvu.PrintArea" localSheetId="30" hidden="1">'Sch 335-p35'!$A$1:$M$75</definedName>
    <definedName name="Z_FB19BFAA_60BA_4CC2_92E5_E4C141AE804E_.wvu.PrintArea" localSheetId="31" hidden="1">'Sch 339-p36'!$A$1:$L$71</definedName>
    <definedName name="Z_FB19BFAA_60BA_4CC2_92E5_E4C141AE804E_.wvu.PrintArea" localSheetId="32" hidden="1">'Sch 340-p37'!$A$1:$I$75</definedName>
    <definedName name="Z_FB19BFAA_60BA_4CC2_92E5_E4C141AE804E_.wvu.PrintArea" localSheetId="33" hidden="1">'Sch 342-p38'!$A$1:$M$69</definedName>
    <definedName name="Z_FB19BFAA_60BA_4CC2_92E5_E4C141AE804E_.wvu.PrintArea" localSheetId="35" hidden="1">'Sch 350-p40'!$A$1:$I$74</definedName>
    <definedName name="Z_FB19BFAA_60BA_4CC2_92E5_E4C141AE804E_.wvu.PrintArea" localSheetId="36" hidden="1">'Sch 351-p41'!$A$1:$L$71</definedName>
    <definedName name="Z_FB19BFAA_60BA_4CC2_92E5_E4C141AE804E_.wvu.PrintArea" localSheetId="37" hidden="1">'Sch 352A-p42-42A'!$A$1:$J$119</definedName>
    <definedName name="Z_FB19BFAA_60BA_4CC2_92E5_E4C141AE804E_.wvu.PrintArea" localSheetId="39" hidden="1">'Sch 352B-p43'!$A$1:$K$69</definedName>
    <definedName name="Z_FB19BFAA_60BA_4CC2_92E5_E4C141AE804E_.wvu.PrintArea" localSheetId="46" hidden="1">'Sch 415-p56-57'!$A$1:$T$67</definedName>
    <definedName name="Z_FB19BFAA_60BA_4CC2_92E5_E4C141AE804E_.wvu.PrintArea" localSheetId="47" hidden="1">'Sch 415-p57A-B'!$A$1:$T$68</definedName>
    <definedName name="Z_FB19BFAA_60BA_4CC2_92E5_E4C141AE804E_.wvu.PrintArea" localSheetId="48" hidden="1">'Sch 416-p58'!$A$1:$Q$43</definedName>
    <definedName name="Z_FB19BFAA_60BA_4CC2_92E5_E4C141AE804E_.wvu.PrintArea" localSheetId="50" hidden="1">'Sch 417-p60'!$A$1:$O$48</definedName>
    <definedName name="Z_FB19BFAA_60BA_4CC2_92E5_E4C141AE804E_.wvu.PrintArea" localSheetId="51" hidden="1">'Sch 418-p61'!$A$1:$E$59</definedName>
    <definedName name="Z_FB19BFAA_60BA_4CC2_92E5_E4C141AE804E_.wvu.PrintArea" localSheetId="53" hidden="1">'Sch 450-p63'!$A$1:$H$70</definedName>
    <definedName name="Z_FB19BFAA_60BA_4CC2_92E5_E4C141AE804E_.wvu.PrintArea" localSheetId="54" hidden="1">'Sch 450-p64'!$A$1:$H$64</definedName>
    <definedName name="Z_FB19BFAA_60BA_4CC2_92E5_E4C141AE804E_.wvu.PrintArea" localSheetId="55" hidden="1">'Sch 460-p65'!$A$1:$L$63</definedName>
    <definedName name="Z_FB19BFAA_60BA_4CC2_92E5_E4C141AE804E_.wvu.PrintArea" localSheetId="56" hidden="1">'Sch 501-p66'!$A$1:$M$68</definedName>
    <definedName name="Z_FB19BFAA_60BA_4CC2_92E5_E4C141AE804E_.wvu.PrintArea" localSheetId="59" hidden="1">'Sch 510-p69'!$A$1:$J$84</definedName>
    <definedName name="Z_FB19BFAA_60BA_4CC2_92E5_E4C141AE804E_.wvu.PrintArea" localSheetId="61" hidden="1">'Sch 512-p71'!$A$1:$G$44</definedName>
    <definedName name="Z_FB19BFAA_60BA_4CC2_92E5_E4C141AE804E_.wvu.PrintArea" localSheetId="62" hidden="1">'Sch 512-p72'!$A$1:$M$46</definedName>
    <definedName name="Z_FB19BFAA_60BA_4CC2_92E5_E4C141AE804E_.wvu.PrintArea" localSheetId="64" hidden="1">'Sch 700-700SCH.XLS'!$A$1:$L$69</definedName>
    <definedName name="Z_FB19BFAA_60BA_4CC2_92E5_E4C141AE804E_.wvu.PrintArea" localSheetId="68" hidden="1">'Sch 710 and 710S-p78-79 '!$A$2:$R$90</definedName>
    <definedName name="Z_FB19BFAA_60BA_4CC2_92E5_E4C141AE804E_.wvu.PrintArea" localSheetId="74" hidden="1">'Sch 723-p88'!$A$2:$L$45</definedName>
    <definedName name="Z_FB19BFAA_60BA_4CC2_92E5_E4C141AE804E_.wvu.PrintArea" localSheetId="75" hidden="1">'Sch 724-p89'!$B$1:$L$64</definedName>
    <definedName name="Z_FB19BFAA_60BA_4CC2_92E5_E4C141AE804E_.wvu.PrintArea" localSheetId="76" hidden="1">'Sch 725-p90'!$A$1:$F$63</definedName>
    <definedName name="Z_FB19BFAA_60BA_4CC2_92E5_E4C141AE804E_.wvu.PrintArea" localSheetId="77" hidden="1">'Sch 726 and Sch 750-p91'!$A$4:$P$48</definedName>
    <definedName name="Z_FB19BFAA_60BA_4CC2_92E5_E4C141AE804E_.wvu.PrintArea" localSheetId="78" hidden="1">'Sch 755 instr-p92-93'!$A$1:$C$139</definedName>
    <definedName name="Z_FB19BFAA_60BA_4CC2_92E5_E4C141AE804E_.wvu.PrintArea" localSheetId="79" hidden="1">'Sch 755-2013 SCH 755'!$A$1:$Z$242</definedName>
    <definedName name="Z_FB19BFAA_60BA_4CC2_92E5_E4C141AE804E_.wvu.PrintArea" localSheetId="5" hidden="1">'Sch A-p1'!$B$2:$K$58</definedName>
    <definedName name="Z_FB19BFAA_60BA_4CC2_92E5_E4C141AE804E_.wvu.PrintArea" localSheetId="6" hidden="1">'Sch B-p2'!$B$3:$J$61</definedName>
    <definedName name="Z_FB19BFAA_60BA_4CC2_92E5_E4C141AE804E_.wvu.PrintArea" localSheetId="7" hidden="1">'Sch C-p3'!$B$2:$W$68</definedName>
    <definedName name="Z_FB19BFAA_60BA_4CC2_92E5_E4C141AE804E_.wvu.PrintArea" localSheetId="8" hidden="1">'Sch C-p4'!$B$3:$L$70</definedName>
    <definedName name="Z_FB19BFAA_60BA_4CC2_92E5_E4C141AE804E_.wvu.PrintArea" localSheetId="3" hidden="1">'Table Contents '!$A$1:$C$61</definedName>
    <definedName name="Z_FB19BFAA_60BA_4CC2_92E5_E4C141AE804E_.wvu.PrintTitles" localSheetId="30" hidden="1">'Sch 335-p35'!$C:$C</definedName>
    <definedName name="Z_FB19BFAA_60BA_4CC2_92E5_E4C141AE804E_.wvu.Rows" localSheetId="9" hidden="1">'Sch 200-p5'!$5:$5</definedName>
  </definedNames>
  <calcPr calcId="145621"/>
  <customWorkbookViews>
    <customWorkbookView name="DUCRR - Personal View" guid="{4E7A3D04-9F51-465C-A42B-3DF9B3E7D5B5}" mergeInterval="0" personalView="1" maximized="1" windowWidth="1680" windowHeight="805" tabRatio="733" activeSheetId="24"/>
    <customWorkbookView name="Krell, Laura L. - Personal View" guid="{0DB5BAD5-393A-4F38-9E8B-709DEA7858B1}" mergeInterval="0" personalView="1" maximized="1" windowWidth="1280" windowHeight="779" tabRatio="733" activeSheetId="20"/>
    <customWorkbookView name="Burgess, Stephen - Personal View" guid="{9188604F-721B-4607-B5A7-F14601E34BB8}" mergeInterval="0" personalView="1" maximized="1" windowWidth="1280" windowHeight="799" tabRatio="733" activeSheetId="32"/>
    <customWorkbookView name="Blankenship, Rose R. - Personal View" guid="{26429A53-B624-4AA6-8C8D-667186B058B8}" mergeInterval="0" personalView="1" maximized="1" windowWidth="1028" windowHeight="447" tabRatio="733" activeSheetId="49"/>
    <customWorkbookView name="Shepperson, Nathan C. - Personal View" guid="{7390B031-6060-4327-BF01-8B9465EDB6D9}" mergeInterval="0" personalView="1" xWindow="393" yWindow="26" windowWidth="1598" windowHeight="740" tabRatio="733" activeSheetId="52"/>
    <customWorkbookView name="xt65z - Personal View" guid="{49D366EC-C851-4932-854D-8EA887B298C5}" mergeInterval="0" personalView="1" maximized="1" windowWidth="1276" windowHeight="799" tabRatio="733" activeSheetId="52"/>
    <customWorkbookView name="a4982 - Personal View" guid="{F228F194-B0FE-4A91-A927-06A4E89703F0}" mergeInterval="0" personalView="1" maximized="1" windowWidth="1680" windowHeight="825" tabRatio="733" activeSheetId="1"/>
    <customWorkbookView name="fa1of - Personal View" guid="{A2494C54-8D9D-4A05-9F27-C858173D9692}" mergeInterval="0" personalView="1" maximized="1" windowWidth="1680" windowHeight="785" tabRatio="733" activeSheetId="1"/>
    <customWorkbookView name="Assad, Lisa M. - Personal View" guid="{74404EEC-CA6A-48B0-B168-B7933282EEB2}" mergeInterval="0" personalView="1" maximized="1" windowWidth="1920" windowHeight="806" tabRatio="733" activeSheetId="84"/>
    <customWorkbookView name="WHRGF - Personal View" guid="{FB19BFAA-60BA-4CC2-92E5-E4C141AE804E}" mergeInterval="0" personalView="1" maximized="1" windowWidth="1920" windowHeight="835" tabRatio="733" activeSheetId="15"/>
    <customWorkbookView name="Rusinko, Lance - Personal View" guid="{F56BCD39-3910-4701-BCCF-245589B07D98}" mergeInterval="0" personalView="1" maximized="1" windowWidth="1280" windowHeight="778" tabRatio="733" activeSheetId="44"/>
  </customWorkbookViews>
</workbook>
</file>

<file path=xl/calcChain.xml><?xml version="1.0" encoding="utf-8"?>
<calcChain xmlns="http://schemas.openxmlformats.org/spreadsheetml/2006/main">
  <c r="G60" i="80" l="1"/>
  <c r="E105" i="100" l="1"/>
  <c r="F16" i="16" l="1"/>
  <c r="I30" i="32" l="1"/>
  <c r="I312" i="84" l="1"/>
  <c r="H312" i="84"/>
  <c r="G312" i="84"/>
  <c r="F312" i="84"/>
  <c r="L312" i="84" s="1"/>
  <c r="J311" i="84"/>
  <c r="L311" i="84" s="1"/>
  <c r="J310" i="84"/>
  <c r="L310" i="84" s="1"/>
  <c r="J309" i="84"/>
  <c r="L309" i="84" s="1"/>
  <c r="J308" i="84"/>
  <c r="L308" i="84" s="1"/>
  <c r="J307" i="84"/>
  <c r="L307" i="84" s="1"/>
  <c r="J306" i="84"/>
  <c r="L306" i="84" s="1"/>
  <c r="J305" i="84"/>
  <c r="L305" i="84" s="1"/>
  <c r="J304" i="84"/>
  <c r="L304" i="84" s="1"/>
  <c r="J303" i="84"/>
  <c r="L303" i="84" s="1"/>
  <c r="J302" i="84"/>
  <c r="L302" i="84" s="1"/>
  <c r="J301" i="84"/>
  <c r="L301" i="84" s="1"/>
  <c r="J300" i="84"/>
  <c r="L300" i="84" s="1"/>
  <c r="J299" i="84"/>
  <c r="L299" i="84" s="1"/>
  <c r="J298" i="84"/>
  <c r="L298" i="84" s="1"/>
  <c r="J297" i="84"/>
  <c r="L297" i="84" s="1"/>
  <c r="J296" i="84"/>
  <c r="L296" i="84" s="1"/>
  <c r="J295" i="84"/>
  <c r="L295" i="84" s="1"/>
  <c r="J294" i="84"/>
  <c r="L294" i="84" s="1"/>
  <c r="I291" i="84"/>
  <c r="H291" i="84"/>
  <c r="G291" i="84"/>
  <c r="F291" i="84"/>
  <c r="J290" i="84"/>
  <c r="L290" i="84" s="1"/>
  <c r="J289" i="84"/>
  <c r="L289" i="84" s="1"/>
  <c r="J288" i="84"/>
  <c r="L288" i="84" s="1"/>
  <c r="J287" i="84"/>
  <c r="L287" i="84" s="1"/>
  <c r="J286" i="84"/>
  <c r="L286" i="84" s="1"/>
  <c r="J285" i="84"/>
  <c r="L285" i="84" s="1"/>
  <c r="J284" i="84"/>
  <c r="L284" i="84" s="1"/>
  <c r="J283" i="84"/>
  <c r="L283" i="84" s="1"/>
  <c r="J282" i="84"/>
  <c r="L282" i="84" s="1"/>
  <c r="I271" i="84"/>
  <c r="H271" i="84"/>
  <c r="G271" i="84"/>
  <c r="F271" i="84"/>
  <c r="J270" i="84"/>
  <c r="L270" i="84" s="1"/>
  <c r="J269" i="84"/>
  <c r="L269" i="84" s="1"/>
  <c r="J268" i="84"/>
  <c r="L268" i="84" s="1"/>
  <c r="J267" i="84"/>
  <c r="L267" i="84" s="1"/>
  <c r="J266" i="84"/>
  <c r="L266" i="84" s="1"/>
  <c r="J265" i="84"/>
  <c r="L265" i="84" s="1"/>
  <c r="J264" i="84"/>
  <c r="L264" i="84" s="1"/>
  <c r="J263" i="84"/>
  <c r="L263" i="84" s="1"/>
  <c r="J262" i="84"/>
  <c r="L262" i="84" s="1"/>
  <c r="J261" i="84"/>
  <c r="L261" i="84" s="1"/>
  <c r="I259" i="84"/>
  <c r="H259" i="84"/>
  <c r="G259" i="84"/>
  <c r="F259" i="84"/>
  <c r="J258" i="84"/>
  <c r="L258" i="84" s="1"/>
  <c r="J257" i="84"/>
  <c r="L257" i="84" s="1"/>
  <c r="J256" i="84"/>
  <c r="L256" i="84" s="1"/>
  <c r="J255" i="84"/>
  <c r="L255" i="84" s="1"/>
  <c r="J254" i="84"/>
  <c r="L254" i="84" s="1"/>
  <c r="I252" i="84"/>
  <c r="H252" i="84"/>
  <c r="G252" i="84"/>
  <c r="F252" i="84"/>
  <c r="L251" i="84"/>
  <c r="J251" i="84"/>
  <c r="L250" i="84"/>
  <c r="J250" i="84"/>
  <c r="L249" i="84"/>
  <c r="J249" i="84"/>
  <c r="L248" i="84"/>
  <c r="J248" i="84"/>
  <c r="L247" i="84"/>
  <c r="J247" i="84"/>
  <c r="L246" i="84"/>
  <c r="J246" i="84"/>
  <c r="L245" i="84"/>
  <c r="J245" i="84"/>
  <c r="L244" i="84"/>
  <c r="J244" i="84"/>
  <c r="L243" i="84"/>
  <c r="J243" i="84"/>
  <c r="L242" i="84"/>
  <c r="J242" i="84"/>
  <c r="J241" i="84"/>
  <c r="L241" i="84" s="1"/>
  <c r="L240" i="84"/>
  <c r="J240" i="84"/>
  <c r="J239" i="84"/>
  <c r="L239" i="84" s="1"/>
  <c r="J238" i="84"/>
  <c r="L238" i="84" s="1"/>
  <c r="J237" i="84"/>
  <c r="I226" i="84"/>
  <c r="H226" i="84"/>
  <c r="G226" i="84"/>
  <c r="F226" i="84"/>
  <c r="F292" i="84" s="1"/>
  <c r="J225" i="84"/>
  <c r="L225" i="84" s="1"/>
  <c r="J224" i="84"/>
  <c r="L224" i="84" s="1"/>
  <c r="L223" i="84"/>
  <c r="J223" i="84"/>
  <c r="J222" i="84"/>
  <c r="L222" i="84" s="1"/>
  <c r="L221" i="84"/>
  <c r="J221" i="84"/>
  <c r="J220" i="84"/>
  <c r="L220" i="84" s="1"/>
  <c r="J219" i="84"/>
  <c r="L219" i="84" s="1"/>
  <c r="J218" i="84"/>
  <c r="L218" i="84" s="1"/>
  <c r="J217" i="84"/>
  <c r="L217" i="84" s="1"/>
  <c r="J216" i="84"/>
  <c r="L216" i="84" s="1"/>
  <c r="L215" i="84"/>
  <c r="J215" i="84"/>
  <c r="J214" i="84"/>
  <c r="L214" i="84" s="1"/>
  <c r="L213" i="84"/>
  <c r="J213" i="84"/>
  <c r="J212" i="84"/>
  <c r="L212" i="84" s="1"/>
  <c r="J211" i="84"/>
  <c r="L211" i="84" s="1"/>
  <c r="J210" i="84"/>
  <c r="L210" i="84" s="1"/>
  <c r="J209" i="84"/>
  <c r="L209" i="84" s="1"/>
  <c r="J208" i="84"/>
  <c r="J226" i="84" s="1"/>
  <c r="I204" i="84"/>
  <c r="H204" i="84"/>
  <c r="G204" i="84"/>
  <c r="F204" i="84"/>
  <c r="L204" i="84" s="1"/>
  <c r="J203" i="84"/>
  <c r="L203" i="84" s="1"/>
  <c r="J202" i="84"/>
  <c r="L202" i="84" s="1"/>
  <c r="J201" i="84"/>
  <c r="L201" i="84" s="1"/>
  <c r="J200" i="84"/>
  <c r="L200" i="84" s="1"/>
  <c r="J199" i="84"/>
  <c r="L199" i="84" s="1"/>
  <c r="J198" i="84"/>
  <c r="L198" i="84" s="1"/>
  <c r="J197" i="84"/>
  <c r="L197" i="84" s="1"/>
  <c r="J196" i="84"/>
  <c r="L196" i="84" s="1"/>
  <c r="J195" i="84"/>
  <c r="L195" i="84" s="1"/>
  <c r="J194" i="84"/>
  <c r="L194" i="84" s="1"/>
  <c r="J193" i="84"/>
  <c r="L193" i="84" s="1"/>
  <c r="J182" i="84"/>
  <c r="L182" i="84" s="1"/>
  <c r="J181" i="84"/>
  <c r="L181" i="84" s="1"/>
  <c r="J180" i="84"/>
  <c r="L180" i="84" s="1"/>
  <c r="J179" i="84"/>
  <c r="L179" i="84" s="1"/>
  <c r="J178" i="84"/>
  <c r="L178" i="84" s="1"/>
  <c r="J177" i="84"/>
  <c r="L177" i="84" s="1"/>
  <c r="J176" i="84"/>
  <c r="L176" i="84" s="1"/>
  <c r="J175" i="84"/>
  <c r="L175" i="84" s="1"/>
  <c r="J174" i="84"/>
  <c r="L174" i="84" s="1"/>
  <c r="J173" i="84"/>
  <c r="L173" i="84" s="1"/>
  <c r="J171" i="84"/>
  <c r="L171" i="84" s="1"/>
  <c r="I169" i="84"/>
  <c r="H169" i="84"/>
  <c r="G169" i="84"/>
  <c r="F169" i="84"/>
  <c r="J168" i="84"/>
  <c r="L168" i="84" s="1"/>
  <c r="J167" i="84"/>
  <c r="L167" i="84" s="1"/>
  <c r="J166" i="84"/>
  <c r="L166" i="84" s="1"/>
  <c r="J165" i="84"/>
  <c r="L165" i="84" s="1"/>
  <c r="J164" i="84"/>
  <c r="L164" i="84" s="1"/>
  <c r="L163" i="84"/>
  <c r="L162" i="84"/>
  <c r="J162" i="84"/>
  <c r="J161" i="84"/>
  <c r="L161" i="84" s="1"/>
  <c r="L160" i="84"/>
  <c r="J160" i="84"/>
  <c r="J159" i="84"/>
  <c r="L159" i="84" s="1"/>
  <c r="J158" i="84"/>
  <c r="L158" i="84" s="1"/>
  <c r="J157" i="84"/>
  <c r="L157" i="84" s="1"/>
  <c r="J156" i="84"/>
  <c r="L156" i="84" s="1"/>
  <c r="J155" i="84"/>
  <c r="L155" i="84" s="1"/>
  <c r="L154" i="84"/>
  <c r="J154" i="84"/>
  <c r="J153" i="84"/>
  <c r="L153" i="84" s="1"/>
  <c r="L152" i="84"/>
  <c r="J152" i="84"/>
  <c r="J151" i="84"/>
  <c r="I149" i="84"/>
  <c r="H149" i="84"/>
  <c r="G149" i="84"/>
  <c r="G205" i="84" s="1"/>
  <c r="F149" i="84"/>
  <c r="J148" i="84"/>
  <c r="J137" i="84"/>
  <c r="L137" i="84" s="1"/>
  <c r="J136" i="84"/>
  <c r="L136" i="84" s="1"/>
  <c r="J135" i="84"/>
  <c r="L135" i="84" s="1"/>
  <c r="J134" i="84"/>
  <c r="L134" i="84" s="1"/>
  <c r="J133" i="84"/>
  <c r="L133" i="84" s="1"/>
  <c r="J132" i="84"/>
  <c r="L132" i="84" s="1"/>
  <c r="J131" i="84"/>
  <c r="L131" i="84" s="1"/>
  <c r="J130" i="84"/>
  <c r="L130" i="84" s="1"/>
  <c r="J129" i="84"/>
  <c r="L129" i="84" s="1"/>
  <c r="J128" i="84"/>
  <c r="L128" i="84" s="1"/>
  <c r="J127" i="84"/>
  <c r="L127" i="84" s="1"/>
  <c r="J126" i="84"/>
  <c r="L126" i="84" s="1"/>
  <c r="J125" i="84"/>
  <c r="L125" i="84" s="1"/>
  <c r="J124" i="84"/>
  <c r="L124" i="84" s="1"/>
  <c r="J123" i="84"/>
  <c r="L123" i="84" s="1"/>
  <c r="J122" i="84"/>
  <c r="L122" i="84" s="1"/>
  <c r="J121" i="84"/>
  <c r="L121" i="84" s="1"/>
  <c r="I117" i="84"/>
  <c r="H117" i="84"/>
  <c r="G117" i="84"/>
  <c r="F117" i="84"/>
  <c r="F118" i="84" s="1"/>
  <c r="J116" i="84"/>
  <c r="L116" i="84" s="1"/>
  <c r="J115" i="84"/>
  <c r="L115" i="84" s="1"/>
  <c r="J114" i="84"/>
  <c r="L114" i="84" s="1"/>
  <c r="J113" i="84"/>
  <c r="L113" i="84" s="1"/>
  <c r="J112" i="84"/>
  <c r="L112" i="84" s="1"/>
  <c r="J111" i="84"/>
  <c r="L111" i="84" s="1"/>
  <c r="J110" i="84"/>
  <c r="L110" i="84" s="1"/>
  <c r="J109" i="84"/>
  <c r="L109" i="84" s="1"/>
  <c r="J108" i="84"/>
  <c r="L108" i="84" s="1"/>
  <c r="J107" i="84"/>
  <c r="L107" i="84" s="1"/>
  <c r="J106" i="84"/>
  <c r="L106" i="84" s="1"/>
  <c r="J105" i="84"/>
  <c r="L105" i="84" s="1"/>
  <c r="J104" i="84"/>
  <c r="L104" i="84" s="1"/>
  <c r="J103" i="84"/>
  <c r="L103" i="84" s="1"/>
  <c r="J102" i="84"/>
  <c r="L102" i="84" s="1"/>
  <c r="J91" i="84"/>
  <c r="L91" i="84" s="1"/>
  <c r="J90" i="84"/>
  <c r="L90" i="84" s="1"/>
  <c r="J89" i="84"/>
  <c r="L89" i="84" s="1"/>
  <c r="J88" i="84"/>
  <c r="L88" i="84" s="1"/>
  <c r="J87" i="84"/>
  <c r="L87" i="84" s="1"/>
  <c r="J86" i="84"/>
  <c r="L86" i="84" s="1"/>
  <c r="J85" i="84"/>
  <c r="L85" i="84" s="1"/>
  <c r="J84" i="84"/>
  <c r="L84" i="84" s="1"/>
  <c r="J83" i="84"/>
  <c r="L83" i="84" s="1"/>
  <c r="J82" i="84"/>
  <c r="L82" i="84" s="1"/>
  <c r="J81" i="84"/>
  <c r="L81" i="84" s="1"/>
  <c r="J80" i="84"/>
  <c r="L80" i="84" s="1"/>
  <c r="J79" i="84"/>
  <c r="L79" i="84" s="1"/>
  <c r="J78" i="84"/>
  <c r="L78" i="84" s="1"/>
  <c r="J77" i="84"/>
  <c r="L77" i="84" s="1"/>
  <c r="J76" i="84"/>
  <c r="L76" i="84" s="1"/>
  <c r="J75" i="84"/>
  <c r="L75" i="84" s="1"/>
  <c r="J74" i="84"/>
  <c r="L74" i="84" s="1"/>
  <c r="J73" i="84"/>
  <c r="L73" i="84" s="1"/>
  <c r="J72" i="84"/>
  <c r="L72" i="84" s="1"/>
  <c r="J71" i="84"/>
  <c r="L71" i="84" s="1"/>
  <c r="J70" i="84"/>
  <c r="L70" i="84" s="1"/>
  <c r="J69" i="84"/>
  <c r="L69" i="84" s="1"/>
  <c r="J68" i="84"/>
  <c r="L68" i="84" s="1"/>
  <c r="J67" i="84"/>
  <c r="L67" i="84" s="1"/>
  <c r="J66" i="84"/>
  <c r="L66" i="84" s="1"/>
  <c r="J65" i="84"/>
  <c r="L65" i="84" s="1"/>
  <c r="L64" i="84"/>
  <c r="L63" i="84"/>
  <c r="L62" i="84"/>
  <c r="L61" i="84"/>
  <c r="L60" i="84"/>
  <c r="L59" i="84"/>
  <c r="J58" i="84"/>
  <c r="L58" i="84" s="1"/>
  <c r="J57" i="84"/>
  <c r="L57" i="84" s="1"/>
  <c r="J46" i="84"/>
  <c r="L46" i="84" s="1"/>
  <c r="J45" i="84"/>
  <c r="L45" i="84" s="1"/>
  <c r="J44" i="84"/>
  <c r="L44" i="84" s="1"/>
  <c r="J43" i="84"/>
  <c r="L43" i="84" s="1"/>
  <c r="J42" i="84"/>
  <c r="L42" i="84" s="1"/>
  <c r="J41" i="84"/>
  <c r="L41" i="84" s="1"/>
  <c r="J40" i="84"/>
  <c r="L40" i="84" s="1"/>
  <c r="J39" i="84"/>
  <c r="L39" i="84" s="1"/>
  <c r="J38" i="84"/>
  <c r="L38" i="84" s="1"/>
  <c r="J37" i="84"/>
  <c r="L37" i="84" s="1"/>
  <c r="J36" i="84"/>
  <c r="L36" i="84" s="1"/>
  <c r="J35" i="84"/>
  <c r="L35" i="84" s="1"/>
  <c r="J34" i="84"/>
  <c r="L34" i="84" s="1"/>
  <c r="J33" i="84"/>
  <c r="L33" i="84" s="1"/>
  <c r="J32" i="84"/>
  <c r="L32" i="84" s="1"/>
  <c r="J31" i="84"/>
  <c r="L31" i="84" s="1"/>
  <c r="J30" i="84"/>
  <c r="L30" i="84" s="1"/>
  <c r="J29" i="84"/>
  <c r="L29" i="84" s="1"/>
  <c r="J28" i="84"/>
  <c r="L28" i="84" s="1"/>
  <c r="J27" i="84"/>
  <c r="L27" i="84" s="1"/>
  <c r="J26" i="84"/>
  <c r="L26" i="84" s="1"/>
  <c r="J25" i="84"/>
  <c r="L25" i="84" s="1"/>
  <c r="J24" i="84"/>
  <c r="L24" i="84" s="1"/>
  <c r="J23" i="84"/>
  <c r="L23" i="84" s="1"/>
  <c r="J22" i="84"/>
  <c r="J21" i="84"/>
  <c r="J20" i="84"/>
  <c r="I19" i="84"/>
  <c r="H19" i="84"/>
  <c r="G19" i="84"/>
  <c r="F19" i="84"/>
  <c r="J18" i="84"/>
  <c r="L18" i="84" s="1"/>
  <c r="J17" i="84"/>
  <c r="L17" i="84" s="1"/>
  <c r="J16" i="84"/>
  <c r="L16" i="84" s="1"/>
  <c r="J15" i="84"/>
  <c r="L15" i="84" s="1"/>
  <c r="J14" i="84"/>
  <c r="L14" i="84" s="1"/>
  <c r="F205" i="84" l="1"/>
  <c r="J169" i="84"/>
  <c r="J252" i="84"/>
  <c r="J117" i="84"/>
  <c r="G118" i="84"/>
  <c r="L151" i="84"/>
  <c r="L208" i="84"/>
  <c r="L237" i="84"/>
  <c r="H118" i="84"/>
  <c r="J149" i="84"/>
  <c r="H205" i="84"/>
  <c r="L169" i="84"/>
  <c r="H292" i="84"/>
  <c r="L252" i="84"/>
  <c r="L291" i="84"/>
  <c r="G292" i="84"/>
  <c r="L271" i="84"/>
  <c r="J19" i="84"/>
  <c r="I118" i="84"/>
  <c r="L148" i="84"/>
  <c r="I205" i="84"/>
  <c r="I292" i="84"/>
  <c r="L259" i="84"/>
  <c r="F313" i="84"/>
  <c r="L118" i="84"/>
  <c r="L19" i="84"/>
  <c r="L22" i="84"/>
  <c r="L117" i="84"/>
  <c r="L149" i="84"/>
  <c r="J204" i="84"/>
  <c r="J259" i="84"/>
  <c r="J271" i="84"/>
  <c r="J291" i="84"/>
  <c r="J312" i="84"/>
  <c r="L226" i="84"/>
  <c r="E55" i="25"/>
  <c r="E54" i="25"/>
  <c r="E44" i="25"/>
  <c r="E42" i="25"/>
  <c r="L205" i="84" l="1"/>
  <c r="L292" i="84"/>
  <c r="J118" i="84"/>
  <c r="J205" i="84"/>
  <c r="H313" i="84"/>
  <c r="G313" i="84"/>
  <c r="J292" i="84"/>
  <c r="I313" i="84"/>
  <c r="J313" i="84" l="1"/>
  <c r="L313" i="84"/>
  <c r="G20" i="52"/>
  <c r="G21" i="52" s="1"/>
  <c r="G16" i="11"/>
  <c r="I60" i="58" l="1"/>
  <c r="I35" i="58"/>
  <c r="I41" i="58" s="1"/>
  <c r="I29" i="58"/>
  <c r="I43" i="58" s="1"/>
  <c r="I38" i="58" l="1"/>
  <c r="L44" i="49"/>
  <c r="K44" i="49"/>
  <c r="J44" i="49"/>
  <c r="I44" i="49"/>
  <c r="H44" i="49"/>
  <c r="G44" i="49"/>
  <c r="F44" i="49"/>
  <c r="E44" i="49"/>
  <c r="M43" i="49"/>
  <c r="M42" i="49"/>
  <c r="M41" i="49"/>
  <c r="M40" i="49"/>
  <c r="M39" i="49"/>
  <c r="M38" i="49"/>
  <c r="M37" i="49"/>
  <c r="M36" i="49"/>
  <c r="M35" i="49"/>
  <c r="M34" i="49"/>
  <c r="M44" i="49" l="1"/>
  <c r="H51" i="11" l="1"/>
  <c r="G51" i="11"/>
  <c r="H30" i="11"/>
  <c r="G30" i="11"/>
  <c r="H16" i="11"/>
  <c r="I66" i="10"/>
  <c r="H66" i="10"/>
  <c r="I56" i="10"/>
  <c r="H56" i="10"/>
  <c r="J35" i="10"/>
  <c r="I35" i="10"/>
  <c r="I40" i="10" s="1"/>
  <c r="I42" i="10" s="1"/>
  <c r="H35" i="10"/>
  <c r="H40" i="10" l="1"/>
  <c r="J40" i="10"/>
  <c r="J42" i="10" s="1"/>
  <c r="I57" i="10"/>
  <c r="I67" i="10" s="1"/>
  <c r="H17" i="11" s="1"/>
  <c r="H23" i="11" s="1"/>
  <c r="H31" i="11" s="1"/>
  <c r="H35" i="11" s="1"/>
  <c r="H42" i="11" s="1"/>
  <c r="I312" i="39"/>
  <c r="H312" i="39"/>
  <c r="G312" i="39"/>
  <c r="F312" i="39"/>
  <c r="J311" i="39"/>
  <c r="L311" i="39" s="1"/>
  <c r="J310" i="39"/>
  <c r="L310" i="39" s="1"/>
  <c r="J309" i="39"/>
  <c r="L309" i="39" s="1"/>
  <c r="J308" i="39"/>
  <c r="L308" i="39" s="1"/>
  <c r="J307" i="39"/>
  <c r="L307" i="39" s="1"/>
  <c r="J306" i="39"/>
  <c r="L306" i="39" s="1"/>
  <c r="J305" i="39"/>
  <c r="L305" i="39" s="1"/>
  <c r="J304" i="39"/>
  <c r="L304" i="39" s="1"/>
  <c r="J303" i="39"/>
  <c r="L303" i="39" s="1"/>
  <c r="J302" i="39"/>
  <c r="L302" i="39" s="1"/>
  <c r="J301" i="39"/>
  <c r="L301" i="39" s="1"/>
  <c r="J300" i="39"/>
  <c r="L300" i="39" s="1"/>
  <c r="J299" i="39"/>
  <c r="L299" i="39" s="1"/>
  <c r="J298" i="39"/>
  <c r="L298" i="39" s="1"/>
  <c r="J297" i="39"/>
  <c r="L297" i="39" s="1"/>
  <c r="J296" i="39"/>
  <c r="L296" i="39" s="1"/>
  <c r="J295" i="39"/>
  <c r="L295" i="39" s="1"/>
  <c r="J294" i="39"/>
  <c r="L294" i="39" s="1"/>
  <c r="I291" i="39"/>
  <c r="H291" i="39"/>
  <c r="G291" i="39"/>
  <c r="F291" i="39"/>
  <c r="J290" i="39"/>
  <c r="L290" i="39" s="1"/>
  <c r="J289" i="39"/>
  <c r="L289" i="39" s="1"/>
  <c r="J288" i="39"/>
  <c r="L288" i="39" s="1"/>
  <c r="J287" i="39"/>
  <c r="L287" i="39" s="1"/>
  <c r="J286" i="39"/>
  <c r="L286" i="39" s="1"/>
  <c r="J285" i="39"/>
  <c r="L285" i="39" s="1"/>
  <c r="J284" i="39"/>
  <c r="L284" i="39" s="1"/>
  <c r="J283" i="39"/>
  <c r="L283" i="39" s="1"/>
  <c r="J282" i="39"/>
  <c r="L282" i="39" s="1"/>
  <c r="I271" i="39"/>
  <c r="H271" i="39"/>
  <c r="G271" i="39"/>
  <c r="F271" i="39"/>
  <c r="J270" i="39"/>
  <c r="L270" i="39" s="1"/>
  <c r="J269" i="39"/>
  <c r="L269" i="39" s="1"/>
  <c r="J268" i="39"/>
  <c r="L268" i="39" s="1"/>
  <c r="J267" i="39"/>
  <c r="L267" i="39" s="1"/>
  <c r="J266" i="39"/>
  <c r="L266" i="39" s="1"/>
  <c r="J265" i="39"/>
  <c r="L265" i="39" s="1"/>
  <c r="J264" i="39"/>
  <c r="L264" i="39" s="1"/>
  <c r="J263" i="39"/>
  <c r="L263" i="39" s="1"/>
  <c r="J262" i="39"/>
  <c r="L262" i="39" s="1"/>
  <c r="J261" i="39"/>
  <c r="L261" i="39" s="1"/>
  <c r="I259" i="39"/>
  <c r="H259" i="39"/>
  <c r="G259" i="39"/>
  <c r="F259" i="39"/>
  <c r="J258" i="39"/>
  <c r="L258" i="39" s="1"/>
  <c r="J257" i="39"/>
  <c r="L257" i="39" s="1"/>
  <c r="J256" i="39"/>
  <c r="L256" i="39" s="1"/>
  <c r="J255" i="39"/>
  <c r="L255" i="39" s="1"/>
  <c r="J254" i="39"/>
  <c r="L254" i="39" s="1"/>
  <c r="I252" i="39"/>
  <c r="H252" i="39"/>
  <c r="G252" i="39"/>
  <c r="F252" i="39"/>
  <c r="L251" i="39"/>
  <c r="J251" i="39"/>
  <c r="L250" i="39"/>
  <c r="J250" i="39"/>
  <c r="L249" i="39"/>
  <c r="J249" i="39"/>
  <c r="L248" i="39"/>
  <c r="J248" i="39"/>
  <c r="L247" i="39"/>
  <c r="J247" i="39"/>
  <c r="L246" i="39"/>
  <c r="J246" i="39"/>
  <c r="L245" i="39"/>
  <c r="J245" i="39"/>
  <c r="L244" i="39"/>
  <c r="J244" i="39"/>
  <c r="L243" i="39"/>
  <c r="J243" i="39"/>
  <c r="L242" i="39"/>
  <c r="J242" i="39"/>
  <c r="J241" i="39"/>
  <c r="L241" i="39" s="1"/>
  <c r="J240" i="39"/>
  <c r="L240" i="39" s="1"/>
  <c r="J239" i="39"/>
  <c r="L239" i="39" s="1"/>
  <c r="J238" i="39"/>
  <c r="L238" i="39" s="1"/>
  <c r="J237" i="39"/>
  <c r="L237" i="39" s="1"/>
  <c r="I226" i="39"/>
  <c r="H226" i="39"/>
  <c r="G226" i="39"/>
  <c r="F226" i="39"/>
  <c r="J225" i="39"/>
  <c r="L225" i="39" s="1"/>
  <c r="J224" i="39"/>
  <c r="L224" i="39" s="1"/>
  <c r="J223" i="39"/>
  <c r="L223" i="39" s="1"/>
  <c r="J222" i="39"/>
  <c r="L222" i="39" s="1"/>
  <c r="J221" i="39"/>
  <c r="L221" i="39" s="1"/>
  <c r="J220" i="39"/>
  <c r="L220" i="39" s="1"/>
  <c r="J219" i="39"/>
  <c r="L219" i="39" s="1"/>
  <c r="J218" i="39"/>
  <c r="L218" i="39" s="1"/>
  <c r="J217" i="39"/>
  <c r="L217" i="39" s="1"/>
  <c r="J216" i="39"/>
  <c r="L216" i="39" s="1"/>
  <c r="J215" i="39"/>
  <c r="L215" i="39" s="1"/>
  <c r="J214" i="39"/>
  <c r="L214" i="39" s="1"/>
  <c r="J213" i="39"/>
  <c r="L213" i="39" s="1"/>
  <c r="J212" i="39"/>
  <c r="L212" i="39" s="1"/>
  <c r="J211" i="39"/>
  <c r="L211" i="39" s="1"/>
  <c r="J210" i="39"/>
  <c r="L210" i="39" s="1"/>
  <c r="J209" i="39"/>
  <c r="L209" i="39" s="1"/>
  <c r="J208" i="39"/>
  <c r="L208" i="39" s="1"/>
  <c r="I204" i="39"/>
  <c r="H204" i="39"/>
  <c r="G204" i="39"/>
  <c r="F204" i="39"/>
  <c r="J203" i="39"/>
  <c r="L203" i="39" s="1"/>
  <c r="J202" i="39"/>
  <c r="L202" i="39" s="1"/>
  <c r="J201" i="39"/>
  <c r="L201" i="39" s="1"/>
  <c r="J200" i="39"/>
  <c r="L200" i="39" s="1"/>
  <c r="J199" i="39"/>
  <c r="L199" i="39" s="1"/>
  <c r="J198" i="39"/>
  <c r="L198" i="39" s="1"/>
  <c r="J197" i="39"/>
  <c r="L197" i="39" s="1"/>
  <c r="J196" i="39"/>
  <c r="L196" i="39" s="1"/>
  <c r="J195" i="39"/>
  <c r="L195" i="39" s="1"/>
  <c r="J194" i="39"/>
  <c r="L194" i="39" s="1"/>
  <c r="J193" i="39"/>
  <c r="L193" i="39" s="1"/>
  <c r="J182" i="39"/>
  <c r="L182" i="39" s="1"/>
  <c r="J181" i="39"/>
  <c r="L181" i="39" s="1"/>
  <c r="J180" i="39"/>
  <c r="L180" i="39" s="1"/>
  <c r="J179" i="39"/>
  <c r="L179" i="39" s="1"/>
  <c r="J178" i="39"/>
  <c r="L178" i="39" s="1"/>
  <c r="J177" i="39"/>
  <c r="L177" i="39" s="1"/>
  <c r="J176" i="39"/>
  <c r="L176" i="39" s="1"/>
  <c r="J175" i="39"/>
  <c r="L175" i="39" s="1"/>
  <c r="J174" i="39"/>
  <c r="L174" i="39" s="1"/>
  <c r="J173" i="39"/>
  <c r="L173" i="39" s="1"/>
  <c r="J171" i="39"/>
  <c r="L171" i="39" s="1"/>
  <c r="I169" i="39"/>
  <c r="H169" i="39"/>
  <c r="G169" i="39"/>
  <c r="F169" i="39"/>
  <c r="J168" i="39"/>
  <c r="L168" i="39" s="1"/>
  <c r="J167" i="39"/>
  <c r="L167" i="39" s="1"/>
  <c r="J166" i="39"/>
  <c r="L166" i="39" s="1"/>
  <c r="J165" i="39"/>
  <c r="L165" i="39" s="1"/>
  <c r="J164" i="39"/>
  <c r="L164" i="39" s="1"/>
  <c r="J163" i="39"/>
  <c r="L163" i="39" s="1"/>
  <c r="J162" i="39"/>
  <c r="L162" i="39" s="1"/>
  <c r="J161" i="39"/>
  <c r="L161" i="39" s="1"/>
  <c r="J160" i="39"/>
  <c r="L160" i="39" s="1"/>
  <c r="J159" i="39"/>
  <c r="L159" i="39" s="1"/>
  <c r="J158" i="39"/>
  <c r="L158" i="39" s="1"/>
  <c r="J157" i="39"/>
  <c r="L157" i="39" s="1"/>
  <c r="J156" i="39"/>
  <c r="L156" i="39" s="1"/>
  <c r="J155" i="39"/>
  <c r="L155" i="39" s="1"/>
  <c r="J154" i="39"/>
  <c r="L154" i="39" s="1"/>
  <c r="J153" i="39"/>
  <c r="L153" i="39" s="1"/>
  <c r="J152" i="39"/>
  <c r="L152" i="39" s="1"/>
  <c r="J151" i="39"/>
  <c r="I149" i="39"/>
  <c r="H149" i="39"/>
  <c r="G149" i="39"/>
  <c r="F149" i="39"/>
  <c r="J148" i="39"/>
  <c r="J137" i="39"/>
  <c r="L137" i="39" s="1"/>
  <c r="J136" i="39"/>
  <c r="L136" i="39" s="1"/>
  <c r="J135" i="39"/>
  <c r="L135" i="39" s="1"/>
  <c r="J134" i="39"/>
  <c r="L134" i="39" s="1"/>
  <c r="J133" i="39"/>
  <c r="L133" i="39" s="1"/>
  <c r="J132" i="39"/>
  <c r="L132" i="39" s="1"/>
  <c r="J131" i="39"/>
  <c r="L131" i="39" s="1"/>
  <c r="J130" i="39"/>
  <c r="L130" i="39" s="1"/>
  <c r="J129" i="39"/>
  <c r="L129" i="39" s="1"/>
  <c r="J128" i="39"/>
  <c r="L128" i="39" s="1"/>
  <c r="J127" i="39"/>
  <c r="L127" i="39" s="1"/>
  <c r="J126" i="39"/>
  <c r="L126" i="39" s="1"/>
  <c r="J125" i="39"/>
  <c r="L125" i="39" s="1"/>
  <c r="J124" i="39"/>
  <c r="L124" i="39" s="1"/>
  <c r="J123" i="39"/>
  <c r="L123" i="39" s="1"/>
  <c r="J122" i="39"/>
  <c r="L122" i="39" s="1"/>
  <c r="J121" i="39"/>
  <c r="L121" i="39" s="1"/>
  <c r="I117" i="39"/>
  <c r="H117" i="39"/>
  <c r="G117" i="39"/>
  <c r="F117" i="39"/>
  <c r="J116" i="39"/>
  <c r="L116" i="39" s="1"/>
  <c r="J115" i="39"/>
  <c r="L115" i="39" s="1"/>
  <c r="J114" i="39"/>
  <c r="L114" i="39" s="1"/>
  <c r="J113" i="39"/>
  <c r="L113" i="39" s="1"/>
  <c r="J112" i="39"/>
  <c r="L112" i="39" s="1"/>
  <c r="J111" i="39"/>
  <c r="L111" i="39" s="1"/>
  <c r="J110" i="39"/>
  <c r="L110" i="39" s="1"/>
  <c r="J109" i="39"/>
  <c r="L109" i="39" s="1"/>
  <c r="J108" i="39"/>
  <c r="L108" i="39" s="1"/>
  <c r="J107" i="39"/>
  <c r="L107" i="39" s="1"/>
  <c r="J106" i="39"/>
  <c r="L106" i="39" s="1"/>
  <c r="J105" i="39"/>
  <c r="L105" i="39" s="1"/>
  <c r="J104" i="39"/>
  <c r="L104" i="39" s="1"/>
  <c r="J103" i="39"/>
  <c r="L103" i="39" s="1"/>
  <c r="J102" i="39"/>
  <c r="L102" i="39" s="1"/>
  <c r="J91" i="39"/>
  <c r="L91" i="39" s="1"/>
  <c r="J90" i="39"/>
  <c r="L90" i="39" s="1"/>
  <c r="J89" i="39"/>
  <c r="L89" i="39" s="1"/>
  <c r="J88" i="39"/>
  <c r="L88" i="39" s="1"/>
  <c r="J87" i="39"/>
  <c r="L87" i="39" s="1"/>
  <c r="J86" i="39"/>
  <c r="L86" i="39" s="1"/>
  <c r="J85" i="39"/>
  <c r="L85" i="39" s="1"/>
  <c r="J84" i="39"/>
  <c r="L84" i="39" s="1"/>
  <c r="J83" i="39"/>
  <c r="L83" i="39" s="1"/>
  <c r="J82" i="39"/>
  <c r="L82" i="39" s="1"/>
  <c r="J81" i="39"/>
  <c r="L81" i="39" s="1"/>
  <c r="J80" i="39"/>
  <c r="L80" i="39" s="1"/>
  <c r="J79" i="39"/>
  <c r="L79" i="39" s="1"/>
  <c r="J78" i="39"/>
  <c r="L78" i="39" s="1"/>
  <c r="J77" i="39"/>
  <c r="L77" i="39" s="1"/>
  <c r="J76" i="39"/>
  <c r="L76" i="39" s="1"/>
  <c r="J75" i="39"/>
  <c r="L75" i="39" s="1"/>
  <c r="J74" i="39"/>
  <c r="L74" i="39" s="1"/>
  <c r="J73" i="39"/>
  <c r="L73" i="39" s="1"/>
  <c r="J72" i="39"/>
  <c r="L72" i="39" s="1"/>
  <c r="J71" i="39"/>
  <c r="L71" i="39" s="1"/>
  <c r="J70" i="39"/>
  <c r="L70" i="39" s="1"/>
  <c r="J69" i="39"/>
  <c r="L69" i="39" s="1"/>
  <c r="J68" i="39"/>
  <c r="L68" i="39" s="1"/>
  <c r="J67" i="39"/>
  <c r="L67" i="39" s="1"/>
  <c r="J66" i="39"/>
  <c r="L66" i="39" s="1"/>
  <c r="J65" i="39"/>
  <c r="L65" i="39" s="1"/>
  <c r="J64" i="39"/>
  <c r="L64" i="39" s="1"/>
  <c r="J63" i="39"/>
  <c r="L63" i="39" s="1"/>
  <c r="J62" i="39"/>
  <c r="L62" i="39" s="1"/>
  <c r="J61" i="39"/>
  <c r="L61" i="39" s="1"/>
  <c r="J60" i="39"/>
  <c r="L60" i="39" s="1"/>
  <c r="J59" i="39"/>
  <c r="L59" i="39" s="1"/>
  <c r="J58" i="39"/>
  <c r="L58" i="39" s="1"/>
  <c r="J57" i="39"/>
  <c r="L57" i="39" s="1"/>
  <c r="J46" i="39"/>
  <c r="L46" i="39" s="1"/>
  <c r="J45" i="39"/>
  <c r="L45" i="39" s="1"/>
  <c r="J44" i="39"/>
  <c r="L44" i="39" s="1"/>
  <c r="J43" i="39"/>
  <c r="L43" i="39" s="1"/>
  <c r="J42" i="39"/>
  <c r="L42" i="39" s="1"/>
  <c r="J41" i="39"/>
  <c r="L41" i="39" s="1"/>
  <c r="J40" i="39"/>
  <c r="L40" i="39" s="1"/>
  <c r="J39" i="39"/>
  <c r="L39" i="39" s="1"/>
  <c r="J38" i="39"/>
  <c r="L38" i="39" s="1"/>
  <c r="J37" i="39"/>
  <c r="L37" i="39" s="1"/>
  <c r="J36" i="39"/>
  <c r="L36" i="39" s="1"/>
  <c r="J35" i="39"/>
  <c r="L35" i="39" s="1"/>
  <c r="J34" i="39"/>
  <c r="L34" i="39" s="1"/>
  <c r="J33" i="39"/>
  <c r="L33" i="39" s="1"/>
  <c r="J32" i="39"/>
  <c r="L32" i="39" s="1"/>
  <c r="J31" i="39"/>
  <c r="L31" i="39" s="1"/>
  <c r="J30" i="39"/>
  <c r="L30" i="39" s="1"/>
  <c r="J29" i="39"/>
  <c r="L29" i="39" s="1"/>
  <c r="J28" i="39"/>
  <c r="L28" i="39" s="1"/>
  <c r="J27" i="39"/>
  <c r="L27" i="39" s="1"/>
  <c r="J26" i="39"/>
  <c r="L26" i="39" s="1"/>
  <c r="J25" i="39"/>
  <c r="L25" i="39" s="1"/>
  <c r="J24" i="39"/>
  <c r="L24" i="39" s="1"/>
  <c r="J23" i="39"/>
  <c r="L23" i="39" s="1"/>
  <c r="J22" i="39"/>
  <c r="J21" i="39"/>
  <c r="J20" i="39"/>
  <c r="I19" i="39"/>
  <c r="H19" i="39"/>
  <c r="G19" i="39"/>
  <c r="F19" i="39"/>
  <c r="J18" i="39"/>
  <c r="L18" i="39" s="1"/>
  <c r="J17" i="39"/>
  <c r="L17" i="39" s="1"/>
  <c r="J16" i="39"/>
  <c r="L16" i="39" s="1"/>
  <c r="J15" i="39"/>
  <c r="L15" i="39" s="1"/>
  <c r="J14" i="39"/>
  <c r="L14" i="39" s="1"/>
  <c r="H42" i="10" l="1"/>
  <c r="F205" i="39"/>
  <c r="G205" i="39"/>
  <c r="J19" i="39"/>
  <c r="I292" i="39"/>
  <c r="L259" i="39"/>
  <c r="H205" i="39"/>
  <c r="L169" i="39"/>
  <c r="J204" i="39"/>
  <c r="L226" i="39"/>
  <c r="J252" i="39"/>
  <c r="J117" i="39"/>
  <c r="J118" i="39" s="1"/>
  <c r="I205" i="39"/>
  <c r="G292" i="39"/>
  <c r="L271" i="39"/>
  <c r="J169" i="39"/>
  <c r="L204" i="39"/>
  <c r="H292" i="39"/>
  <c r="L252" i="39"/>
  <c r="L291" i="39"/>
  <c r="G118" i="39"/>
  <c r="I118" i="39"/>
  <c r="J149" i="39"/>
  <c r="L312" i="39"/>
  <c r="F118" i="39"/>
  <c r="H118" i="39"/>
  <c r="L19" i="39"/>
  <c r="L22" i="39"/>
  <c r="L117" i="39"/>
  <c r="L148" i="39"/>
  <c r="L149" i="39"/>
  <c r="L151" i="39"/>
  <c r="J226" i="39"/>
  <c r="J259" i="39"/>
  <c r="J271" i="39"/>
  <c r="J291" i="39"/>
  <c r="F292" i="39"/>
  <c r="J312" i="39"/>
  <c r="H57" i="10" l="1"/>
  <c r="J205" i="39"/>
  <c r="H313" i="39"/>
  <c r="G313" i="39"/>
  <c r="L205" i="39"/>
  <c r="I313" i="39"/>
  <c r="L118" i="39"/>
  <c r="L292" i="39"/>
  <c r="J292" i="39"/>
  <c r="J313" i="39" s="1"/>
  <c r="F313" i="39"/>
  <c r="H67" i="10" l="1"/>
  <c r="G17" i="11" s="1"/>
  <c r="G23" i="11" s="1"/>
  <c r="G31" i="11" s="1"/>
  <c r="G35" i="11" s="1"/>
  <c r="G42" i="11" s="1"/>
  <c r="L313" i="39"/>
  <c r="P50" i="26" l="1"/>
  <c r="K38" i="17"/>
  <c r="K39" i="17" s="1"/>
  <c r="K24" i="72" l="1"/>
  <c r="K25" i="72" s="1"/>
  <c r="K26" i="72" s="1"/>
  <c r="K27" i="72" s="1"/>
  <c r="K28" i="72" s="1"/>
  <c r="K29" i="72" s="1"/>
  <c r="K30" i="72" s="1"/>
  <c r="K31" i="72" s="1"/>
  <c r="K32" i="72" s="1"/>
  <c r="K33" i="72" s="1"/>
  <c r="K34" i="72" s="1"/>
  <c r="K35" i="72" s="1"/>
  <c r="K36" i="72" s="1"/>
  <c r="K37" i="72" s="1"/>
  <c r="K38" i="72" s="1"/>
  <c r="K39" i="72" s="1"/>
  <c r="K40" i="72" s="1"/>
  <c r="K41" i="72" s="1"/>
  <c r="B24" i="72"/>
  <c r="B25" i="72" s="1"/>
  <c r="B26" i="72" s="1"/>
  <c r="B27" i="72" s="1"/>
  <c r="B28" i="72" s="1"/>
  <c r="B29" i="72" s="1"/>
  <c r="B30" i="72" s="1"/>
  <c r="B31" i="72" s="1"/>
  <c r="B32" i="72" s="1"/>
  <c r="B33" i="72" s="1"/>
  <c r="B34" i="72" s="1"/>
  <c r="B35" i="72" s="1"/>
  <c r="B36" i="72" s="1"/>
  <c r="B37" i="72" s="1"/>
  <c r="B38" i="72" s="1"/>
  <c r="B39" i="72" s="1"/>
  <c r="B40" i="72" s="1"/>
  <c r="B41" i="72" s="1"/>
  <c r="E70" i="69" l="1"/>
  <c r="D70" i="69"/>
  <c r="C70" i="69"/>
  <c r="E56" i="69"/>
  <c r="D56" i="69"/>
  <c r="C56" i="69"/>
  <c r="A32" i="69"/>
  <c r="A33" i="69" s="1"/>
  <c r="T62" i="68"/>
  <c r="T61" i="68"/>
  <c r="T60" i="68"/>
  <c r="T59" i="68"/>
  <c r="T57" i="68"/>
  <c r="T55" i="68"/>
  <c r="T52" i="68"/>
  <c r="T50" i="68"/>
  <c r="T48" i="68"/>
  <c r="T46" i="68"/>
  <c r="T44" i="68"/>
  <c r="T42" i="68"/>
  <c r="T40" i="68"/>
  <c r="T38" i="68"/>
  <c r="T36" i="68"/>
  <c r="T34" i="68"/>
  <c r="T32" i="68"/>
  <c r="AN30" i="68"/>
  <c r="T30" i="68"/>
  <c r="AD28" i="68"/>
  <c r="AE28" i="68" s="1"/>
  <c r="AN28" i="68" s="1"/>
  <c r="AC28" i="68"/>
  <c r="AB28" i="68"/>
  <c r="AA28" i="68"/>
  <c r="Z28" i="68"/>
  <c r="Y28" i="68"/>
  <c r="AD27" i="68"/>
  <c r="AE27" i="68" s="1"/>
  <c r="AN27" i="68" s="1"/>
  <c r="T27" i="68"/>
  <c r="AD24" i="68"/>
  <c r="AE24" i="68" s="1"/>
  <c r="AN24" i="68" s="1"/>
  <c r="D71" i="69" l="1"/>
  <c r="G32" i="69"/>
  <c r="E71" i="69"/>
  <c r="A34" i="69"/>
  <c r="G33" i="69"/>
  <c r="C71" i="69"/>
  <c r="G34" i="69" l="1"/>
  <c r="A35" i="69"/>
  <c r="A36" i="69" l="1"/>
  <c r="G35" i="69"/>
  <c r="A37" i="69" l="1"/>
  <c r="G36" i="69"/>
  <c r="A38" i="69" l="1"/>
  <c r="G37" i="69"/>
  <c r="G38" i="69" l="1"/>
  <c r="A39" i="69"/>
  <c r="A40" i="69" l="1"/>
  <c r="G39" i="69"/>
  <c r="A41" i="69" l="1"/>
  <c r="G40" i="69"/>
  <c r="A42" i="69" l="1"/>
  <c r="G41" i="69"/>
  <c r="G42" i="69" l="1"/>
  <c r="A43" i="69"/>
  <c r="A44" i="69" l="1"/>
  <c r="G43" i="69"/>
  <c r="G44" i="69" l="1"/>
  <c r="A45" i="69"/>
  <c r="A46" i="69" l="1"/>
  <c r="G45" i="69"/>
  <c r="G46" i="69" l="1"/>
  <c r="A47" i="69"/>
  <c r="A48" i="69" l="1"/>
  <c r="G47" i="69"/>
  <c r="G48" i="69" l="1"/>
  <c r="A49" i="69"/>
  <c r="A50" i="69" l="1"/>
  <c r="G49" i="69"/>
  <c r="G50" i="69" l="1"/>
  <c r="A51" i="69"/>
  <c r="A52" i="69" l="1"/>
  <c r="G51" i="69"/>
  <c r="G52" i="69" l="1"/>
  <c r="A53" i="69"/>
  <c r="A54" i="69" l="1"/>
  <c r="G53" i="69"/>
  <c r="A55" i="69" l="1"/>
  <c r="G54" i="69"/>
  <c r="A56" i="69" l="1"/>
  <c r="G55" i="69"/>
  <c r="G56" i="69" l="1"/>
  <c r="A58" i="69"/>
  <c r="A59" i="69" l="1"/>
  <c r="G58" i="69"/>
  <c r="G59" i="69" l="1"/>
  <c r="A60" i="69"/>
  <c r="A61" i="69" l="1"/>
  <c r="G60" i="69"/>
  <c r="G61" i="69" l="1"/>
  <c r="A62" i="69"/>
  <c r="A63" i="69" l="1"/>
  <c r="G62" i="69"/>
  <c r="G63" i="69" l="1"/>
  <c r="A64" i="69"/>
  <c r="A65" i="69" l="1"/>
  <c r="G64" i="69"/>
  <c r="G65" i="69" l="1"/>
  <c r="A66" i="69"/>
  <c r="A67" i="69" l="1"/>
  <c r="G66" i="69"/>
  <c r="G67" i="69" l="1"/>
  <c r="A68" i="69"/>
  <c r="A69" i="69" l="1"/>
  <c r="G68" i="69"/>
  <c r="G69" i="69" l="1"/>
  <c r="A70" i="69"/>
  <c r="A71" i="69" l="1"/>
  <c r="G71" i="69" s="1"/>
  <c r="G70" i="69"/>
  <c r="M102" i="84" l="1"/>
  <c r="M90" i="84"/>
  <c r="C57" i="83"/>
  <c r="C58" i="83" s="1"/>
  <c r="C59" i="83" s="1"/>
  <c r="C60" i="83" s="1"/>
  <c r="C61" i="83" s="1"/>
  <c r="C62" i="83" s="1"/>
  <c r="C63" i="83" s="1"/>
  <c r="C41" i="83"/>
  <c r="C42" i="83" s="1"/>
  <c r="C43" i="83" s="1"/>
  <c r="C44" i="83" s="1"/>
  <c r="C45" i="83" s="1"/>
  <c r="C36" i="83"/>
  <c r="C37" i="83" s="1"/>
  <c r="C38" i="83" s="1"/>
  <c r="C39" i="83" s="1"/>
  <c r="C27" i="83"/>
  <c r="C28" i="83" s="1"/>
  <c r="C29" i="83" s="1"/>
  <c r="C30" i="83" s="1"/>
  <c r="C31" i="83" s="1"/>
  <c r="C32" i="83" s="1"/>
  <c r="C60" i="82"/>
  <c r="C61" i="82" s="1"/>
  <c r="C62" i="82" s="1"/>
  <c r="C63" i="82" s="1"/>
  <c r="C64" i="82" s="1"/>
  <c r="C65" i="82" s="1"/>
  <c r="C66" i="82" s="1"/>
  <c r="C43" i="82"/>
  <c r="C44" i="82" s="1"/>
  <c r="C45" i="82" s="1"/>
  <c r="C46" i="82" s="1"/>
  <c r="C47" i="82" s="1"/>
  <c r="C38" i="82"/>
  <c r="C39" i="82" s="1"/>
  <c r="C40" i="82" s="1"/>
  <c r="C41" i="82" s="1"/>
  <c r="C29" i="82"/>
  <c r="C30" i="82" s="1"/>
  <c r="C31" i="82" s="1"/>
  <c r="C32" i="82" s="1"/>
  <c r="C33" i="82" s="1"/>
  <c r="C34" i="82" s="1"/>
  <c r="B67" i="81"/>
  <c r="B68" i="81" s="1"/>
  <c r="B69" i="81" s="1"/>
  <c r="B70" i="81" s="1"/>
  <c r="B71" i="81" s="1"/>
  <c r="B72" i="81" s="1"/>
  <c r="B73" i="81" s="1"/>
  <c r="B53" i="81"/>
  <c r="B54" i="81" s="1"/>
  <c r="B55" i="81" s="1"/>
  <c r="B51" i="81"/>
  <c r="B52" i="81" s="1"/>
  <c r="B46" i="81"/>
  <c r="B47" i="81" s="1"/>
  <c r="B48" i="81" s="1"/>
  <c r="B49" i="81" s="1"/>
  <c r="B37" i="81"/>
  <c r="B38" i="81" s="1"/>
  <c r="B39" i="81" s="1"/>
  <c r="B40" i="81" s="1"/>
  <c r="B41" i="81" s="1"/>
  <c r="B42" i="81" s="1"/>
  <c r="C41" i="80"/>
  <c r="C42" i="80" s="1"/>
  <c r="C43" i="80" s="1"/>
  <c r="C44" i="80" s="1"/>
  <c r="C45" i="80" s="1"/>
  <c r="C46" i="80" s="1"/>
  <c r="C47" i="80" s="1"/>
  <c r="C26" i="80"/>
  <c r="C27" i="80" s="1"/>
  <c r="C28" i="80" s="1"/>
  <c r="C29" i="80" s="1"/>
  <c r="C30" i="80" s="1"/>
  <c r="C21" i="80"/>
  <c r="C22" i="80" s="1"/>
  <c r="C23" i="80" s="1"/>
  <c r="C24" i="80" s="1"/>
  <c r="C12" i="80"/>
  <c r="C13" i="80" s="1"/>
  <c r="C14" i="80" s="1"/>
  <c r="C15" i="80" s="1"/>
  <c r="C16" i="80" s="1"/>
  <c r="C17" i="80" s="1"/>
  <c r="B48" i="41" l="1"/>
  <c r="N48" i="41" s="1"/>
  <c r="N47" i="41"/>
  <c r="N46" i="41"/>
  <c r="N45" i="41"/>
  <c r="B27" i="41"/>
  <c r="N27" i="41" s="1"/>
  <c r="N26" i="41"/>
  <c r="B49" i="41" l="1"/>
  <c r="B50" i="41" s="1"/>
  <c r="B51" i="41" s="1"/>
  <c r="B28" i="41"/>
  <c r="B29" i="41" s="1"/>
  <c r="N29" i="41" s="1"/>
  <c r="N50" i="41" l="1"/>
  <c r="N49" i="41"/>
  <c r="B30" i="41"/>
  <c r="B31" i="41" s="1"/>
  <c r="N28" i="41"/>
  <c r="N51" i="41"/>
  <c r="B52" i="41"/>
  <c r="N52" i="41" s="1"/>
  <c r="N30" i="41" l="1"/>
  <c r="N31" i="41"/>
  <c r="B32" i="41"/>
  <c r="B33" i="41" l="1"/>
  <c r="N32" i="41"/>
  <c r="N33" i="41" l="1"/>
  <c r="B34" i="41"/>
  <c r="B35" i="41" l="1"/>
  <c r="N34" i="41"/>
  <c r="N35" i="41" l="1"/>
  <c r="B36" i="41"/>
  <c r="B37" i="41" l="1"/>
  <c r="N36" i="41"/>
  <c r="N37" i="41" l="1"/>
  <c r="B38" i="41"/>
  <c r="B39" i="41" l="1"/>
  <c r="N38" i="41"/>
  <c r="N39" i="41" l="1"/>
  <c r="B40" i="41"/>
  <c r="B41" i="41" l="1"/>
  <c r="N40" i="41"/>
  <c r="N41" i="41" l="1"/>
  <c r="B42" i="41"/>
  <c r="B43" i="41" l="1"/>
  <c r="N42" i="41"/>
  <c r="N43" i="41" l="1"/>
  <c r="B44" i="41"/>
  <c r="N44" i="41" s="1"/>
  <c r="M102" i="39" l="1"/>
  <c r="M90" i="39"/>
  <c r="B11" i="46" l="1"/>
  <c r="B12" i="46" s="1"/>
  <c r="P10" i="46"/>
  <c r="T57" i="45"/>
  <c r="T58" i="45" s="1"/>
  <c r="T59" i="45" s="1"/>
  <c r="T13" i="45"/>
  <c r="T14" i="45" s="1"/>
  <c r="T15" i="45" s="1"/>
  <c r="T16" i="45" s="1"/>
  <c r="T18" i="45" s="1"/>
  <c r="T19" i="45" s="1"/>
  <c r="T20" i="45" s="1"/>
  <c r="T21" i="45" s="1"/>
  <c r="T22" i="45" s="1"/>
  <c r="T23" i="45" s="1"/>
  <c r="T24" i="45" s="1"/>
  <c r="T25" i="45" s="1"/>
  <c r="T26" i="45" s="1"/>
  <c r="T27" i="45" s="1"/>
  <c r="T28" i="45" s="1"/>
  <c r="T29" i="45" s="1"/>
  <c r="T30" i="45" s="1"/>
  <c r="T31" i="45" s="1"/>
  <c r="T32" i="45" s="1"/>
  <c r="T33" i="45" s="1"/>
  <c r="T34" i="45" s="1"/>
  <c r="T35" i="45" s="1"/>
  <c r="T36" i="45" s="1"/>
  <c r="T39" i="45" s="1"/>
  <c r="T40" i="45" s="1"/>
  <c r="T41" i="45" s="1"/>
  <c r="T42" i="45" s="1"/>
  <c r="T43" i="45" s="1"/>
  <c r="T44" i="45" s="1"/>
  <c r="T45" i="45" s="1"/>
  <c r="T46" i="45" s="1"/>
  <c r="T48" i="45" s="1"/>
  <c r="T49" i="45" s="1"/>
  <c r="T50" i="45" s="1"/>
  <c r="L13" i="45"/>
  <c r="L14" i="45" s="1"/>
  <c r="L15" i="45" s="1"/>
  <c r="L16" i="45" s="1"/>
  <c r="L18" i="45" s="1"/>
  <c r="L19" i="45" s="1"/>
  <c r="L20" i="45" s="1"/>
  <c r="L21" i="45" s="1"/>
  <c r="L22" i="45" s="1"/>
  <c r="L23" i="45" s="1"/>
  <c r="L24" i="45" s="1"/>
  <c r="L25" i="45" s="1"/>
  <c r="L26" i="45" s="1"/>
  <c r="L27" i="45" s="1"/>
  <c r="L28" i="45" s="1"/>
  <c r="L29" i="45" s="1"/>
  <c r="L30" i="45" s="1"/>
  <c r="L31" i="45" s="1"/>
  <c r="L32" i="45" s="1"/>
  <c r="L33" i="45" s="1"/>
  <c r="L34" i="45" s="1"/>
  <c r="L35" i="45" s="1"/>
  <c r="L36" i="45" s="1"/>
  <c r="L39" i="45" s="1"/>
  <c r="L40" i="45" s="1"/>
  <c r="L41" i="45" s="1"/>
  <c r="L42" i="45" s="1"/>
  <c r="L43" i="45" s="1"/>
  <c r="L44" i="45" s="1"/>
  <c r="L45" i="45" s="1"/>
  <c r="L46" i="45" s="1"/>
  <c r="L48" i="45" s="1"/>
  <c r="L49" i="45" s="1"/>
  <c r="L50" i="45" s="1"/>
  <c r="L53" i="45" s="1"/>
  <c r="L54" i="45" s="1"/>
  <c r="L55" i="45" s="1"/>
  <c r="L56" i="45" s="1"/>
  <c r="L57" i="45" s="1"/>
  <c r="L58" i="45" s="1"/>
  <c r="L59" i="45" s="1"/>
  <c r="L61" i="45" s="1"/>
  <c r="K13" i="45"/>
  <c r="K14" i="45" s="1"/>
  <c r="K15" i="45" s="1"/>
  <c r="K16" i="45" s="1"/>
  <c r="K18" i="45" s="1"/>
  <c r="K19" i="45" s="1"/>
  <c r="K20" i="45" s="1"/>
  <c r="K21" i="45" s="1"/>
  <c r="K22" i="45" s="1"/>
  <c r="K23" i="45" s="1"/>
  <c r="K24" i="45" s="1"/>
  <c r="K25" i="45" s="1"/>
  <c r="K26" i="45" s="1"/>
  <c r="K27" i="45" s="1"/>
  <c r="K28" i="45" s="1"/>
  <c r="K29" i="45" s="1"/>
  <c r="K30" i="45" s="1"/>
  <c r="K31" i="45" s="1"/>
  <c r="K32" i="45" s="1"/>
  <c r="K33" i="45" s="1"/>
  <c r="K34" i="45" s="1"/>
  <c r="K35" i="45" s="1"/>
  <c r="K36" i="45" s="1"/>
  <c r="K39" i="45" s="1"/>
  <c r="K40" i="45" s="1"/>
  <c r="K41" i="45" s="1"/>
  <c r="K42" i="45" s="1"/>
  <c r="K43" i="45" s="1"/>
  <c r="K44" i="45" s="1"/>
  <c r="K45" i="45" s="1"/>
  <c r="K46" i="45" s="1"/>
  <c r="K48" i="45" s="1"/>
  <c r="K49" i="45" s="1"/>
  <c r="K50" i="45" s="1"/>
  <c r="K53" i="45" s="1"/>
  <c r="K54" i="45" s="1"/>
  <c r="K55" i="45" s="1"/>
  <c r="K56" i="45" s="1"/>
  <c r="K57" i="45" s="1"/>
  <c r="K58" i="45" s="1"/>
  <c r="K59" i="45" s="1"/>
  <c r="K61" i="45" s="1"/>
  <c r="A13" i="45"/>
  <c r="A14" i="45" s="1"/>
  <c r="A15" i="45" s="1"/>
  <c r="A16" i="45" s="1"/>
  <c r="A18" i="45" s="1"/>
  <c r="A19" i="45" s="1"/>
  <c r="A20" i="45" s="1"/>
  <c r="A21" i="45" s="1"/>
  <c r="A22" i="45" s="1"/>
  <c r="A23" i="45" s="1"/>
  <c r="A24" i="45" s="1"/>
  <c r="A25" i="45" s="1"/>
  <c r="A26" i="45" s="1"/>
  <c r="A27" i="45" s="1"/>
  <c r="A28" i="45" s="1"/>
  <c r="A29" i="45" s="1"/>
  <c r="A30" i="45" s="1"/>
  <c r="A31" i="45" s="1"/>
  <c r="A32" i="45" s="1"/>
  <c r="A33" i="45" s="1"/>
  <c r="A34" i="45" s="1"/>
  <c r="A35" i="45" s="1"/>
  <c r="A36" i="45" s="1"/>
  <c r="A39" i="45" s="1"/>
  <c r="A40" i="45" s="1"/>
  <c r="A41" i="45" s="1"/>
  <c r="A42" i="45" s="1"/>
  <c r="A43" i="45" s="1"/>
  <c r="A44" i="45" s="1"/>
  <c r="A45" i="45" s="1"/>
  <c r="A46" i="45" s="1"/>
  <c r="A48" i="45" s="1"/>
  <c r="A49" i="45" s="1"/>
  <c r="A50" i="45" s="1"/>
  <c r="A53" i="45" s="1"/>
  <c r="A54" i="45" s="1"/>
  <c r="A55" i="45" s="1"/>
  <c r="A56" i="45" s="1"/>
  <c r="A57" i="45" s="1"/>
  <c r="A58" i="45" s="1"/>
  <c r="A59" i="45" s="1"/>
  <c r="A61" i="45" s="1"/>
  <c r="T57" i="44"/>
  <c r="T58" i="44" s="1"/>
  <c r="T59" i="44" s="1"/>
  <c r="T13" i="44"/>
  <c r="T14" i="44" s="1"/>
  <c r="T15" i="44" s="1"/>
  <c r="T16" i="44" s="1"/>
  <c r="T18" i="44" s="1"/>
  <c r="T19" i="44" s="1"/>
  <c r="T20" i="44" s="1"/>
  <c r="T21" i="44" s="1"/>
  <c r="T22" i="44" s="1"/>
  <c r="T23" i="44" s="1"/>
  <c r="T24" i="44" s="1"/>
  <c r="T25" i="44" s="1"/>
  <c r="T26" i="44" s="1"/>
  <c r="T27" i="44" s="1"/>
  <c r="T28" i="44" s="1"/>
  <c r="T29" i="44" s="1"/>
  <c r="T30" i="44" s="1"/>
  <c r="T31" i="44" s="1"/>
  <c r="T32" i="44" s="1"/>
  <c r="T33" i="44" s="1"/>
  <c r="T34" i="44" s="1"/>
  <c r="T35" i="44" s="1"/>
  <c r="T36" i="44" s="1"/>
  <c r="T39" i="44" s="1"/>
  <c r="T40" i="44" s="1"/>
  <c r="T41" i="44" s="1"/>
  <c r="T42" i="44" s="1"/>
  <c r="T43" i="44" s="1"/>
  <c r="T44" i="44" s="1"/>
  <c r="T45" i="44" s="1"/>
  <c r="T46" i="44" s="1"/>
  <c r="T48" i="44" s="1"/>
  <c r="T49" i="44" s="1"/>
  <c r="T50" i="44" s="1"/>
  <c r="L13" i="44"/>
  <c r="L14" i="44" s="1"/>
  <c r="L15" i="44" s="1"/>
  <c r="L16" i="44" s="1"/>
  <c r="L18" i="44" s="1"/>
  <c r="L19" i="44" s="1"/>
  <c r="L20" i="44" s="1"/>
  <c r="L21" i="44" s="1"/>
  <c r="L22" i="44" s="1"/>
  <c r="L23" i="44" s="1"/>
  <c r="L24" i="44" s="1"/>
  <c r="L25" i="44" s="1"/>
  <c r="L26" i="44" s="1"/>
  <c r="L27" i="44" s="1"/>
  <c r="L28" i="44" s="1"/>
  <c r="L29" i="44" s="1"/>
  <c r="L30" i="44" s="1"/>
  <c r="L31" i="44" s="1"/>
  <c r="L32" i="44" s="1"/>
  <c r="L33" i="44" s="1"/>
  <c r="L34" i="44" s="1"/>
  <c r="L35" i="44" s="1"/>
  <c r="L36" i="44" s="1"/>
  <c r="L39" i="44" s="1"/>
  <c r="L40" i="44" s="1"/>
  <c r="L41" i="44" s="1"/>
  <c r="L42" i="44" s="1"/>
  <c r="L43" i="44" s="1"/>
  <c r="L44" i="44" s="1"/>
  <c r="L45" i="44" s="1"/>
  <c r="L46" i="44" s="1"/>
  <c r="L48" i="44" s="1"/>
  <c r="L49" i="44" s="1"/>
  <c r="L50" i="44" s="1"/>
  <c r="L53" i="44" s="1"/>
  <c r="L54" i="44" s="1"/>
  <c r="L55" i="44" s="1"/>
  <c r="L56" i="44" s="1"/>
  <c r="L57" i="44" s="1"/>
  <c r="L58" i="44" s="1"/>
  <c r="L59" i="44" s="1"/>
  <c r="L61" i="44" s="1"/>
  <c r="K13" i="44"/>
  <c r="K14" i="44" s="1"/>
  <c r="K15" i="44" s="1"/>
  <c r="K16" i="44" s="1"/>
  <c r="K18" i="44" s="1"/>
  <c r="K19" i="44" s="1"/>
  <c r="K20" i="44" s="1"/>
  <c r="K21" i="44" s="1"/>
  <c r="K22" i="44" s="1"/>
  <c r="K23" i="44" s="1"/>
  <c r="K24" i="44" s="1"/>
  <c r="K25" i="44" s="1"/>
  <c r="K26" i="44" s="1"/>
  <c r="K27" i="44" s="1"/>
  <c r="K28" i="44" s="1"/>
  <c r="K29" i="44" s="1"/>
  <c r="K30" i="44" s="1"/>
  <c r="K31" i="44" s="1"/>
  <c r="K32" i="44" s="1"/>
  <c r="K33" i="44" s="1"/>
  <c r="K34" i="44" s="1"/>
  <c r="K35" i="44" s="1"/>
  <c r="K36" i="44" s="1"/>
  <c r="K39" i="44" s="1"/>
  <c r="K40" i="44" s="1"/>
  <c r="K41" i="44" s="1"/>
  <c r="K42" i="44" s="1"/>
  <c r="K43" i="44" s="1"/>
  <c r="K44" i="44" s="1"/>
  <c r="K45" i="44" s="1"/>
  <c r="K46" i="44" s="1"/>
  <c r="K48" i="44" s="1"/>
  <c r="K49" i="44" s="1"/>
  <c r="K50" i="44" s="1"/>
  <c r="K53" i="44" s="1"/>
  <c r="K54" i="44" s="1"/>
  <c r="K55" i="44" s="1"/>
  <c r="K56" i="44" s="1"/>
  <c r="K57" i="44" s="1"/>
  <c r="K58" i="44" s="1"/>
  <c r="K59" i="44" s="1"/>
  <c r="K61" i="44" s="1"/>
  <c r="A13" i="44"/>
  <c r="A14" i="44" s="1"/>
  <c r="A15" i="44" s="1"/>
  <c r="A16" i="44" s="1"/>
  <c r="A18" i="44" s="1"/>
  <c r="A19" i="44" s="1"/>
  <c r="A20" i="44" s="1"/>
  <c r="A21" i="44" s="1"/>
  <c r="A22" i="44" s="1"/>
  <c r="A23" i="44" s="1"/>
  <c r="A24" i="44" s="1"/>
  <c r="A25" i="44" s="1"/>
  <c r="A26" i="44" s="1"/>
  <c r="A27" i="44" s="1"/>
  <c r="A28" i="44" s="1"/>
  <c r="A29" i="44" s="1"/>
  <c r="A30" i="44" s="1"/>
  <c r="A31" i="44" s="1"/>
  <c r="A32" i="44" s="1"/>
  <c r="A33" i="44" s="1"/>
  <c r="A34" i="44" s="1"/>
  <c r="A35" i="44" s="1"/>
  <c r="A36" i="44" s="1"/>
  <c r="A39" i="44" s="1"/>
  <c r="A40" i="44" s="1"/>
  <c r="A41" i="44" s="1"/>
  <c r="A42" i="44" s="1"/>
  <c r="A43" i="44" s="1"/>
  <c r="A44" i="44" s="1"/>
  <c r="A45" i="44" s="1"/>
  <c r="A46" i="44" s="1"/>
  <c r="A48" i="44" s="1"/>
  <c r="A49" i="44" s="1"/>
  <c r="A50" i="44" s="1"/>
  <c r="A53" i="44" s="1"/>
  <c r="A54" i="44" s="1"/>
  <c r="A55" i="44" s="1"/>
  <c r="A56" i="44" s="1"/>
  <c r="A57" i="44" s="1"/>
  <c r="A58" i="44" s="1"/>
  <c r="A59" i="44" s="1"/>
  <c r="A61" i="44" s="1"/>
  <c r="G63" i="52"/>
  <c r="F63" i="52"/>
  <c r="D63" i="52"/>
  <c r="E63" i="52"/>
  <c r="N44" i="49"/>
  <c r="R44" i="49"/>
  <c r="C44" i="49" s="1"/>
  <c r="N43" i="49"/>
  <c r="R43" i="49"/>
  <c r="C43" i="49" s="1"/>
  <c r="R42" i="49"/>
  <c r="C42" i="49" s="1"/>
  <c r="R41" i="49"/>
  <c r="C41" i="49" s="1"/>
  <c r="R40" i="49"/>
  <c r="C40" i="49" s="1"/>
  <c r="R39" i="49"/>
  <c r="C39" i="49" s="1"/>
  <c r="R38" i="49"/>
  <c r="C38" i="49" s="1"/>
  <c r="R37" i="49"/>
  <c r="C37" i="49" s="1"/>
  <c r="R36" i="49"/>
  <c r="C36" i="49" s="1"/>
  <c r="R35" i="49"/>
  <c r="C35" i="49" s="1"/>
  <c r="B35" i="49"/>
  <c r="B36" i="49" s="1"/>
  <c r="N34" i="49"/>
  <c r="R34" i="49"/>
  <c r="C34" i="49" s="1"/>
  <c r="L16" i="63"/>
  <c r="L17" i="63" s="1"/>
  <c r="L18" i="63" s="1"/>
  <c r="L19" i="63" s="1"/>
  <c r="L20" i="63" s="1"/>
  <c r="L21" i="63" s="1"/>
  <c r="L22" i="63" s="1"/>
  <c r="L23" i="63" s="1"/>
  <c r="L24" i="63" s="1"/>
  <c r="L25" i="63" s="1"/>
  <c r="L26" i="63" s="1"/>
  <c r="L27" i="63" s="1"/>
  <c r="L28" i="63" s="1"/>
  <c r="L29" i="63" s="1"/>
  <c r="L30" i="63" s="1"/>
  <c r="L31" i="63" s="1"/>
  <c r="L32" i="63" s="1"/>
  <c r="L33" i="63" s="1"/>
  <c r="L34" i="63" s="1"/>
  <c r="L35" i="63" s="1"/>
  <c r="L36" i="63" s="1"/>
  <c r="L37" i="63" s="1"/>
  <c r="L38" i="63" s="1"/>
  <c r="L39" i="63" s="1"/>
  <c r="L40" i="63" s="1"/>
  <c r="L41" i="63" s="1"/>
  <c r="L42" i="63" s="1"/>
  <c r="L43" i="63" s="1"/>
  <c r="L44" i="63" s="1"/>
  <c r="L45" i="63" s="1"/>
  <c r="L46" i="63" s="1"/>
  <c r="L47" i="63" s="1"/>
  <c r="L48" i="63" s="1"/>
  <c r="L49" i="63" s="1"/>
  <c r="L50" i="63" s="1"/>
  <c r="L51" i="63" s="1"/>
  <c r="L52" i="63" s="1"/>
  <c r="L53" i="63" s="1"/>
  <c r="L54" i="63" s="1"/>
  <c r="L55" i="63" s="1"/>
  <c r="L56" i="63" s="1"/>
  <c r="L57" i="63" s="1"/>
  <c r="L58" i="63" s="1"/>
  <c r="L59" i="63" s="1"/>
  <c r="L60" i="63" s="1"/>
  <c r="L61" i="63" s="1"/>
  <c r="L62" i="63" s="1"/>
  <c r="L63" i="63" s="1"/>
  <c r="L64" i="63" s="1"/>
  <c r="L65" i="63" s="1"/>
  <c r="L66" i="63" s="1"/>
  <c r="A16" i="63"/>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K20" i="73"/>
  <c r="K21" i="73" s="1"/>
  <c r="K22" i="73" s="1"/>
  <c r="K23" i="73" s="1"/>
  <c r="B20" i="73"/>
  <c r="B21" i="73" s="1"/>
  <c r="B22" i="73" s="1"/>
  <c r="B23" i="73" s="1"/>
  <c r="Q90" i="67"/>
  <c r="P90" i="67"/>
  <c r="Q89" i="67"/>
  <c r="Q87" i="67"/>
  <c r="Q85" i="67"/>
  <c r="P79" i="67"/>
  <c r="P80" i="67" s="1"/>
  <c r="N79" i="67"/>
  <c r="M79" i="67"/>
  <c r="M80" i="67" s="1"/>
  <c r="L79" i="67"/>
  <c r="K79" i="67"/>
  <c r="J79" i="67"/>
  <c r="I79" i="67"/>
  <c r="H79" i="67"/>
  <c r="G79" i="67"/>
  <c r="F79" i="67"/>
  <c r="K70" i="67"/>
  <c r="J70" i="67"/>
  <c r="I70" i="67"/>
  <c r="H70" i="67"/>
  <c r="G70" i="67"/>
  <c r="F70" i="67"/>
  <c r="L69" i="67"/>
  <c r="N69" i="67" s="1"/>
  <c r="L65" i="67"/>
  <c r="N65" i="67" s="1"/>
  <c r="L63" i="67"/>
  <c r="N63" i="67" s="1"/>
  <c r="L61" i="67"/>
  <c r="N61" i="67" s="1"/>
  <c r="Q37" i="67"/>
  <c r="Q38" i="67" s="1"/>
  <c r="Q39" i="67" s="1"/>
  <c r="Q40" i="67" s="1"/>
  <c r="Q41" i="67" s="1"/>
  <c r="Q43" i="67" s="1"/>
  <c r="B37" i="67"/>
  <c r="B38" i="67" s="1"/>
  <c r="B39" i="67" s="1"/>
  <c r="B40" i="67" s="1"/>
  <c r="B41" i="67" s="1"/>
  <c r="B43" i="67" s="1"/>
  <c r="B61" i="67" s="1"/>
  <c r="B17" i="67"/>
  <c r="B18" i="67" s="1"/>
  <c r="B19" i="67" s="1"/>
  <c r="B20" i="67" s="1"/>
  <c r="B21" i="67" s="1"/>
  <c r="B22" i="67" s="1"/>
  <c r="B23" i="67" s="1"/>
  <c r="B24" i="67" s="1"/>
  <c r="Q16" i="67"/>
  <c r="Q17" i="67" s="1"/>
  <c r="Q18" i="67" s="1"/>
  <c r="Q19" i="67" s="1"/>
  <c r="Q20" i="67" s="1"/>
  <c r="Q21" i="67" s="1"/>
  <c r="Q22" i="67" s="1"/>
  <c r="Q23" i="67" s="1"/>
  <c r="Q24" i="67" s="1"/>
  <c r="AO242" i="78"/>
  <c r="AO241" i="78"/>
  <c r="AO238" i="78"/>
  <c r="AO237" i="78"/>
  <c r="AO234" i="78"/>
  <c r="AO233" i="78"/>
  <c r="AO230" i="78"/>
  <c r="AO229" i="78"/>
  <c r="AO226" i="78"/>
  <c r="AO225" i="78"/>
  <c r="AO222" i="78"/>
  <c r="AO221" i="78"/>
  <c r="AO218" i="78"/>
  <c r="AO217" i="78"/>
  <c r="AO214" i="78"/>
  <c r="AO213" i="78"/>
  <c r="AO210" i="78"/>
  <c r="AO209" i="78"/>
  <c r="AO206" i="78"/>
  <c r="AO205" i="78"/>
  <c r="AO202" i="78"/>
  <c r="AO201" i="78"/>
  <c r="AO198" i="78"/>
  <c r="AO197" i="78"/>
  <c r="R196" i="78"/>
  <c r="Q196" i="78"/>
  <c r="P196" i="78"/>
  <c r="O196" i="78"/>
  <c r="N196" i="78"/>
  <c r="M196" i="78"/>
  <c r="L196" i="78"/>
  <c r="K196" i="78"/>
  <c r="J196" i="78"/>
  <c r="I196" i="78"/>
  <c r="H196" i="78"/>
  <c r="G196" i="78"/>
  <c r="R21" i="78"/>
  <c r="R25" i="78" s="1"/>
  <c r="Q21" i="78"/>
  <c r="Q25" i="78" s="1"/>
  <c r="P21" i="78"/>
  <c r="P25" i="78" s="1"/>
  <c r="O21" i="78"/>
  <c r="O25" i="78" s="1"/>
  <c r="N21" i="78"/>
  <c r="N25" i="78" s="1"/>
  <c r="M21" i="78"/>
  <c r="M25" i="78" s="1"/>
  <c r="L21" i="78"/>
  <c r="L25" i="78" s="1"/>
  <c r="K21" i="78"/>
  <c r="K25" i="78" s="1"/>
  <c r="J21" i="78"/>
  <c r="J25" i="78" s="1"/>
  <c r="I21" i="78"/>
  <c r="I25" i="78" s="1"/>
  <c r="H21" i="78"/>
  <c r="H25" i="78" s="1"/>
  <c r="G21" i="78"/>
  <c r="G25" i="78" s="1"/>
  <c r="R16" i="78"/>
  <c r="Q16" i="78"/>
  <c r="P16" i="78"/>
  <c r="O16" i="78"/>
  <c r="N16" i="78"/>
  <c r="M16" i="78"/>
  <c r="L16" i="78"/>
  <c r="K16" i="78"/>
  <c r="J16" i="78"/>
  <c r="I16" i="78"/>
  <c r="H16" i="78"/>
  <c r="G16" i="78"/>
  <c r="R14" i="78"/>
  <c r="R22" i="78" s="1"/>
  <c r="Q14" i="78"/>
  <c r="Q22" i="78" s="1"/>
  <c r="P14" i="78"/>
  <c r="P22" i="78" s="1"/>
  <c r="O14" i="78"/>
  <c r="O22" i="78" s="1"/>
  <c r="N14" i="78"/>
  <c r="N22" i="78" s="1"/>
  <c r="M14" i="78"/>
  <c r="M22" i="78" s="1"/>
  <c r="L14" i="78"/>
  <c r="L22" i="78" s="1"/>
  <c r="K14" i="78"/>
  <c r="K22" i="78" s="1"/>
  <c r="J14" i="78"/>
  <c r="J22" i="78" s="1"/>
  <c r="I14" i="78"/>
  <c r="I22" i="78" s="1"/>
  <c r="H14" i="78"/>
  <c r="H22" i="78" s="1"/>
  <c r="G14" i="78"/>
  <c r="G22" i="78" s="1"/>
  <c r="M39" i="76"/>
  <c r="M40" i="76" s="1"/>
  <c r="M41" i="76" s="1"/>
  <c r="M42" i="76" s="1"/>
  <c r="M43" i="76" s="1"/>
  <c r="D39" i="76"/>
  <c r="D40" i="76" s="1"/>
  <c r="D41" i="76" s="1"/>
  <c r="D42" i="76" s="1"/>
  <c r="D43" i="76" s="1"/>
  <c r="O17" i="76"/>
  <c r="O18" i="76" s="1"/>
  <c r="O19" i="76" s="1"/>
  <c r="O20" i="76" s="1"/>
  <c r="O21" i="76" s="1"/>
  <c r="O22" i="76" s="1"/>
  <c r="O23" i="76" s="1"/>
  <c r="B17" i="76"/>
  <c r="B18" i="76" s="1"/>
  <c r="B19" i="76" s="1"/>
  <c r="B20" i="76" s="1"/>
  <c r="B21" i="76" s="1"/>
  <c r="B22" i="76" s="1"/>
  <c r="B23" i="76" s="1"/>
  <c r="F17" i="75"/>
  <c r="F18" i="75" s="1"/>
  <c r="F19" i="75" s="1"/>
  <c r="F20" i="75" s="1"/>
  <c r="F21" i="75" s="1"/>
  <c r="F22" i="75" s="1"/>
  <c r="F23" i="75" s="1"/>
  <c r="F24" i="75" s="1"/>
  <c r="F25" i="75" s="1"/>
  <c r="F26" i="75" s="1"/>
  <c r="F27" i="75" s="1"/>
  <c r="F28" i="75" s="1"/>
  <c r="F29" i="75" s="1"/>
  <c r="F30" i="75" s="1"/>
  <c r="F31" i="75" s="1"/>
  <c r="F32" i="75" s="1"/>
  <c r="F33" i="75" s="1"/>
  <c r="F34" i="75" s="1"/>
  <c r="F35" i="75" s="1"/>
  <c r="F36" i="75" s="1"/>
  <c r="F37" i="75" s="1"/>
  <c r="F38" i="75" s="1"/>
  <c r="F39" i="75" s="1"/>
  <c r="F40" i="75" s="1"/>
  <c r="F41" i="75" s="1"/>
  <c r="F42" i="75" s="1"/>
  <c r="F43" i="75" s="1"/>
  <c r="F44" i="75" s="1"/>
  <c r="F45" i="75" s="1"/>
  <c r="F46" i="75" s="1"/>
  <c r="F47" i="75" s="1"/>
  <c r="F48" i="75" s="1"/>
  <c r="F49" i="75" s="1"/>
  <c r="F50" i="75" s="1"/>
  <c r="F51" i="75" s="1"/>
  <c r="F52" i="75" s="1"/>
  <c r="F53" i="75" s="1"/>
  <c r="F54" i="75" s="1"/>
  <c r="F55" i="75" s="1"/>
  <c r="F56" i="75" s="1"/>
  <c r="F57" i="75" s="1"/>
  <c r="F58" i="75" s="1"/>
  <c r="F59" i="75" s="1"/>
  <c r="F60" i="75" s="1"/>
  <c r="F61" i="75" s="1"/>
  <c r="F62" i="75" s="1"/>
  <c r="A17" i="75"/>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L29" i="74"/>
  <c r="L30" i="74" s="1"/>
  <c r="L31" i="74" s="1"/>
  <c r="L32" i="74" s="1"/>
  <c r="L33" i="74" s="1"/>
  <c r="L34" i="74" s="1"/>
  <c r="L35" i="74" s="1"/>
  <c r="L36" i="74" s="1"/>
  <c r="L37" i="74" s="1"/>
  <c r="L38" i="74" s="1"/>
  <c r="L39" i="74" s="1"/>
  <c r="L40" i="74" s="1"/>
  <c r="L41" i="74" s="1"/>
  <c r="L42" i="74" s="1"/>
  <c r="L43" i="74" s="1"/>
  <c r="L44" i="74" s="1"/>
  <c r="L45" i="74" s="1"/>
  <c r="L46" i="74" s="1"/>
  <c r="L47" i="74" s="1"/>
  <c r="L48" i="74" s="1"/>
  <c r="L49" i="74" s="1"/>
  <c r="L50" i="74" s="1"/>
  <c r="L51" i="74" s="1"/>
  <c r="L52" i="74" s="1"/>
  <c r="L53" i="74" s="1"/>
  <c r="L54" i="74" s="1"/>
  <c r="L55" i="74" s="1"/>
  <c r="L56" i="74" s="1"/>
  <c r="L57" i="74" s="1"/>
  <c r="L58" i="74" s="1"/>
  <c r="L59" i="74" s="1"/>
  <c r="L60" i="74" s="1"/>
  <c r="L61" i="74" s="1"/>
  <c r="L62" i="74" s="1"/>
  <c r="L63" i="74" s="1"/>
  <c r="B29" i="74"/>
  <c r="B30" i="74" s="1"/>
  <c r="B31" i="74" s="1"/>
  <c r="B32" i="74" s="1"/>
  <c r="B33" i="74" s="1"/>
  <c r="B34" i="74" s="1"/>
  <c r="B35" i="74" s="1"/>
  <c r="B36" i="74" s="1"/>
  <c r="B37" i="74" s="1"/>
  <c r="B38" i="74" s="1"/>
  <c r="B39" i="74" s="1"/>
  <c r="B40" i="74" s="1"/>
  <c r="B41" i="74" s="1"/>
  <c r="B42" i="74" s="1"/>
  <c r="B43" i="74" s="1"/>
  <c r="B44" i="74" s="1"/>
  <c r="B45" i="74" s="1"/>
  <c r="B46" i="74" s="1"/>
  <c r="B47" i="74" s="1"/>
  <c r="B48" i="74" s="1"/>
  <c r="B49" i="74" s="1"/>
  <c r="B50" i="74" s="1"/>
  <c r="B51" i="74" s="1"/>
  <c r="B52" i="74" s="1"/>
  <c r="B53" i="74" s="1"/>
  <c r="B54" i="74" s="1"/>
  <c r="B55" i="74" s="1"/>
  <c r="B56" i="74" s="1"/>
  <c r="B57" i="74" s="1"/>
  <c r="B58" i="74" s="1"/>
  <c r="B59" i="74" s="1"/>
  <c r="B60" i="74" s="1"/>
  <c r="B61" i="74" s="1"/>
  <c r="B62" i="74" s="1"/>
  <c r="B63" i="74" s="1"/>
  <c r="K25" i="37"/>
  <c r="K26" i="37" s="1"/>
  <c r="K27" i="37" s="1"/>
  <c r="K28" i="37" s="1"/>
  <c r="K29" i="37" s="1"/>
  <c r="K30" i="37" s="1"/>
  <c r="K31" i="37" s="1"/>
  <c r="K32" i="37" s="1"/>
  <c r="K33" i="37" s="1"/>
  <c r="K34" i="37" s="1"/>
  <c r="K35" i="37" s="1"/>
  <c r="K36" i="37" s="1"/>
  <c r="K37" i="37" s="1"/>
  <c r="K38" i="37" s="1"/>
  <c r="K39" i="37" s="1"/>
  <c r="K40" i="37" s="1"/>
  <c r="K41" i="37" s="1"/>
  <c r="K42" i="37" s="1"/>
  <c r="K43" i="37" s="1"/>
  <c r="K44" i="37" s="1"/>
  <c r="K45" i="37" s="1"/>
  <c r="K46" i="37" s="1"/>
  <c r="K47" i="37" s="1"/>
  <c r="K48" i="37" s="1"/>
  <c r="K49" i="37" s="1"/>
  <c r="K50" i="37" s="1"/>
  <c r="K51" i="37" s="1"/>
  <c r="K52" i="37" s="1"/>
  <c r="K53" i="37" s="1"/>
  <c r="K54" i="37" s="1"/>
  <c r="K55" i="37" s="1"/>
  <c r="K56" i="37" s="1"/>
  <c r="K57" i="37" s="1"/>
  <c r="K58" i="37" s="1"/>
  <c r="K59" i="37" s="1"/>
  <c r="K60" i="37" s="1"/>
  <c r="K61" i="37" s="1"/>
  <c r="K62" i="37" s="1"/>
  <c r="K63" i="37" s="1"/>
  <c r="K64" i="37" s="1"/>
  <c r="K65" i="37" s="1"/>
  <c r="K66" i="37" s="1"/>
  <c r="K67" i="37" s="1"/>
  <c r="A25" i="37"/>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L25" i="34"/>
  <c r="L26" i="34" s="1"/>
  <c r="L27" i="34" s="1"/>
  <c r="L28" i="34" s="1"/>
  <c r="L29" i="34" s="1"/>
  <c r="L30" i="34" s="1"/>
  <c r="L31" i="34" s="1"/>
  <c r="L32" i="34" s="1"/>
  <c r="L33" i="34" s="1"/>
  <c r="L34" i="34" s="1"/>
  <c r="L35" i="34" s="1"/>
  <c r="L36" i="34" s="1"/>
  <c r="L37" i="34" s="1"/>
  <c r="L38" i="34" s="1"/>
  <c r="L39" i="34" s="1"/>
  <c r="L40" i="34" s="1"/>
  <c r="L41" i="34" s="1"/>
  <c r="L42" i="34" s="1"/>
  <c r="L43" i="34" s="1"/>
  <c r="L44" i="34" s="1"/>
  <c r="L45" i="34" s="1"/>
  <c r="L46" i="34" s="1"/>
  <c r="L47" i="34" s="1"/>
  <c r="L48" i="34" s="1"/>
  <c r="L49" i="34" s="1"/>
  <c r="L50" i="34" s="1"/>
  <c r="L51" i="34" s="1"/>
  <c r="L52" i="34" s="1"/>
  <c r="L55" i="34" s="1"/>
  <c r="L56" i="34" s="1"/>
  <c r="L57" i="34" s="1"/>
  <c r="L58" i="34" s="1"/>
  <c r="L59" i="34" s="1"/>
  <c r="L60" i="34" s="1"/>
  <c r="L61" i="34" s="1"/>
  <c r="L62" i="34" s="1"/>
  <c r="A25" i="34"/>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5" i="34" s="1"/>
  <c r="A56" i="34" s="1"/>
  <c r="A57" i="34" s="1"/>
  <c r="A58" i="34" s="1"/>
  <c r="A59" i="34" s="1"/>
  <c r="A60" i="34" s="1"/>
  <c r="A61" i="34" s="1"/>
  <c r="A62" i="34" s="1"/>
  <c r="I28" i="33"/>
  <c r="I29" i="33" s="1"/>
  <c r="I30" i="33" s="1"/>
  <c r="I31" i="33" s="1"/>
  <c r="I32" i="33" s="1"/>
  <c r="I33" i="33" s="1"/>
  <c r="I34" i="33" s="1"/>
  <c r="I35" i="33" s="1"/>
  <c r="I36" i="33" s="1"/>
  <c r="I37" i="33" s="1"/>
  <c r="I38" i="33" s="1"/>
  <c r="I39" i="33" s="1"/>
  <c r="I40" i="33" s="1"/>
  <c r="I41" i="33" s="1"/>
  <c r="I42" i="33" s="1"/>
  <c r="I43" i="33" s="1"/>
  <c r="I44" i="33" s="1"/>
  <c r="I45" i="33" s="1"/>
  <c r="I46" i="33" s="1"/>
  <c r="I47" i="33" s="1"/>
  <c r="I48" i="33" s="1"/>
  <c r="I49" i="33" s="1"/>
  <c r="I50" i="33" s="1"/>
  <c r="I51" i="33" s="1"/>
  <c r="I52" i="33" s="1"/>
  <c r="I53" i="33" s="1"/>
  <c r="I54" i="33" s="1"/>
  <c r="I55" i="33" s="1"/>
  <c r="I58" i="33" s="1"/>
  <c r="I59" i="33" s="1"/>
  <c r="I60" i="33" s="1"/>
  <c r="I61" i="33" s="1"/>
  <c r="I62" i="33" s="1"/>
  <c r="I63" i="33" s="1"/>
  <c r="I64" i="33" s="1"/>
  <c r="I65" i="33" s="1"/>
  <c r="A28" i="33"/>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8" i="33" s="1"/>
  <c r="A59" i="33" s="1"/>
  <c r="A60" i="33" s="1"/>
  <c r="A61" i="33" s="1"/>
  <c r="A62" i="33" s="1"/>
  <c r="A63" i="33" s="1"/>
  <c r="A64" i="33" s="1"/>
  <c r="A65" i="33" s="1"/>
  <c r="I28" i="30"/>
  <c r="I29" i="30" s="1"/>
  <c r="I30" i="30" s="1"/>
  <c r="I31" i="30" s="1"/>
  <c r="I32" i="30" s="1"/>
  <c r="I33" i="30" s="1"/>
  <c r="I34" i="30" s="1"/>
  <c r="I35" i="30" s="1"/>
  <c r="I36" i="30" s="1"/>
  <c r="I37" i="30" s="1"/>
  <c r="I38" i="30" s="1"/>
  <c r="I39" i="30" s="1"/>
  <c r="I40" i="30" s="1"/>
  <c r="I41" i="30" s="1"/>
  <c r="I42" i="30" s="1"/>
  <c r="I43" i="30" s="1"/>
  <c r="I44" i="30" s="1"/>
  <c r="I45" i="30" s="1"/>
  <c r="I46" i="30" s="1"/>
  <c r="I47" i="30" s="1"/>
  <c r="I48" i="30" s="1"/>
  <c r="I49" i="30" s="1"/>
  <c r="I50" i="30" s="1"/>
  <c r="I51" i="30" s="1"/>
  <c r="I52" i="30" s="1"/>
  <c r="I53" i="30" s="1"/>
  <c r="I54" i="30" s="1"/>
  <c r="I55" i="30" s="1"/>
  <c r="I56" i="30" s="1"/>
  <c r="I59" i="30" s="1"/>
  <c r="I60" i="30" s="1"/>
  <c r="I61" i="30" s="1"/>
  <c r="I62" i="30" s="1"/>
  <c r="I63" i="30" s="1"/>
  <c r="I64" i="30" s="1"/>
  <c r="I65" i="30" s="1"/>
  <c r="I66" i="30" s="1"/>
  <c r="A28" i="30"/>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9" i="30" s="1"/>
  <c r="A60" i="30" s="1"/>
  <c r="A61" i="30" s="1"/>
  <c r="A62" i="30" s="1"/>
  <c r="A63" i="30" s="1"/>
  <c r="A64" i="30" s="1"/>
  <c r="A65" i="30" s="1"/>
  <c r="A66" i="30" s="1"/>
  <c r="L24" i="29"/>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L52" i="29" s="1"/>
  <c r="L55" i="29" s="1"/>
  <c r="L56" i="29" s="1"/>
  <c r="L57" i="29" s="1"/>
  <c r="L58" i="29" s="1"/>
  <c r="L59" i="29" s="1"/>
  <c r="L60" i="29" s="1"/>
  <c r="L61" i="29" s="1"/>
  <c r="L62" i="29" s="1"/>
  <c r="L64" i="29" s="1"/>
  <c r="L65" i="29" s="1"/>
  <c r="L67" i="29" s="1"/>
  <c r="A24" i="29"/>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5" i="29" s="1"/>
  <c r="A56" i="29" s="1"/>
  <c r="A57" i="29" s="1"/>
  <c r="A58" i="29" s="1"/>
  <c r="A59" i="29" s="1"/>
  <c r="A60" i="29" s="1"/>
  <c r="A61" i="29" s="1"/>
  <c r="A62" i="29" s="1"/>
  <c r="A64" i="29" s="1"/>
  <c r="A65" i="29" s="1"/>
  <c r="A67" i="29" s="1"/>
  <c r="G61" i="27"/>
  <c r="G75" i="27" s="1"/>
  <c r="F61" i="27"/>
  <c r="F75" i="27" s="1"/>
  <c r="M50" i="26"/>
  <c r="P41" i="26"/>
  <c r="P54" i="26" s="1"/>
  <c r="O41" i="26"/>
  <c r="N41" i="26"/>
  <c r="M41" i="26"/>
  <c r="M54" i="26" s="1"/>
  <c r="G41" i="26"/>
  <c r="G54" i="26" s="1"/>
  <c r="Q13" i="26"/>
  <c r="Q14" i="26" s="1"/>
  <c r="Q15" i="26" s="1"/>
  <c r="Q16" i="26" s="1"/>
  <c r="Q17" i="26" s="1"/>
  <c r="Q18" i="26" s="1"/>
  <c r="Q19" i="26" s="1"/>
  <c r="Q20" i="26" s="1"/>
  <c r="Q21" i="26" s="1"/>
  <c r="Q22" i="26" s="1"/>
  <c r="Q23" i="26" s="1"/>
  <c r="Q24" i="26" s="1"/>
  <c r="Q25" i="26" s="1"/>
  <c r="Q26" i="26" s="1"/>
  <c r="Q27" i="26" s="1"/>
  <c r="Q28" i="26" s="1"/>
  <c r="Q29" i="26" s="1"/>
  <c r="Q30" i="26" s="1"/>
  <c r="Q31" i="26" s="1"/>
  <c r="Q32" i="26" s="1"/>
  <c r="Q33" i="26" s="1"/>
  <c r="Q34" i="26" s="1"/>
  <c r="Q35" i="26" s="1"/>
  <c r="Q36" i="26" s="1"/>
  <c r="Q37" i="26" s="1"/>
  <c r="Q38" i="26" s="1"/>
  <c r="Q39" i="26" s="1"/>
  <c r="Q40" i="26" s="1"/>
  <c r="Q41" i="26" s="1"/>
  <c r="Q42" i="26" s="1"/>
  <c r="Q43" i="26" s="1"/>
  <c r="Q44" i="26" s="1"/>
  <c r="Q45" i="26" s="1"/>
  <c r="Q46" i="26" s="1"/>
  <c r="Q47" i="26" s="1"/>
  <c r="Q48" i="26" s="1"/>
  <c r="Q49" i="26" s="1"/>
  <c r="Q50" i="26" s="1"/>
  <c r="Q51" i="26" s="1"/>
  <c r="Q52" i="26" s="1"/>
  <c r="Q53" i="26" s="1"/>
  <c r="Q54" i="26" s="1"/>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E74" i="25"/>
  <c r="E66" i="25"/>
  <c r="E65" i="25"/>
  <c r="E61" i="25"/>
  <c r="E57" i="25"/>
  <c r="E50" i="25"/>
  <c r="E45" i="25"/>
  <c r="L37" i="24"/>
  <c r="J37" i="24"/>
  <c r="O35" i="24"/>
  <c r="O34" i="24"/>
  <c r="O33" i="24"/>
  <c r="L30" i="24"/>
  <c r="K30" i="24"/>
  <c r="K39" i="24" s="1"/>
  <c r="J30" i="24"/>
  <c r="J39" i="24" s="1"/>
  <c r="O28" i="24"/>
  <c r="O27" i="24"/>
  <c r="O26" i="24"/>
  <c r="O25" i="24"/>
  <c r="O24" i="24"/>
  <c r="O23" i="24"/>
  <c r="O22" i="24"/>
  <c r="O21" i="24"/>
  <c r="O20" i="24"/>
  <c r="E28" i="23"/>
  <c r="D28" i="23"/>
  <c r="C28" i="23"/>
  <c r="F26" i="23"/>
  <c r="F25" i="23"/>
  <c r="F24" i="23"/>
  <c r="E22" i="23"/>
  <c r="D22" i="23"/>
  <c r="C22" i="23"/>
  <c r="F18" i="23"/>
  <c r="F17" i="23"/>
  <c r="F16" i="23"/>
  <c r="F15" i="23"/>
  <c r="F14" i="23"/>
  <c r="F13" i="23"/>
  <c r="F12" i="23"/>
  <c r="F11" i="23"/>
  <c r="E48" i="21"/>
  <c r="D48" i="21"/>
  <c r="C48" i="21"/>
  <c r="F46" i="21"/>
  <c r="F45" i="21"/>
  <c r="F44" i="21"/>
  <c r="H38" i="21"/>
  <c r="H32" i="23" s="1"/>
  <c r="G38" i="21"/>
  <c r="E38" i="21"/>
  <c r="E32" i="23" s="1"/>
  <c r="D38" i="21"/>
  <c r="C38" i="21"/>
  <c r="C32" i="23" s="1"/>
  <c r="F36" i="21"/>
  <c r="F35" i="21"/>
  <c r="F34" i="21"/>
  <c r="F33" i="21"/>
  <c r="F32" i="21"/>
  <c r="F31" i="21"/>
  <c r="F30" i="21"/>
  <c r="F29" i="21"/>
  <c r="F28" i="21"/>
  <c r="F27" i="21"/>
  <c r="F26" i="21"/>
  <c r="F25" i="21"/>
  <c r="F23" i="21"/>
  <c r="K51" i="17"/>
  <c r="K52" i="17" s="1"/>
  <c r="K33" i="17"/>
  <c r="K41" i="17" s="1"/>
  <c r="K23" i="17"/>
  <c r="K24" i="17" s="1"/>
  <c r="K19" i="17"/>
  <c r="H16" i="16"/>
  <c r="H20" i="16" s="1"/>
  <c r="F20" i="16"/>
  <c r="H64" i="15"/>
  <c r="F64" i="15"/>
  <c r="H49" i="15"/>
  <c r="H52" i="15" s="1"/>
  <c r="F49" i="15"/>
  <c r="F52" i="15" s="1"/>
  <c r="O50" i="14"/>
  <c r="L50" i="14"/>
  <c r="N28" i="14"/>
  <c r="M28" i="14"/>
  <c r="J28" i="14"/>
  <c r="I28" i="14"/>
  <c r="L40" i="13"/>
  <c r="L30" i="13"/>
  <c r="H48" i="9"/>
  <c r="G48" i="9"/>
  <c r="H35" i="9"/>
  <c r="G35" i="9"/>
  <c r="H21" i="9"/>
  <c r="G21" i="9"/>
  <c r="H49" i="8"/>
  <c r="G49" i="8"/>
  <c r="H41" i="8"/>
  <c r="G41" i="8"/>
  <c r="H27" i="8"/>
  <c r="G27" i="8"/>
  <c r="E70" i="89"/>
  <c r="D70" i="89"/>
  <c r="C70" i="89"/>
  <c r="E56" i="89"/>
  <c r="D56" i="89"/>
  <c r="C56" i="89"/>
  <c r="A32" i="89"/>
  <c r="G32" i="89" s="1"/>
  <c r="D32" i="23" l="1"/>
  <c r="O54" i="26"/>
  <c r="L41" i="13"/>
  <c r="L42" i="13" s="1"/>
  <c r="L45" i="13" s="1"/>
  <c r="D71" i="89"/>
  <c r="G80" i="67"/>
  <c r="K80" i="67"/>
  <c r="E71" i="89"/>
  <c r="C71" i="89"/>
  <c r="F80" i="67"/>
  <c r="J80" i="67"/>
  <c r="I80" i="67"/>
  <c r="P11" i="46"/>
  <c r="F28" i="23"/>
  <c r="H80" i="67"/>
  <c r="AO211" i="78"/>
  <c r="AO219" i="78"/>
  <c r="AO223" i="78"/>
  <c r="AO243" i="78"/>
  <c r="AO239" i="78"/>
  <c r="AO203" i="78"/>
  <c r="AO231" i="78"/>
  <c r="AO207" i="78"/>
  <c r="AO235" i="78"/>
  <c r="AO215" i="78"/>
  <c r="AO199" i="78"/>
  <c r="AO227" i="78"/>
  <c r="E67" i="25"/>
  <c r="O37" i="24"/>
  <c r="L39" i="24"/>
  <c r="O30" i="24"/>
  <c r="F48" i="21"/>
  <c r="F38" i="21"/>
  <c r="K26" i="17"/>
  <c r="K27" i="17" s="1"/>
  <c r="G49" i="9"/>
  <c r="H49" i="9"/>
  <c r="H51" i="8"/>
  <c r="G51" i="8"/>
  <c r="F22" i="23"/>
  <c r="B13" i="46"/>
  <c r="P12" i="46"/>
  <c r="N36" i="49"/>
  <c r="B37" i="49"/>
  <c r="I74" i="58"/>
  <c r="I72" i="58"/>
  <c r="N35" i="49"/>
  <c r="B63" i="67"/>
  <c r="Q61" i="67"/>
  <c r="N70" i="67"/>
  <c r="N80" i="67" s="1"/>
  <c r="L70" i="67"/>
  <c r="L80" i="67" s="1"/>
  <c r="N54" i="26"/>
  <c r="A33" i="89"/>
  <c r="F32" i="23" l="1"/>
  <c r="F36" i="23" s="1"/>
  <c r="K42" i="17"/>
  <c r="K43" i="17" s="1"/>
  <c r="O39" i="24"/>
  <c r="B14" i="46"/>
  <c r="P13" i="46"/>
  <c r="N37" i="49"/>
  <c r="B38" i="49"/>
  <c r="B64" i="67"/>
  <c r="Q63" i="67"/>
  <c r="A34" i="89"/>
  <c r="G33" i="89"/>
  <c r="B15" i="46" l="1"/>
  <c r="P14" i="46"/>
  <c r="B39" i="49"/>
  <c r="N38" i="49"/>
  <c r="B65" i="67"/>
  <c r="Q64" i="67"/>
  <c r="G34" i="89"/>
  <c r="A35" i="89"/>
  <c r="B16" i="46" l="1"/>
  <c r="P15" i="46"/>
  <c r="B40" i="49"/>
  <c r="N39" i="49"/>
  <c r="B67" i="67"/>
  <c r="Q65" i="67"/>
  <c r="A36" i="89"/>
  <c r="G35" i="89"/>
  <c r="B17" i="46" l="1"/>
  <c r="P16" i="46"/>
  <c r="N40" i="49"/>
  <c r="B41" i="49"/>
  <c r="B69" i="67"/>
  <c r="Q67" i="67"/>
  <c r="G36" i="89"/>
  <c r="A37" i="89"/>
  <c r="B18" i="46" l="1"/>
  <c r="P17" i="46"/>
  <c r="N41" i="49"/>
  <c r="B42" i="49"/>
  <c r="N42" i="49" s="1"/>
  <c r="B70" i="67"/>
  <c r="Q69" i="67"/>
  <c r="A38" i="89"/>
  <c r="G37" i="89"/>
  <c r="B19" i="46" l="1"/>
  <c r="P18" i="46"/>
  <c r="B73" i="67"/>
  <c r="Q70" i="67"/>
  <c r="G38" i="89"/>
  <c r="A39" i="89"/>
  <c r="B20" i="46" l="1"/>
  <c r="P19" i="46"/>
  <c r="B74" i="67"/>
  <c r="Q73" i="67"/>
  <c r="A40" i="89"/>
  <c r="G39" i="89"/>
  <c r="B21" i="46" l="1"/>
  <c r="P20" i="46"/>
  <c r="B76" i="67"/>
  <c r="Q74" i="67"/>
  <c r="G40" i="89"/>
  <c r="A41" i="89"/>
  <c r="B22" i="46" l="1"/>
  <c r="P21" i="46"/>
  <c r="B78" i="67"/>
  <c r="Q76" i="67"/>
  <c r="A42" i="89"/>
  <c r="G41" i="89"/>
  <c r="B23" i="46" l="1"/>
  <c r="P22" i="46"/>
  <c r="B79" i="67"/>
  <c r="Q78" i="67"/>
  <c r="G42" i="89"/>
  <c r="A43" i="89"/>
  <c r="B24" i="46" l="1"/>
  <c r="P23" i="46"/>
  <c r="B80" i="67"/>
  <c r="Q79" i="67"/>
  <c r="A44" i="89"/>
  <c r="G43" i="89"/>
  <c r="B25" i="46" l="1"/>
  <c r="P24" i="46"/>
  <c r="B82" i="67"/>
  <c r="Q80" i="67"/>
  <c r="G44" i="89"/>
  <c r="A45" i="89"/>
  <c r="B26" i="46" l="1"/>
  <c r="P25" i="46"/>
  <c r="B83" i="67"/>
  <c r="Q83" i="67" s="1"/>
  <c r="Q82" i="67"/>
  <c r="A46" i="89"/>
  <c r="G45" i="89"/>
  <c r="B27" i="46" l="1"/>
  <c r="P26" i="46"/>
  <c r="G46" i="89"/>
  <c r="A47" i="89"/>
  <c r="B28" i="46" l="1"/>
  <c r="P27" i="46"/>
  <c r="A48" i="89"/>
  <c r="G47" i="89"/>
  <c r="B29" i="46" l="1"/>
  <c r="P28" i="46"/>
  <c r="G48" i="89"/>
  <c r="A49" i="89"/>
  <c r="B30" i="46" l="1"/>
  <c r="P29" i="46"/>
  <c r="A50" i="89"/>
  <c r="G49" i="89"/>
  <c r="B31" i="46" l="1"/>
  <c r="P30" i="46"/>
  <c r="G50" i="89"/>
  <c r="A51" i="89"/>
  <c r="B32" i="46" l="1"/>
  <c r="P31" i="46"/>
  <c r="A52" i="89"/>
  <c r="G51" i="89"/>
  <c r="B33" i="46" l="1"/>
  <c r="P32" i="46"/>
  <c r="G52" i="89"/>
  <c r="A53" i="89"/>
  <c r="B34" i="46" l="1"/>
  <c r="P33" i="46"/>
  <c r="A54" i="89"/>
  <c r="G53" i="89"/>
  <c r="B35" i="46" l="1"/>
  <c r="P35" i="46" s="1"/>
  <c r="P34" i="46"/>
  <c r="G54" i="89"/>
  <c r="A55" i="89"/>
  <c r="A56" i="89" l="1"/>
  <c r="G55" i="89"/>
  <c r="A58" i="89" l="1"/>
  <c r="G56" i="89"/>
  <c r="A59" i="89" l="1"/>
  <c r="G58" i="89"/>
  <c r="A60" i="89" l="1"/>
  <c r="G59" i="89"/>
  <c r="A61" i="89" l="1"/>
  <c r="G60" i="89"/>
  <c r="A62" i="89" l="1"/>
  <c r="G61" i="89"/>
  <c r="A63" i="89" l="1"/>
  <c r="G62" i="89"/>
  <c r="A64" i="89" l="1"/>
  <c r="G63" i="89"/>
  <c r="A65" i="89" l="1"/>
  <c r="G64" i="89"/>
  <c r="A66" i="89" l="1"/>
  <c r="G65" i="89"/>
  <c r="A67" i="89" l="1"/>
  <c r="G66" i="89"/>
  <c r="A68" i="89" l="1"/>
  <c r="G67" i="89"/>
  <c r="A69" i="89" l="1"/>
  <c r="G68" i="89"/>
  <c r="A70" i="89" l="1"/>
  <c r="G69" i="89"/>
  <c r="G70" i="89" l="1"/>
  <c r="A71" i="89"/>
  <c r="G71" i="89" s="1"/>
</calcChain>
</file>

<file path=xl/comments1.xml><?xml version="1.0" encoding="utf-8"?>
<comments xmlns="http://schemas.openxmlformats.org/spreadsheetml/2006/main">
  <authors>
    <author>DUCRR</author>
  </authors>
  <commentList>
    <comment ref="B2" authorId="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authors>
    <author>DUCRR</author>
  </authors>
  <commentList>
    <comment ref="A1" authorId="0">
      <text>
        <r>
          <rPr>
            <b/>
            <sz val="9"/>
            <color indexed="81"/>
            <rFont val="Tahoma"/>
            <family val="2"/>
          </rPr>
          <t xml:space="preserve">Workbooks:_x000D_
14-Sch 230.xlsx_x000D_
Worksheets:_x000D_
p20_x000D_
</t>
        </r>
      </text>
    </comment>
  </commentList>
</comments>
</file>

<file path=xl/comments11.xml><?xml version="1.0" encoding="utf-8"?>
<comments xmlns="http://schemas.openxmlformats.org/spreadsheetml/2006/main">
  <authors>
    <author>DUCRR</author>
  </authors>
  <commentList>
    <comment ref="A1" authorId="0">
      <text>
        <r>
          <rPr>
            <b/>
            <sz val="9"/>
            <color indexed="81"/>
            <rFont val="Tahoma"/>
            <family val="2"/>
          </rPr>
          <t xml:space="preserve">Workbooks:_x000D_
15-Sch 240.xlsx_x000D_
Worksheets:_x000D_
p21_x000D_
</t>
        </r>
      </text>
    </comment>
  </commentList>
</comments>
</file>

<file path=xl/comments12.xml><?xml version="1.0" encoding="utf-8"?>
<comments xmlns="http://schemas.openxmlformats.org/spreadsheetml/2006/main">
  <authors>
    <author>DUCRR</author>
  </authors>
  <commentList>
    <comment ref="A1" authorId="0">
      <text>
        <r>
          <rPr>
            <b/>
            <sz val="9"/>
            <color indexed="81"/>
            <rFont val="Tahoma"/>
            <family val="2"/>
          </rPr>
          <t xml:space="preserve">Workbooks:_x000D_
15-Sch 240.xlsx_x000D_
Worksheets:_x000D_
p22_x000D_
</t>
        </r>
      </text>
    </comment>
  </commentList>
</comments>
</file>

<file path=xl/comments13.xml><?xml version="1.0" encoding="utf-8"?>
<comments xmlns="http://schemas.openxmlformats.org/spreadsheetml/2006/main">
  <authors>
    <author>DUCRR</author>
  </authors>
  <commentList>
    <comment ref="A1" authorId="0">
      <text>
        <r>
          <rPr>
            <b/>
            <sz val="9"/>
            <color indexed="81"/>
            <rFont val="Tahoma"/>
            <family val="2"/>
          </rPr>
          <t xml:space="preserve">Workbooks:_x000D_
16-Sch 245.xlsx_x000D_
Worksheets:_x000D_
p23_x000D_
</t>
        </r>
      </text>
    </comment>
  </commentList>
</comments>
</file>

<file path=xl/comments14.xml><?xml version="1.0" encoding="utf-8"?>
<comments xmlns="http://schemas.openxmlformats.org/spreadsheetml/2006/main">
  <authors>
    <author>DUCRR</author>
  </authors>
  <commentList>
    <comment ref="A1" authorId="0">
      <text>
        <r>
          <rPr>
            <b/>
            <sz val="9"/>
            <color indexed="81"/>
            <rFont val="Tahoma"/>
            <family val="2"/>
          </rPr>
          <t xml:space="preserve">Workbooks:_x000D_
17-Notes and Remarks.xlsx_x000D_
Worksheets:_x000D_
p24_x000D_
</t>
        </r>
      </text>
    </comment>
  </commentList>
</comments>
</file>

<file path=xl/comments15.xml><?xml version="1.0" encoding="utf-8"?>
<comments xmlns="http://schemas.openxmlformats.org/spreadsheetml/2006/main">
  <authors>
    <author>DUCRR</author>
  </authors>
  <commentList>
    <comment ref="B1" authorId="0">
      <text>
        <r>
          <rPr>
            <b/>
            <sz val="9"/>
            <color indexed="81"/>
            <rFont val="Tahoma"/>
            <family val="2"/>
          </rPr>
          <t xml:space="preserve">Workbooks:_x000D_
18-Sch 310 and 310A.xlsx_x000D_
Worksheets:_x000D_
p25_x000D_
</t>
        </r>
      </text>
    </comment>
  </commentList>
</comments>
</file>

<file path=xl/comments16.xml><?xml version="1.0" encoding="utf-8"?>
<comments xmlns="http://schemas.openxmlformats.org/spreadsheetml/2006/main">
  <authors>
    <author>DUCRR</author>
  </authors>
  <commentList>
    <comment ref="A1" authorId="0">
      <text>
        <r>
          <rPr>
            <b/>
            <sz val="9"/>
            <color indexed="81"/>
            <rFont val="Tahoma"/>
            <family val="2"/>
          </rPr>
          <t xml:space="preserve">Workbooks:_x000D_
18-Sch 310 and 310A.xlsx_x000D_
Worksheets:_x000D_
p26_x000D_
</t>
        </r>
      </text>
    </comment>
  </commentList>
</comments>
</file>

<file path=xl/comments17.xml><?xml version="1.0" encoding="utf-8"?>
<comments xmlns="http://schemas.openxmlformats.org/spreadsheetml/2006/main">
  <authors>
    <author>DUCRR</author>
  </authors>
  <commentList>
    <comment ref="A1" authorId="0">
      <text>
        <r>
          <rPr>
            <b/>
            <sz val="9"/>
            <color indexed="81"/>
            <rFont val="Tahoma"/>
            <family val="2"/>
          </rPr>
          <t xml:space="preserve">Workbooks:_x000D_
18-Sch 310 and 310A.xlsx_x000D_
Worksheets:_x000D_
p27_x000D_
</t>
        </r>
      </text>
    </comment>
  </commentList>
</comments>
</file>

<file path=xl/comments18.xml><?xml version="1.0" encoding="utf-8"?>
<comments xmlns="http://schemas.openxmlformats.org/spreadsheetml/2006/main">
  <authors>
    <author>DUCRR</author>
  </authors>
  <commentList>
    <comment ref="A1" authorId="0">
      <text>
        <r>
          <rPr>
            <b/>
            <sz val="9"/>
            <color indexed="81"/>
            <rFont val="Tahoma"/>
            <family val="2"/>
          </rPr>
          <t xml:space="preserve">Workbooks:_x000D_
18-Sch 310 and 310A.xlsx_x000D_
Worksheets:_x000D_
p28_x000D_
</t>
        </r>
      </text>
    </comment>
  </commentList>
</comments>
</file>

<file path=xl/comments19.xml><?xml version="1.0" encoding="utf-8"?>
<comments xmlns="http://schemas.openxmlformats.org/spreadsheetml/2006/main">
  <authors>
    <author>DUCRR</author>
  </authors>
  <commentList>
    <comment ref="A1" authorId="0">
      <text>
        <r>
          <rPr>
            <b/>
            <sz val="9"/>
            <color indexed="81"/>
            <rFont val="Tahoma"/>
            <family val="2"/>
          </rPr>
          <t xml:space="preserve">Workbooks:_x000D_
18-Sch 310 and 310A.xlsx_x000D_
Worksheets:_x000D_
p29_x000D_
</t>
        </r>
      </text>
    </comment>
  </commentList>
</comments>
</file>

<file path=xl/comments2.xml><?xml version="1.0" encoding="utf-8"?>
<comments xmlns="http://schemas.openxmlformats.org/spreadsheetml/2006/main">
  <authors>
    <author>DUCRR</author>
  </authors>
  <commentList>
    <comment ref="B3" authorId="0">
      <text>
        <r>
          <rPr>
            <b/>
            <sz val="9"/>
            <color indexed="81"/>
            <rFont val="Tahoma"/>
            <family val="2"/>
          </rPr>
          <t xml:space="preserve">Workbooks:_x000D_
07-Sch B.xlsx_x000D_
Worksheets:_x000D_
p2_x000D_
</t>
        </r>
      </text>
    </comment>
  </commentList>
</comments>
</file>

<file path=xl/comments20.xml><?xml version="1.0" encoding="utf-8"?>
<comments xmlns="http://schemas.openxmlformats.org/spreadsheetml/2006/main">
  <authors>
    <author>DUCRR</author>
  </authors>
  <commentList>
    <comment ref="A1" authorId="0">
      <text>
        <r>
          <rPr>
            <b/>
            <sz val="9"/>
            <color indexed="81"/>
            <rFont val="Tahoma"/>
            <family val="2"/>
          </rPr>
          <t xml:space="preserve">Workbooks:_x000D_
18-Sch 310 and 310A.xlsx_x000D_
Worksheets:_x000D_
p30_x000D_
</t>
        </r>
      </text>
    </comment>
  </commentList>
</comments>
</file>

<file path=xl/comments21.xml><?xml version="1.0" encoding="utf-8"?>
<comments xmlns="http://schemas.openxmlformats.org/spreadsheetml/2006/main">
  <authors>
    <author>DUCRR</author>
  </authors>
  <commentList>
    <comment ref="A1" authorId="0">
      <text>
        <r>
          <rPr>
            <b/>
            <sz val="9"/>
            <color indexed="81"/>
            <rFont val="Tahoma"/>
            <family val="2"/>
          </rPr>
          <t xml:space="preserve">Workbooks:_x000D_
19-Sch 330.xlsx_x000D_
Worksheets:_x000D_
p31_x000D_
</t>
        </r>
      </text>
    </comment>
  </commentList>
</comments>
</file>

<file path=xl/comments22.xml><?xml version="1.0" encoding="utf-8"?>
<comments xmlns="http://schemas.openxmlformats.org/spreadsheetml/2006/main">
  <authors>
    <author>DUCRR</author>
  </authors>
  <commentList>
    <comment ref="A1" authorId="0">
      <text>
        <r>
          <rPr>
            <b/>
            <sz val="9"/>
            <color indexed="81"/>
            <rFont val="Tahoma"/>
            <family val="2"/>
          </rPr>
          <t xml:space="preserve">Workbooks:_x000D_
19-Sch 330.xlsx_x000D_
Worksheets:_x000D_
p32-33_x000D_
</t>
        </r>
      </text>
    </comment>
  </commentList>
</comments>
</file>

<file path=xl/comments23.xml><?xml version="1.0" encoding="utf-8"?>
<comments xmlns="http://schemas.openxmlformats.org/spreadsheetml/2006/main">
  <authors>
    <author>DUCRR</author>
  </authors>
  <commentList>
    <comment ref="A1" authorId="0">
      <text>
        <r>
          <rPr>
            <b/>
            <sz val="9"/>
            <color indexed="81"/>
            <rFont val="Tahoma"/>
            <family val="2"/>
          </rPr>
          <t xml:space="preserve">Workbooks:_x000D_
22-Sch 339.xlsx_x000D_
Worksheets:_x000D_
p36_x000D_
</t>
        </r>
      </text>
    </comment>
  </commentList>
</comments>
</file>

<file path=xl/comments24.xml><?xml version="1.0" encoding="utf-8"?>
<comments xmlns="http://schemas.openxmlformats.org/spreadsheetml/2006/main">
  <authors>
    <author>DUCRR</author>
  </authors>
  <commentList>
    <comment ref="A1" authorId="0">
      <text>
        <r>
          <rPr>
            <b/>
            <sz val="9"/>
            <color indexed="81"/>
            <rFont val="Tahoma"/>
            <family val="2"/>
          </rPr>
          <t xml:space="preserve">Workbooks:_x000D_
23-Sch 340.xlsx_x000D_
Worksheets:_x000D_
p37_x000D_
</t>
        </r>
      </text>
    </comment>
  </commentList>
</comments>
</file>

<file path=xl/comments25.xml><?xml version="1.0" encoding="utf-8"?>
<comments xmlns="http://schemas.openxmlformats.org/spreadsheetml/2006/main">
  <authors>
    <author>DUCRR</author>
  </authors>
  <commentList>
    <comment ref="A1" authorId="0">
      <text>
        <r>
          <rPr>
            <b/>
            <sz val="9"/>
            <color indexed="81"/>
            <rFont val="Tahoma"/>
            <family val="2"/>
          </rPr>
          <t xml:space="preserve">Workbooks:_x000D_
26-Sch 350.xlsx_x000D_
Worksheets:_x000D_
p40_x000D_
</t>
        </r>
      </text>
    </comment>
  </commentList>
</comments>
</file>

<file path=xl/comments26.xml><?xml version="1.0" encoding="utf-8"?>
<comments xmlns="http://schemas.openxmlformats.org/spreadsheetml/2006/main">
  <authors>
    <author>DUCRR</author>
  </authors>
  <commentList>
    <comment ref="A1" authorId="0">
      <text>
        <r>
          <rPr>
            <b/>
            <sz val="9"/>
            <color indexed="81"/>
            <rFont val="Tahoma"/>
            <family val="2"/>
          </rPr>
          <t xml:space="preserve">Workbooks:_x000D_
27-Sch 351.xlsx_x000D_
Worksheets:_x000D_
p41_x000D_
</t>
        </r>
      </text>
    </comment>
  </commentList>
</comments>
</file>

<file path=xl/comments27.xml><?xml version="1.0" encoding="utf-8"?>
<comments xmlns="http://schemas.openxmlformats.org/spreadsheetml/2006/main">
  <authors>
    <author>DUCRR</author>
  </authors>
  <commentList>
    <comment ref="A1" authorId="0">
      <text>
        <r>
          <rPr>
            <b/>
            <sz val="9"/>
            <color indexed="81"/>
            <rFont val="Tahoma"/>
            <family val="2"/>
          </rPr>
          <t xml:space="preserve">Workbooks:_x000D_
30-Sch 352B.xlsx_x000D_
Worksheets:_x000D_
p43_x000D_
</t>
        </r>
      </text>
    </comment>
  </commentList>
</comments>
</file>

<file path=xl/comments28.xml><?xml version="1.0" encoding="utf-8"?>
<comments xmlns="http://schemas.openxmlformats.org/spreadsheetml/2006/main">
  <authors>
    <author>DUCRR</author>
  </authors>
  <commentList>
    <comment ref="A1" authorId="0">
      <text>
        <r>
          <rPr>
            <b/>
            <sz val="9"/>
            <color indexed="81"/>
            <rFont val="Tahoma"/>
            <family val="2"/>
          </rPr>
          <t xml:space="preserve">Workbooks:_x000D_
35-Sch 415.xlsx_x000D_
Worksheets:_x000D_
p55_x000D_
</t>
        </r>
      </text>
    </comment>
  </commentList>
</comments>
</file>

<file path=xl/comments29.xml><?xml version="1.0" encoding="utf-8"?>
<comments xmlns="http://schemas.openxmlformats.org/spreadsheetml/2006/main">
  <authors>
    <author>DUCRR</author>
  </authors>
  <commentList>
    <comment ref="A1" authorId="0">
      <text>
        <r>
          <rPr>
            <b/>
            <sz val="9"/>
            <color indexed="81"/>
            <rFont val="Tahoma"/>
            <family val="2"/>
          </rPr>
          <t xml:space="preserve">Workbooks:_x000D_
35-Sch 415.xlsx_x000D_
Worksheets:_x000D_
p56-57_x000D_
</t>
        </r>
      </text>
    </comment>
  </commentList>
</comments>
</file>

<file path=xl/comments3.xml><?xml version="1.0" encoding="utf-8"?>
<comments xmlns="http://schemas.openxmlformats.org/spreadsheetml/2006/main">
  <authors>
    <author>DUCRR</author>
  </authors>
  <commentList>
    <comment ref="A1" authorId="0">
      <text>
        <r>
          <rPr>
            <b/>
            <sz val="9"/>
            <color indexed="81"/>
            <rFont val="Tahoma"/>
            <family val="2"/>
          </rPr>
          <t xml:space="preserve">Workbooks:_x000D_
08-Sch C.xlsx_x000D_
Worksheets:_x000D_
p3_x000D_
</t>
        </r>
      </text>
    </comment>
  </commentList>
</comments>
</file>

<file path=xl/comments30.xml><?xml version="1.0" encoding="utf-8"?>
<comments xmlns="http://schemas.openxmlformats.org/spreadsheetml/2006/main">
  <authors>
    <author>DUCRR</author>
  </authors>
  <commentList>
    <comment ref="A1" authorId="0">
      <text>
        <r>
          <rPr>
            <b/>
            <sz val="9"/>
            <color indexed="81"/>
            <rFont val="Tahoma"/>
            <family val="2"/>
          </rPr>
          <t xml:space="preserve">Workbooks:_x000D_
35-Sch 415.xlsx_x000D_
Worksheets:_x000D_
p57A-B_x000D_
</t>
        </r>
      </text>
    </comment>
  </commentList>
</comments>
</file>

<file path=xl/comments31.xml><?xml version="1.0" encoding="utf-8"?>
<comments xmlns="http://schemas.openxmlformats.org/spreadsheetml/2006/main">
  <authors>
    <author>DUCRR</author>
  </authors>
  <commentList>
    <comment ref="A1" authorId="0">
      <text>
        <r>
          <rPr>
            <b/>
            <sz val="9"/>
            <color indexed="81"/>
            <rFont val="Tahoma"/>
            <family val="2"/>
          </rPr>
          <t xml:space="preserve">Workbooks:_x000D_
35-Sch 415.xlsx_x000D_
Worksheets:_x000D_
p58_x000D_
</t>
        </r>
      </text>
    </comment>
  </commentList>
</comments>
</file>

<file path=xl/comments32.xml><?xml version="1.0" encoding="utf-8"?>
<comments xmlns="http://schemas.openxmlformats.org/spreadsheetml/2006/main">
  <authors>
    <author>DUCRR</author>
  </authors>
  <commentList>
    <comment ref="A1" authorId="0">
      <text>
        <r>
          <rPr>
            <b/>
            <sz val="9"/>
            <color indexed="81"/>
            <rFont val="Tahoma"/>
            <family val="2"/>
          </rPr>
          <t xml:space="preserve">Workbooks:_x000D_
37-Notes and Remarks.xlsx_x000D_
Worksheets:_x000D_
p59_x000D_
</t>
        </r>
      </text>
    </comment>
  </commentList>
</comments>
</file>

<file path=xl/comments33.xml><?xml version="1.0" encoding="utf-8"?>
<comments xmlns="http://schemas.openxmlformats.org/spreadsheetml/2006/main">
  <authors>
    <author>DUCRR</author>
  </authors>
  <commentList>
    <comment ref="A1" authorId="0">
      <text>
        <r>
          <rPr>
            <b/>
            <sz val="9"/>
            <color indexed="81"/>
            <rFont val="Tahoma"/>
            <family val="2"/>
          </rPr>
          <t xml:space="preserve">Workbooks:_x000D_
38-Sch 417.xlsx_x000D_
Worksheets:_x000D_
p60_x000D_
</t>
        </r>
      </text>
    </comment>
  </commentList>
</comments>
</file>

<file path=xl/comments34.xml><?xml version="1.0" encoding="utf-8"?>
<comments xmlns="http://schemas.openxmlformats.org/spreadsheetml/2006/main">
  <authors>
    <author>DUCRR</author>
  </authors>
  <commentList>
    <comment ref="A1" authorId="0">
      <text>
        <r>
          <rPr>
            <b/>
            <sz val="9"/>
            <color indexed="81"/>
            <rFont val="Tahoma"/>
            <family val="2"/>
          </rPr>
          <t xml:space="preserve">Workbooks:_x000D_
39-Sch 418.xlsx_x000D_
Worksheets:_x000D_
p61_x000D_
</t>
        </r>
      </text>
    </comment>
  </commentList>
</comments>
</file>

<file path=xl/comments35.xml><?xml version="1.0" encoding="utf-8"?>
<comments xmlns="http://schemas.openxmlformats.org/spreadsheetml/2006/main">
  <authors>
    <author>DUCRR</author>
  </authors>
  <commentList>
    <comment ref="A1" authorId="0">
      <text>
        <r>
          <rPr>
            <b/>
            <sz val="9"/>
            <color indexed="81"/>
            <rFont val="Tahoma"/>
            <family val="2"/>
          </rPr>
          <t xml:space="preserve">Workbooks:_x000D_
40-Notes and Remarks.xlsx_x000D_
Worksheets:_x000D_
p62_x000D_
</t>
        </r>
      </text>
    </comment>
  </commentList>
</comments>
</file>

<file path=xl/comments36.xml><?xml version="1.0" encoding="utf-8"?>
<comments xmlns="http://schemas.openxmlformats.org/spreadsheetml/2006/main">
  <authors>
    <author>DUCRR</author>
  </authors>
  <commentList>
    <comment ref="A1" authorId="0">
      <text>
        <r>
          <rPr>
            <b/>
            <sz val="9"/>
            <color indexed="81"/>
            <rFont val="Tahoma"/>
            <family val="2"/>
          </rPr>
          <t xml:space="preserve">Workbooks:_x000D_
41-Sch 450.xlsx_x000D_
Worksheets:_x000D_
p63_x000D_
</t>
        </r>
      </text>
    </comment>
  </commentList>
</comments>
</file>

<file path=xl/comments37.xml><?xml version="1.0" encoding="utf-8"?>
<comments xmlns="http://schemas.openxmlformats.org/spreadsheetml/2006/main">
  <authors>
    <author>DUCRR</author>
  </authors>
  <commentList>
    <comment ref="A1" authorId="0">
      <text>
        <r>
          <rPr>
            <b/>
            <sz val="9"/>
            <color indexed="81"/>
            <rFont val="Tahoma"/>
            <family val="2"/>
          </rPr>
          <t xml:space="preserve">Workbooks:_x000D_
41-Sch 450.xlsx_x000D_
Worksheets:_x000D_
p64_x000D_
</t>
        </r>
      </text>
    </comment>
  </commentList>
</comments>
</file>

<file path=xl/comments38.xml><?xml version="1.0" encoding="utf-8"?>
<comments xmlns="http://schemas.openxmlformats.org/spreadsheetml/2006/main">
  <authors>
    <author>DUCRR</author>
  </authors>
  <commentList>
    <comment ref="A1" authorId="0">
      <text>
        <r>
          <rPr>
            <b/>
            <sz val="9"/>
            <color indexed="81"/>
            <rFont val="Tahoma"/>
            <family val="2"/>
          </rPr>
          <t xml:space="preserve">Workbooks:_x000D_
42-Sch 460.xlsx_x000D_
Worksheets:_x000D_
p65_x000D_
</t>
        </r>
      </text>
    </comment>
  </commentList>
</comments>
</file>

<file path=xl/comments39.xml><?xml version="1.0" encoding="utf-8"?>
<comments xmlns="http://schemas.openxmlformats.org/spreadsheetml/2006/main">
  <authors>
    <author>DUCRR</author>
  </authors>
  <commentList>
    <comment ref="A1" authorId="0">
      <text>
        <r>
          <rPr>
            <b/>
            <sz val="9"/>
            <color indexed="81"/>
            <rFont val="Tahoma"/>
            <family val="2"/>
          </rPr>
          <t xml:space="preserve">Workbooks:_x000D_
43-Sch 501.xlsx_x000D_
Worksheets:_x000D_
p66_x000D_
</t>
        </r>
      </text>
    </comment>
  </commentList>
</comments>
</file>

<file path=xl/comments4.xml><?xml version="1.0" encoding="utf-8"?>
<comments xmlns="http://schemas.openxmlformats.org/spreadsheetml/2006/main">
  <authors>
    <author>DUCRR</author>
  </authors>
  <commentList>
    <comment ref="B3" authorId="0">
      <text>
        <r>
          <rPr>
            <b/>
            <sz val="9"/>
            <color indexed="81"/>
            <rFont val="Tahoma"/>
            <family val="2"/>
          </rPr>
          <t xml:space="preserve">Workbooks:_x000D_
08-Sch C.xlsx_x000D_
Worksheets:_x000D_
p4_x000D_
</t>
        </r>
      </text>
    </comment>
  </commentList>
</comments>
</file>

<file path=xl/comments40.xml><?xml version="1.0" encoding="utf-8"?>
<comments xmlns="http://schemas.openxmlformats.org/spreadsheetml/2006/main">
  <authors>
    <author>DUCRR</author>
  </authors>
  <commentList>
    <comment ref="A1" authorId="0">
      <text>
        <r>
          <rPr>
            <b/>
            <sz val="9"/>
            <color indexed="81"/>
            <rFont val="Tahoma"/>
            <family val="2"/>
          </rPr>
          <t xml:space="preserve">Workbooks:_x000D_
44-Sch 502.xlsx_x000D_
Worksheets:_x000D_
p67_x000D_
</t>
        </r>
      </text>
    </comment>
  </commentList>
</comments>
</file>

<file path=xl/comments41.xml><?xml version="1.0" encoding="utf-8"?>
<comments xmlns="http://schemas.openxmlformats.org/spreadsheetml/2006/main">
  <authors>
    <author>DUCRR</author>
  </authors>
  <commentList>
    <comment ref="A1" authorId="0">
      <text>
        <r>
          <rPr>
            <b/>
            <sz val="9"/>
            <color indexed="81"/>
            <rFont val="Tahoma"/>
            <family val="2"/>
          </rPr>
          <t xml:space="preserve">Workbooks:_x000D_
45-Notes and Remarks.xlsx_x000D_
Worksheets:_x000D_
p68_x000D_
</t>
        </r>
      </text>
    </comment>
  </commentList>
</comments>
</file>

<file path=xl/comments42.xml><?xml version="1.0" encoding="utf-8"?>
<comments xmlns="http://schemas.openxmlformats.org/spreadsheetml/2006/main">
  <authors>
    <author>DUCRR</author>
  </authors>
  <commentList>
    <comment ref="A1" authorId="0">
      <text>
        <r>
          <rPr>
            <b/>
            <sz val="9"/>
            <color indexed="81"/>
            <rFont val="Tahoma"/>
            <family val="2"/>
          </rPr>
          <t xml:space="preserve">Workbooks:_x000D_
46-Sch 510.xlsx_x000D_
Worksheets:_x000D_
p69_x000D_
</t>
        </r>
      </text>
    </comment>
  </commentList>
</comments>
</file>

<file path=xl/comments43.xml><?xml version="1.0" encoding="utf-8"?>
<comments xmlns="http://schemas.openxmlformats.org/spreadsheetml/2006/main">
  <authors>
    <author>DUCRR</author>
  </authors>
  <commentList>
    <comment ref="A1" authorId="0">
      <text>
        <r>
          <rPr>
            <b/>
            <sz val="9"/>
            <color indexed="81"/>
            <rFont val="Tahoma"/>
            <family val="2"/>
          </rPr>
          <t xml:space="preserve">Workbooks:_x000D_
47-Notes and Remarks.xlsx_x000D_
Worksheets:_x000D_
p70_x000D_
</t>
        </r>
      </text>
    </comment>
  </commentList>
</comments>
</file>

<file path=xl/comments44.xml><?xml version="1.0" encoding="utf-8"?>
<comments xmlns="http://schemas.openxmlformats.org/spreadsheetml/2006/main">
  <authors>
    <author>DUCRR</author>
  </authors>
  <commentList>
    <comment ref="A1" authorId="0">
      <text>
        <r>
          <rPr>
            <b/>
            <sz val="9"/>
            <color indexed="81"/>
            <rFont val="Tahoma"/>
            <family val="2"/>
          </rPr>
          <t xml:space="preserve">Workbooks:_x000D_
48-Sch 512.xls_x000D_
Worksheets:_x000D_
p71_x000D_
</t>
        </r>
      </text>
    </comment>
  </commentList>
</comments>
</file>

<file path=xl/comments45.xml><?xml version="1.0" encoding="utf-8"?>
<comments xmlns="http://schemas.openxmlformats.org/spreadsheetml/2006/main">
  <authors>
    <author>DUCRR</author>
  </authors>
  <commentList>
    <comment ref="A1" authorId="0">
      <text>
        <r>
          <rPr>
            <b/>
            <sz val="9"/>
            <color indexed="81"/>
            <rFont val="Tahoma"/>
            <family val="2"/>
          </rPr>
          <t xml:space="preserve">Workbooks:_x000D_
48-Sch 512.xls_x000D_
Worksheets:_x000D_
p72_x000D_
</t>
        </r>
      </text>
    </comment>
  </commentList>
</comments>
</file>

<file path=xl/comments46.xml><?xml version="1.0" encoding="utf-8"?>
<comments xmlns="http://schemas.openxmlformats.org/spreadsheetml/2006/main">
  <authors>
    <author>DUCRR</author>
  </authors>
  <commentList>
    <comment ref="A1" authorId="0">
      <text>
        <r>
          <rPr>
            <b/>
            <sz val="9"/>
            <color indexed="81"/>
            <rFont val="Tahoma"/>
            <family val="2"/>
          </rPr>
          <t xml:space="preserve">Workbooks:_x000D_
49-Sch 700 instr.xlsx_x000D_
Worksheets:_x000D_
p73_x000D_
</t>
        </r>
      </text>
    </comment>
  </commentList>
</comments>
</file>

<file path=xl/comments47.xml><?xml version="1.0" encoding="utf-8"?>
<comments xmlns="http://schemas.openxmlformats.org/spreadsheetml/2006/main">
  <authors>
    <author>DUCRR</author>
  </authors>
  <commentList>
    <comment ref="A1" authorId="0">
      <text>
        <r>
          <rPr>
            <b/>
            <sz val="9"/>
            <color indexed="81"/>
            <rFont val="Tahoma"/>
            <family val="2"/>
          </rPr>
          <t xml:space="preserve">Workbooks:_x000D_
49-Sch 700.xlsx_x000D_
Worksheets:_x000D_
700SCH.XLS_x000D_
</t>
        </r>
      </text>
    </comment>
  </commentList>
</comments>
</file>

<file path=xl/comments48.xml><?xml version="1.0" encoding="utf-8"?>
<comments xmlns="http://schemas.openxmlformats.org/spreadsheetml/2006/main">
  <authors>
    <author>DUCRR</author>
  </authors>
  <commentList>
    <comment ref="A2" authorId="0">
      <text>
        <r>
          <rPr>
            <b/>
            <sz val="9"/>
            <color indexed="81"/>
            <rFont val="Tahoma"/>
            <family val="2"/>
          </rPr>
          <t xml:space="preserve">Workbooks:_x000D_
50- Sch 702.xlsx_x000D_
Worksheets:_x000D_
702SCH.XLS_x000D_
</t>
        </r>
      </text>
    </comment>
  </commentList>
</comments>
</file>

<file path=xl/comments49.xml><?xml version="1.0" encoding="utf-8"?>
<comments xmlns="http://schemas.openxmlformats.org/spreadsheetml/2006/main">
  <authors>
    <author>DUCRR</author>
  </authors>
  <commentList>
    <comment ref="A1" authorId="0">
      <text>
        <r>
          <rPr>
            <b/>
            <sz val="9"/>
            <color indexed="81"/>
            <rFont val="Tahoma"/>
            <family val="2"/>
          </rPr>
          <t xml:space="preserve">Workbooks:_x000D_
51-Notes and Remarks.xlsx_x000D_
Worksheets:_x000D_
p76_x000D_
</t>
        </r>
      </text>
    </comment>
  </commentList>
</comments>
</file>

<file path=xl/comments5.xml><?xml version="1.0" encoding="utf-8"?>
<comments xmlns="http://schemas.openxmlformats.org/spreadsheetml/2006/main">
  <authors>
    <author>DUCRR</author>
  </authors>
  <commentList>
    <comment ref="A1" authorId="0">
      <text>
        <r>
          <rPr>
            <b/>
            <sz val="9"/>
            <color indexed="81"/>
            <rFont val="Tahoma"/>
            <family val="2"/>
          </rPr>
          <t xml:space="preserve">Workbooks:_x000D_
09-Sch 200.xlsx_x000D_
Worksheets:_x000D_
p5_x000D_
</t>
        </r>
      </text>
    </comment>
  </commentList>
</comments>
</file>

<file path=xl/comments50.xml><?xml version="1.0" encoding="utf-8"?>
<comments xmlns="http://schemas.openxmlformats.org/spreadsheetml/2006/main">
  <authors>
    <author>DUCRR</author>
  </authors>
  <commentList>
    <comment ref="A1" authorId="0">
      <text>
        <r>
          <rPr>
            <b/>
            <sz val="9"/>
            <color indexed="81"/>
            <rFont val="Tahoma"/>
            <family val="2"/>
          </rPr>
          <t xml:space="preserve">Workbooks:_x000D_
52-Sch 710 and 710S.xlsx_x000D_
Worksheets:_x000D_
p77_x000D_
</t>
        </r>
      </text>
    </comment>
  </commentList>
</comments>
</file>

<file path=xl/comments51.xml><?xml version="1.0" encoding="utf-8"?>
<comments xmlns="http://schemas.openxmlformats.org/spreadsheetml/2006/main">
  <authors>
    <author>DUCRR</author>
  </authors>
  <commentList>
    <comment ref="A1" authorId="0">
      <text>
        <r>
          <rPr>
            <b/>
            <sz val="9"/>
            <color indexed="81"/>
            <rFont val="Tahoma"/>
            <family val="2"/>
          </rPr>
          <t xml:space="preserve">Workbooks:_x000D_
52-Sch 710 and 710S.xlsx_x000D_
Worksheets:_x000D_
p78-79 _x000D_
</t>
        </r>
      </text>
    </comment>
  </commentList>
</comments>
</file>

<file path=xl/comments52.xml><?xml version="1.0" encoding="utf-8"?>
<comments xmlns="http://schemas.openxmlformats.org/spreadsheetml/2006/main">
  <authors>
    <author>DUCRR</author>
  </authors>
  <commentList>
    <comment ref="A1" authorId="0">
      <text>
        <r>
          <rPr>
            <b/>
            <sz val="9"/>
            <color indexed="81"/>
            <rFont val="Tahoma"/>
            <family val="2"/>
          </rPr>
          <t xml:space="preserve">Workbooks:_x000D_
56-Sch 723.xlsx_x000D_
Worksheets:_x000D_
p88_x000D_
</t>
        </r>
      </text>
    </comment>
  </commentList>
</comments>
</file>

<file path=xl/comments53.xml><?xml version="1.0" encoding="utf-8"?>
<comments xmlns="http://schemas.openxmlformats.org/spreadsheetml/2006/main">
  <authors>
    <author>DUCRR</author>
  </authors>
  <commentList>
    <comment ref="A1" authorId="0">
      <text>
        <r>
          <rPr>
            <b/>
            <sz val="9"/>
            <color indexed="81"/>
            <rFont val="Tahoma"/>
            <family val="2"/>
          </rPr>
          <t xml:space="preserve">Workbooks:_x000D_
57-Sch 724.xlsx_x000D_
Worksheets:_x000D_
p89_x000D_
</t>
        </r>
      </text>
    </comment>
  </commentList>
</comments>
</file>

<file path=xl/comments54.xml><?xml version="1.0" encoding="utf-8"?>
<comments xmlns="http://schemas.openxmlformats.org/spreadsheetml/2006/main">
  <authors>
    <author>DUCRR</author>
  </authors>
  <commentList>
    <comment ref="A1" authorId="0">
      <text>
        <r>
          <rPr>
            <b/>
            <sz val="9"/>
            <color indexed="81"/>
            <rFont val="Tahoma"/>
            <family val="2"/>
          </rPr>
          <t xml:space="preserve">Workbooks:_x000D_
58-Sch 725.xlsx_x000D_
Worksheets:_x000D_
p90_x000D_
</t>
        </r>
      </text>
    </comment>
  </commentList>
</comments>
</file>

<file path=xl/comments55.xml><?xml version="1.0" encoding="utf-8"?>
<comments xmlns="http://schemas.openxmlformats.org/spreadsheetml/2006/main">
  <authors>
    <author>DUCRR</author>
  </authors>
  <commentList>
    <comment ref="A3" authorId="0">
      <text>
        <r>
          <rPr>
            <b/>
            <sz val="9"/>
            <color indexed="81"/>
            <rFont val="Tahoma"/>
            <family val="2"/>
          </rPr>
          <t xml:space="preserve">Workbooks:_x000D_
59-Sch 726 and Sch 750.xlsx_x000D_
Worksheets:_x000D_
p91_x000D_
</t>
        </r>
      </text>
    </comment>
  </commentList>
</comments>
</file>

<file path=xl/comments56.xml><?xml version="1.0" encoding="utf-8"?>
<comments xmlns="http://schemas.openxmlformats.org/spreadsheetml/2006/main">
  <authors>
    <author>DUCRR</author>
  </authors>
  <commentList>
    <comment ref="A1" authorId="0">
      <text>
        <r>
          <rPr>
            <b/>
            <sz val="9"/>
            <color indexed="81"/>
            <rFont val="Tahoma"/>
            <family val="2"/>
          </rPr>
          <t xml:space="preserve">Workbooks:_x000D_
60-Sch 755 instr.xlsx_x000D_
Worksheets:_x000D_
p92-93_x000D_
</t>
        </r>
      </text>
    </comment>
  </commentList>
</comments>
</file>

<file path=xl/comments57.xml><?xml version="1.0" encoding="utf-8"?>
<comments xmlns="http://schemas.openxmlformats.org/spreadsheetml/2006/main">
  <authors>
    <author>DUCRR</author>
  </authors>
  <commentList>
    <comment ref="A1" authorId="0">
      <text>
        <r>
          <rPr>
            <b/>
            <sz val="9"/>
            <color indexed="81"/>
            <rFont val="Tahoma"/>
            <family val="2"/>
          </rPr>
          <t xml:space="preserve">Workbooks:_x000D_
60-Sch 755.xlsx_x000D_
Worksheets:_x000D_
2013 SCH 755_x000D_
</t>
        </r>
      </text>
    </comment>
  </commentList>
</comments>
</file>

<file path=xl/comments58.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 700_x000D_
</t>
        </r>
      </text>
    </comment>
  </commentList>
</comments>
</file>

<file path=xl/comments59.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 710 landscape _x000D_
</t>
        </r>
      </text>
    </comment>
  </commentList>
</comments>
</file>

<file path=xl/comments6.xml><?xml version="1.0" encoding="utf-8"?>
<comments xmlns="http://schemas.openxmlformats.org/spreadsheetml/2006/main">
  <authors>
    <author>DUCRR</author>
  </authors>
  <commentList>
    <comment ref="A1" authorId="0">
      <text>
        <r>
          <rPr>
            <b/>
            <sz val="9"/>
            <color indexed="81"/>
            <rFont val="Tahoma"/>
            <family val="2"/>
          </rPr>
          <t xml:space="preserve">Workbooks:_x000D_
09-Sch 200.xlsx_x000D_
Worksheets:_x000D_
p6_x000D_
</t>
        </r>
      </text>
    </comment>
  </commentList>
</comments>
</file>

<file path=xl/comments60.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 710 Portrait_x000D_
</t>
        </r>
      </text>
    </comment>
  </commentList>
</comments>
</file>

<file path=xl/comments61.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 710 Portrait Cont'd_x000D_
</t>
        </r>
      </text>
    </comment>
  </commentList>
</comments>
</file>

<file path=xl/comments62.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PTC710S_x000D_
</t>
        </r>
      </text>
    </comment>
  </commentList>
</comments>
</file>

<file path=xl/comments63.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PTC720_x000D_
</t>
        </r>
      </text>
    </comment>
  </commentList>
</comments>
</file>

<file path=xl/comments64.xml><?xml version="1.0" encoding="utf-8"?>
<comments xmlns="http://schemas.openxmlformats.org/spreadsheetml/2006/main">
  <authors>
    <author>DUCRR</author>
  </authors>
  <commentList>
    <comment ref="A1" authorId="0">
      <text>
        <r>
          <rPr>
            <b/>
            <sz val="9"/>
            <color indexed="81"/>
            <rFont val="Tahoma"/>
            <family val="2"/>
          </rPr>
          <t xml:space="preserve">Workbooks:_x000D_
PTC Supplemental Schedules.xlsx_x000D_
Worksheets:_x000D_
PTC Grants_x000D_
</t>
        </r>
      </text>
    </comment>
  </commentList>
</comments>
</file>

<file path=xl/comments7.xml><?xml version="1.0" encoding="utf-8"?>
<comments xmlns="http://schemas.openxmlformats.org/spreadsheetml/2006/main">
  <authors>
    <author>DUCRR</author>
  </authors>
  <commentList>
    <comment ref="A1" authorId="0">
      <text>
        <r>
          <rPr>
            <b/>
            <sz val="9"/>
            <color indexed="81"/>
            <rFont val="Tahoma"/>
            <family val="2"/>
          </rPr>
          <t xml:space="preserve">Workbooks:_x000D_
11-Sch 210.xlsx_x000D_
Worksheets:_x000D_
p16_x000D_
</t>
        </r>
      </text>
    </comment>
  </commentList>
</comments>
</file>

<file path=xl/comments8.xml><?xml version="1.0" encoding="utf-8"?>
<comments xmlns="http://schemas.openxmlformats.org/spreadsheetml/2006/main">
  <authors>
    <author>DUCRR</author>
  </authors>
  <commentList>
    <comment ref="A1" authorId="0">
      <text>
        <r>
          <rPr>
            <b/>
            <sz val="9"/>
            <color indexed="81"/>
            <rFont val="Tahoma"/>
            <family val="2"/>
          </rPr>
          <t xml:space="preserve">Workbooks:_x000D_
11-Sch 210.xlsx_x000D_
Worksheets:_x000D_
p17_x000D_
</t>
        </r>
      </text>
    </comment>
  </commentList>
</comments>
</file>

<file path=xl/comments9.xml><?xml version="1.0" encoding="utf-8"?>
<comments xmlns="http://schemas.openxmlformats.org/spreadsheetml/2006/main">
  <authors>
    <author>DUCRR</author>
    <author>yadmv</author>
  </authors>
  <commentList>
    <comment ref="A1" authorId="0">
      <text>
        <r>
          <rPr>
            <b/>
            <sz val="9"/>
            <color indexed="81"/>
            <rFont val="Tahoma"/>
            <family val="2"/>
          </rPr>
          <t xml:space="preserve">Workbooks:_x000D_
13-Sch 220.xlsx_x000D_
Worksheets:_x000D_
p19_x000D_
</t>
        </r>
      </text>
    </comment>
    <comment ref="F22" authorId="1">
      <text>
        <r>
          <rPr>
            <b/>
            <sz val="8"/>
            <color indexed="81"/>
            <rFont val="Tahoma"/>
            <family val="2"/>
          </rPr>
          <t>yadmv:</t>
        </r>
        <r>
          <rPr>
            <sz val="8"/>
            <color indexed="81"/>
            <rFont val="Tahoma"/>
            <family val="2"/>
          </rPr>
          <t xml:space="preserve">
Update with footnote reference</t>
        </r>
      </text>
    </comment>
  </commentList>
</comments>
</file>

<file path=xl/sharedStrings.xml><?xml version="1.0" encoding="utf-8"?>
<sst xmlns="http://schemas.openxmlformats.org/spreadsheetml/2006/main" count="8617" uniqueCount="3728">
  <si>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</si>
  <si>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</si>
  <si>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</si>
  <si>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</si>
  <si>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</si>
  <si>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</si>
  <si>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</si>
  <si>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</si>
  <si>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</si>
  <si>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</si>
  <si>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</si>
  <si>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</si>
  <si>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</si>
  <si>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</si>
  <si>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</si>
  <si>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</si>
  <si>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</si>
  <si>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</si>
  <si>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</si>
  <si>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</si>
  <si>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</si>
  <si>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</si>
  <si>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</si>
  <si>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</si>
  <si>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</si>
  <si>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</si>
  <si>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</si>
  <si>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</si>
  <si>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</si>
  <si>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</si>
  <si>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</si>
  <si>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</si>
  <si>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</si>
  <si>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</si>
  <si>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</si>
  <si>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</si>
  <si>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 xml:space="preserve">               PTC Supplement to  Railroad Annual Report R-1    </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</si>
  <si>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</si>
  <si>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</si>
  <si>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</si>
  <si>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</si>
  <si>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</si>
  <si>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</si>
  <si>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</si>
  <si>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</si>
  <si>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</si>
  <si>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</si>
  <si>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</si>
  <si>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</si>
  <si>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</si>
  <si>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</si>
  <si>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</si>
  <si>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</si>
  <si>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</si>
  <si>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</si>
  <si>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</si>
  <si>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</si>
  <si>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</si>
  <si>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</si>
  <si>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</si>
  <si>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</si>
  <si>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</si>
  <si>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</si>
  <si>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</si>
  <si>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</si>
  <si>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</si>
  <si>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</si>
  <si>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</si>
  <si>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</si>
  <si>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</si>
  <si>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</si>
  <si>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</si>
  <si>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</si>
  <si>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</si>
  <si>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</si>
  <si>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</si>
  <si>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</si>
  <si>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</si>
  <si>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</si>
  <si>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</si>
  <si>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</si>
  <si>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</si>
  <si>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</si>
  <si>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</si>
  <si>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</si>
  <si>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</si>
  <si>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</si>
  <si>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</si>
  <si>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</si>
  <si>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</si>
  <si>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</si>
  <si>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</si>
  <si>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</si>
  <si>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</si>
  <si>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</si>
  <si>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</si>
  <si>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</si>
  <si>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</si>
  <si>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</si>
  <si>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</si>
  <si>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</si>
  <si>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</si>
  <si>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</si>
  <si>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</si>
  <si>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</si>
  <si>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</si>
  <si>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</si>
  <si>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</si>
  <si>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</si>
  <si>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</si>
  <si>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</si>
  <si>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</si>
  <si>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</si>
  <si>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</si>
  <si>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</si>
  <si>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</si>
  <si>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</si>
  <si>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</si>
  <si>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</si>
  <si>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</si>
  <si>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</si>
  <si>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</si>
  <si>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</si>
  <si>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</si>
  <si>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</si>
  <si>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</si>
  <si>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</si>
  <si>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</si>
  <si>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</si>
  <si>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</si>
  <si>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</si>
  <si>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</si>
  <si>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</si>
  <si>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</si>
  <si>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</si>
  <si>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</si>
  <si>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</si>
  <si>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</si>
  <si>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</si>
  <si>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</si>
  <si>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</si>
  <si>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</si>
  <si>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</si>
  <si>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</si>
  <si>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</si>
  <si>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</si>
  <si>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</si>
  <si>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</si>
  <si>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</si>
  <si>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</si>
  <si>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</si>
  <si>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</si>
  <si>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</si>
  <si>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</si>
  <si>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</si>
  <si>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</si>
  <si>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</si>
  <si>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</si>
  <si>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</si>
  <si>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</si>
  <si>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</si>
  <si>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</si>
  <si>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</si>
  <si>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</si>
  <si>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</si>
  <si>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</si>
  <si>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</si>
  <si>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</si>
  <si>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</si>
  <si>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</si>
  <si>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</si>
  <si>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</si>
  <si>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</si>
  <si>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</si>
  <si>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</si>
  <si>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</si>
  <si>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</si>
  <si>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</si>
  <si>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</si>
  <si>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</si>
  <si>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</si>
  <si>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</si>
  <si>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</si>
  <si>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</si>
  <si>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</si>
  <si>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</si>
  <si>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</si>
  <si>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</si>
  <si>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</si>
  <si>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</si>
  <si>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</si>
  <si>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</si>
  <si>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</si>
  <si>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</si>
  <si>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</si>
  <si>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</si>
  <si>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</si>
  <si>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</si>
  <si>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</si>
  <si>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</si>
  <si>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</si>
  <si>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</si>
  <si>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</si>
  <si>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</si>
  <si>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</si>
  <si>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</si>
  <si>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</si>
  <si>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</si>
  <si>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</si>
  <si>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</si>
  <si>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</si>
  <si>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</si>
  <si>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</si>
  <si>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</si>
  <si>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</si>
  <si>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</si>
  <si>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</si>
  <si>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</si>
  <si>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</si>
  <si>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</si>
  <si>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</si>
  <si>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</si>
  <si>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</si>
  <si>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</si>
  <si>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</si>
  <si>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</si>
  <si>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</si>
  <si>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</si>
  <si>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</si>
  <si>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</si>
  <si>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</si>
  <si>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</si>
  <si>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</si>
  <si>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</si>
  <si>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</si>
  <si>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</si>
  <si>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</si>
  <si>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</si>
  <si>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</si>
  <si>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</si>
  <si>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</si>
  <si>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</si>
  <si>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</si>
  <si>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</si>
  <si>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</si>
  <si>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</si>
  <si>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</si>
  <si>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</si>
  <si>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</si>
  <si>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</si>
  <si>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</si>
  <si>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</si>
  <si>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</si>
  <si>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</si>
  <si>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</si>
  <si>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</si>
  <si>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</si>
  <si>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</si>
  <si>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</si>
  <si>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</si>
  <si>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</si>
  <si>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</si>
  <si>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</si>
  <si>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</si>
  <si>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</si>
  <si>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</si>
  <si>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</si>
  <si>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</si>
  <si>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</si>
  <si>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</si>
  <si>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</si>
  <si>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</si>
  <si>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</si>
  <si>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</si>
  <si>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</si>
  <si>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</si>
  <si>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</si>
  <si>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</si>
  <si>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</si>
  <si>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</si>
  <si>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</si>
  <si>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</si>
  <si>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</si>
  <si>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</si>
  <si>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</si>
  <si>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</si>
  <si>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</si>
  <si>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</si>
  <si>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</si>
  <si>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</si>
  <si>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</si>
  <si>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</si>
  <si>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</si>
  <si>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</si>
  <si>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</si>
  <si>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</si>
  <si>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</si>
  <si>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</si>
  <si>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</si>
  <si>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</si>
  <si>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</si>
  <si>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</si>
  <si>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</si>
  <si>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</si>
  <si>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</si>
  <si>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</si>
  <si>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</si>
  <si>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</si>
  <si>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</si>
  <si>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</si>
  <si>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</si>
  <si>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</si>
  <si>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</si>
  <si>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</si>
  <si>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</si>
  <si>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</si>
  <si>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</si>
  <si>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</si>
  <si>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</si>
  <si>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</si>
  <si>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</si>
  <si>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</si>
  <si>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</si>
  <si>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</si>
  <si>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</si>
  <si>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</si>
  <si>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</si>
  <si>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</si>
  <si>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</si>
  <si>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</si>
  <si>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</si>
  <si>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</si>
  <si>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</si>
  <si>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</si>
  <si>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</si>
  <si>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</si>
  <si>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</si>
  <si>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</si>
  <si>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</si>
  <si>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</si>
  <si>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</si>
  <si>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</si>
  <si>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</si>
  <si>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</si>
  <si>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</si>
  <si>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</si>
  <si>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</si>
  <si>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</si>
  <si>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</si>
  <si>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</si>
  <si>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</si>
  <si>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</si>
  <si>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</si>
  <si>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</si>
  <si>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</si>
  <si>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</si>
  <si>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</si>
  <si>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</si>
  <si>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</si>
  <si>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</si>
  <si>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</si>
  <si>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</si>
  <si>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</si>
  <si>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XXXXXXXXXX</t>
  </si>
  <si>
    <t>XXXXXXXX</t>
  </si>
  <si>
    <t xml:space="preserve">    TOTAL</t>
  </si>
  <si>
    <t xml:space="preserve">  F</t>
  </si>
  <si>
    <t>Potential abandonments</t>
  </si>
  <si>
    <t xml:space="preserve"> * To determine average density, total track miles (route miles times number of tracks) rather than route miles shall be used.</t>
  </si>
  <si>
    <t>120A</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</si>
  <si>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</si>
  <si>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</si>
  <si>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</si>
  <si>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</si>
  <si>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</si>
  <si>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</si>
  <si>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</si>
  <si>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</si>
  <si>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Meteorcomm, LLC</t>
  </si>
  <si>
    <t>Balance at beginning of year</t>
  </si>
  <si>
    <t>Current year</t>
  </si>
  <si>
    <t>Balance at close of year</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</si>
  <si>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</si>
  <si>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</si>
  <si>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</si>
  <si>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</si>
  <si>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</si>
  <si>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</si>
  <si>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</si>
  <si>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</si>
  <si>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</si>
  <si>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</si>
  <si>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</si>
  <si>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</si>
  <si>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reports.  In case any changes of the nature referred to under inquiry 4 on this page have taken place during the year covered by this report,</t>
  </si>
  <si>
    <t>they should be explained in full detail.</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</si>
  <si>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</si>
  <si>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</si>
  <si>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</si>
  <si>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</si>
  <si>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</si>
  <si>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</si>
  <si>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</si>
  <si>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</si>
  <si>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</si>
  <si>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</si>
  <si>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</si>
  <si>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</si>
  <si>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</si>
  <si>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</si>
  <si>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</si>
  <si>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</si>
  <si>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</si>
  <si>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</si>
  <si>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</si>
  <si>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</si>
  <si>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</si>
  <si>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</si>
  <si>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</si>
  <si>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</si>
  <si>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</si>
  <si>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</si>
  <si>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portions of Conrail's routes and assets on June 1, 1999.  See also note 10 Schedule 200 on page 9.</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</si>
  <si>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</si>
  <si>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</si>
  <si>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</si>
  <si>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</si>
  <si>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</si>
  <si>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</si>
  <si>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Two copies will be submitted</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</si>
  <si>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</si>
  <si>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</si>
  <si>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</si>
  <si>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</si>
  <si>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</si>
  <si>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</si>
  <si>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</si>
  <si>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</si>
  <si>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</si>
  <si>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</si>
  <si>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</si>
  <si>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 xml:space="preserve">  If so, name in a footnote each security, other than stock,</t>
  </si>
  <si>
    <t xml:space="preserve"> to which voting rights are attached (as of the close of the year), and state in detail the relation between holdings and corresponding</t>
  </si>
  <si>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</si>
  <si>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</si>
  <si>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</si>
  <si>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If so, describe fully in a footnote each such class or issue and give a</t>
  </si>
  <si>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</si>
  <si>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</si>
  <si>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</si>
  <si>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</si>
  <si>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</si>
  <si>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</si>
  <si>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</si>
  <si>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</si>
  <si>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</si>
  <si>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</si>
  <si>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</si>
  <si>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</si>
  <si>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</si>
  <si>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</si>
  <si>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</si>
  <si>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</si>
  <si>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</si>
  <si>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</si>
  <si>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</si>
  <si>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</si>
  <si>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</si>
  <si>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</si>
  <si>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</si>
  <si>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</si>
  <si>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</si>
  <si>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</si>
  <si>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</si>
  <si>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</si>
  <si>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</si>
  <si>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</si>
  <si>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</si>
  <si>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</si>
  <si>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</si>
  <si>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</si>
  <si>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</si>
  <si>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</si>
  <si>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</si>
  <si>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</si>
  <si>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</si>
  <si>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</si>
  <si>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</si>
  <si>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</si>
  <si>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</si>
  <si>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</si>
  <si>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</si>
  <si>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</si>
  <si>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</si>
  <si>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</si>
  <si>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</si>
  <si>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</si>
  <si>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</si>
  <si>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</si>
  <si>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</si>
  <si>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</si>
  <si>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</si>
  <si>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</si>
  <si>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</si>
  <si>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</si>
  <si>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</si>
  <si>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</si>
  <si>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</si>
  <si>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</si>
  <si>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BRF Investment, LLC</t>
  </si>
  <si>
    <t>Central of Georgia, LLC</t>
  </si>
  <si>
    <t>Class II</t>
  </si>
  <si>
    <t>Chicago Land Management, LLC</t>
  </si>
  <si>
    <t>Central of Georgia Railroad Company</t>
  </si>
  <si>
    <t>Citico Realty Company</t>
  </si>
  <si>
    <t>Georgia Southern and Florida Railway Company</t>
  </si>
  <si>
    <t>High Point, Randleman, Asheboro and</t>
  </si>
  <si>
    <t xml:space="preserve">   Southern Railroad Company</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</si>
  <si>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</si>
  <si>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</si>
  <si>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</si>
  <si>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</si>
  <si>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</si>
  <si>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</si>
  <si>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</si>
  <si>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</si>
  <si>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NorfolkSouthernMexicana, S de RL de CV</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</si>
  <si>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</si>
  <si>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</si>
  <si>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</si>
  <si>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</si>
  <si>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</si>
  <si>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</si>
  <si>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</si>
  <si>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</si>
  <si>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[Delaware]</t>
  </si>
  <si>
    <t>Reading Company, LLC [Virginia]</t>
  </si>
  <si>
    <t>S-VA  Corporation</t>
  </si>
  <si>
    <t>South Western Rail Road Company, The</t>
  </si>
  <si>
    <t>Southern Rail Terminals, Inc.</t>
  </si>
  <si>
    <t>Southern Rail Terminals of North Carolina, Inc.</t>
  </si>
  <si>
    <t>Southern Region Materials Supply, Inc.</t>
  </si>
  <si>
    <t>T-Cubed of North America, LLC</t>
  </si>
  <si>
    <t>TCS Leasing, Inc.</t>
  </si>
  <si>
    <t>TCV, Inc.</t>
  </si>
  <si>
    <t>Thoroughbred Direct Intermodal Services, Inc.</t>
  </si>
  <si>
    <t>Thoroughbred Emissions Research, LLC</t>
  </si>
  <si>
    <t>Thoroughbred Funding, Inc.</t>
  </si>
  <si>
    <t>Thoroughbred Technology and Telecommunications, LLC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</si>
  <si>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</si>
  <si>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</si>
  <si>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</si>
  <si>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</si>
  <si>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</si>
  <si>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</si>
  <si>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</si>
  <si>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</si>
  <si>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</si>
  <si>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</si>
  <si>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</si>
  <si>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</si>
  <si>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</si>
  <si>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</si>
  <si>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</si>
  <si>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</si>
  <si>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</si>
  <si>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</si>
  <si>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</si>
  <si>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</si>
  <si>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</si>
  <si>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</si>
  <si>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</si>
  <si>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</si>
  <si>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</si>
  <si>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</si>
  <si>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</si>
  <si>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</si>
  <si>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</si>
  <si>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</si>
  <si>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</si>
  <si>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</si>
  <si>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</si>
  <si>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</si>
  <si>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</si>
  <si>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</si>
  <si>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</si>
  <si>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</si>
  <si>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</si>
  <si>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</si>
  <si>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Allowances for Net Unrealized Loss on Noncurrent</t>
  </si>
  <si>
    <t>Marketable Equity Securities-Cr.</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</si>
  <si>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</si>
  <si>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</si>
  <si>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</si>
  <si>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</si>
  <si>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</si>
  <si>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</si>
  <si>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</si>
  <si>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</si>
  <si>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</si>
  <si>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</si>
  <si>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</si>
  <si>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</si>
  <si>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</si>
  <si>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(Schedules 335, 342, 351)</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</si>
  <si>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</si>
  <si>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</si>
  <si>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</si>
  <si>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</si>
  <si>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</si>
  <si>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</si>
  <si>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</si>
  <si>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</si>
  <si>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</si>
  <si>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</si>
  <si>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</si>
  <si>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</si>
  <si>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</si>
  <si>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</si>
  <si>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</si>
  <si>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</si>
  <si>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</si>
  <si>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</si>
  <si>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</si>
  <si>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</si>
  <si>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</si>
  <si>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</si>
  <si>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</si>
  <si>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</si>
  <si>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</si>
  <si>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</si>
  <si>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</si>
  <si>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</si>
  <si>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</si>
  <si>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</si>
  <si>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</si>
  <si>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</si>
  <si>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</si>
  <si>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</si>
  <si>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</si>
  <si>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</si>
  <si>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Total Capital Stock: (Schedule 230, E-11 &amp; 17)</t>
  </si>
  <si>
    <t>Common Stock</t>
  </si>
  <si>
    <t>Preferred Stock</t>
  </si>
  <si>
    <t>Discount on Capital Stock</t>
  </si>
  <si>
    <t>794, 795</t>
  </si>
  <si>
    <t>Additional Capital (Schedule 230)</t>
  </si>
  <si>
    <t>Retained Earnings:</t>
  </si>
  <si>
    <t>Appropriated</t>
  </si>
  <si>
    <t>Unappropriated (Schedule 220)</t>
  </si>
  <si>
    <t>Accumulated Other Comprehensive Income</t>
  </si>
  <si>
    <t>Less Treasury Stock</t>
  </si>
  <si>
    <t>Net Stockholders' Equity</t>
  </si>
  <si>
    <t>TOTAL LIABILITIES AND SHAREHOLDERS' EQUITY</t>
  </si>
  <si>
    <t>210. RESULTS OF OPERATIONS</t>
  </si>
  <si>
    <t>1. Disclose requested information for respondent pertaining to</t>
  </si>
  <si>
    <t>results of operations for the year.</t>
  </si>
  <si>
    <t>4.  All contra entries hereunder should be indicated in parenthesis.</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</si>
  <si>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</si>
  <si>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</si>
  <si>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</si>
  <si>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</si>
  <si>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</si>
  <si>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</si>
  <si>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 xml:space="preserve"> = Line 62, column (b)</t>
  </si>
  <si>
    <t>Line 47 plus 48 plus 49, column (b)</t>
  </si>
  <si>
    <t xml:space="preserve"> = Line 63, column (b)</t>
  </si>
  <si>
    <t>3. List dividends from investments accounted for under the cost method on</t>
  </si>
  <si>
    <t>Line 50, column (b)</t>
  </si>
  <si>
    <t xml:space="preserve"> = Line 64,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</si>
  <si>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</si>
  <si>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</si>
  <si>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</si>
  <si>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</si>
  <si>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</si>
  <si>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</si>
  <si>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</si>
  <si>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</si>
  <si>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</si>
  <si>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</si>
  <si>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</si>
  <si>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</si>
  <si>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</si>
  <si>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</si>
  <si>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</si>
  <si>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</si>
  <si>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</si>
  <si>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</si>
  <si>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</si>
  <si>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</si>
  <si>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</si>
  <si>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</si>
  <si>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</si>
  <si>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</si>
  <si>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</si>
  <si>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</si>
  <si>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</si>
  <si>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</si>
  <si>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</si>
  <si>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</si>
  <si>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</si>
  <si>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</si>
  <si>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</si>
  <si>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</si>
  <si>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</si>
  <si>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</si>
  <si>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</si>
  <si>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</si>
  <si>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</si>
  <si>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</si>
  <si>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</si>
  <si>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</si>
  <si>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</si>
  <si>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</si>
  <si>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</si>
  <si>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</si>
  <si>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</si>
  <si>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</si>
  <si>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</si>
  <si>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</si>
  <si>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</si>
  <si>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</si>
  <si>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</si>
  <si>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</si>
  <si>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</si>
  <si>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</si>
  <si>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</si>
  <si>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</si>
  <si>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</si>
  <si>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</si>
  <si>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</si>
  <si>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</si>
  <si>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</si>
  <si>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</si>
  <si>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</si>
  <si>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</si>
  <si>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</si>
  <si>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Item</t>
  </si>
  <si>
    <t xml:space="preserve">                                                                        (a)</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</si>
  <si>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</si>
  <si>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</si>
  <si>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</si>
  <si>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</si>
  <si>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</si>
  <si>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</si>
  <si>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</si>
  <si>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Income after fixed charges (lines 37, 42)</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</si>
  <si>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</si>
  <si>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</si>
  <si>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</si>
  <si>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</si>
  <si>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</si>
  <si>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</si>
  <si>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</si>
  <si>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</si>
  <si>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</si>
  <si>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</si>
  <si>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</si>
  <si>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</si>
  <si>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Income from continuing operations (lines 46+51)</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</si>
  <si>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</si>
  <si>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</si>
  <si>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</si>
  <si>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</si>
  <si>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</si>
  <si>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</si>
  <si>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</si>
  <si>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</si>
  <si>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</si>
  <si>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</si>
  <si>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</si>
  <si>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Reconciliation of net railway operating income(NROI)</t>
  </si>
  <si>
    <t>Net revenues from railway operation</t>
  </si>
  <si>
    <t>(556) Income taxes on ordinary income ( - )</t>
  </si>
  <si>
    <t>(557) Provision for deferred income taxes ( - )</t>
  </si>
  <si>
    <t>Income from lease of road and equipment ( - )</t>
  </si>
  <si>
    <t>Rent for leased roads and equipment ( + )</t>
  </si>
  <si>
    <t>Net railway operating income (loss)</t>
  </si>
  <si>
    <t>Notes and Remarks For Schedules 210 and 220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</si>
  <si>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</si>
  <si>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</si>
  <si>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</si>
  <si>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</si>
  <si>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</si>
  <si>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</si>
  <si>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</si>
  <si>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</si>
  <si>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</si>
  <si>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</si>
  <si>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</si>
  <si>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</si>
  <si>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</si>
  <si>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</si>
  <si>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</si>
  <si>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</si>
  <si>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</si>
  <si>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</si>
  <si>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</si>
  <si>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</si>
  <si>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</si>
  <si>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</si>
  <si>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</si>
  <si>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</si>
  <si>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</si>
  <si>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</si>
  <si>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</si>
  <si>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</si>
  <si>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</si>
  <si>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</si>
  <si>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</si>
  <si>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</si>
  <si>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</si>
  <si>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</si>
  <si>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</si>
  <si>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</si>
  <si>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</si>
  <si>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</si>
  <si>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</si>
  <si>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</si>
  <si>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</si>
  <si>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</si>
  <si>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</si>
  <si>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</si>
  <si>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</si>
  <si>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</si>
  <si>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</si>
  <si>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Amounts on line 8 represent distributions of earnings associated with a limited liability company.  Board approval</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</si>
  <si>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</si>
  <si>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</si>
  <si>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 xml:space="preserve">                     230. CAPITAL STOCK</t>
  </si>
  <si>
    <t xml:space="preserve">                  PART I. CAPITAL STOCK</t>
  </si>
  <si>
    <t xml:space="preserve">                      (Dollars in Thousands)</t>
  </si>
  <si>
    <t>1. Disclose in column (a) the particulars of the various issues of capital stock of the respondent, distinguishing separate issues of any general class, if different in any respect.</t>
  </si>
  <si>
    <t>2. Present in column (b) the par or stated value of each issue.  If none, so state.</t>
  </si>
  <si>
    <t>3. Disclose in columns (c), (d), (e) and (f) the required information concerning the number of shares authorized, issued, in treasury and outstanding for the various issues.</t>
  </si>
  <si>
    <t xml:space="preserve">4. For the purposes of this report, capital stock and other securities are considered to be nominally issued when certificates are signed and sealed and placed with the proper officer for </t>
  </si>
  <si>
    <t xml:space="preserve"> sale and delivery or are pledged or otherwise placed in some special fund of the respondent.  They are considered to be actually issued when sold to a bona fide purchaser who holds them</t>
  </si>
  <si>
    <t xml:space="preserve"> free from control by the respondent.  All securities actually issued and not reacquired by or for the respondent are considered to be actually outstanding.  If reacquired by or for the  </t>
  </si>
  <si>
    <t xml:space="preserve"> respondent, and not cancelled or retired, they are considered to be nominally outstanding.</t>
  </si>
  <si>
    <t xml:space="preserve">                           Number of Shares</t>
  </si>
  <si>
    <t xml:space="preserve">    Book Value at End of Year</t>
  </si>
  <si>
    <t xml:space="preserve">                                                         Class of Stock</t>
  </si>
  <si>
    <t>Par Value</t>
  </si>
  <si>
    <t>Authorized</t>
  </si>
  <si>
    <t>Issued</t>
  </si>
  <si>
    <t>In Treasury</t>
  </si>
  <si>
    <t>Outstanding</t>
  </si>
  <si>
    <t xml:space="preserve">In Treasury </t>
  </si>
  <si>
    <t xml:space="preserve">                                                                      (a)</t>
  </si>
  <si>
    <t>Common:</t>
  </si>
  <si>
    <t>None</t>
  </si>
  <si>
    <t xml:space="preserve">               PART II. SUMMARY OF CAPITAL STOCK CHANGES DURING YEAR</t>
  </si>
  <si>
    <t xml:space="preserve">              (Dollars in Thousands)</t>
  </si>
  <si>
    <t>1. The purpose of this part is to disclose capital stock changes during the year.</t>
  </si>
  <si>
    <t>2. Column (a) presents the items to be disclosed.</t>
  </si>
  <si>
    <t>3. Columns (b), (d) and (f) require disclosures of the number of preferred, common and treasury stock, respectively, applicable to the items presented in column (a).</t>
  </si>
  <si>
    <t>4. Columns (c), (e) and (g) require the applicable disclosure of the book values of preferred, common and treasury stock.</t>
  </si>
  <si>
    <t>5. Disclose in column (h) the additional paid-in capital realized from changes in capital stock during year.</t>
  </si>
  <si>
    <t>6. Unusual circumstances arising from changes in capital stock changes shall be fully explained in footnotes to this schedule.</t>
  </si>
  <si>
    <t xml:space="preserve">               Preferred Stock</t>
  </si>
  <si>
    <t xml:space="preserve">                 Common Stock</t>
  </si>
  <si>
    <t xml:space="preserve">              Treasury Stock</t>
  </si>
  <si>
    <t xml:space="preserve">Railroad Annual Report R-1       </t>
  </si>
  <si>
    <t>Items</t>
  </si>
  <si>
    <t>Number of Shares</t>
  </si>
  <si>
    <t>Amount</t>
  </si>
  <si>
    <t>Additional</t>
  </si>
  <si>
    <t>Capital</t>
  </si>
  <si>
    <t xml:space="preserve">   (a)</t>
  </si>
  <si>
    <t xml:space="preserve">Capital Stock Sold </t>
  </si>
  <si>
    <t>Capital Stock Reacquired</t>
  </si>
  <si>
    <t>Capital Stock Canceled</t>
  </si>
  <si>
    <t>Contribution to Capital</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</si>
  <si>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</si>
  <si>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</si>
  <si>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</si>
  <si>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</si>
  <si>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</si>
  <si>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</si>
  <si>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</si>
  <si>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</si>
  <si>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</si>
  <si>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</si>
  <si>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</si>
  <si>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</si>
  <si>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</si>
  <si>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</si>
  <si>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</si>
  <si>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</si>
  <si>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</si>
  <si>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</si>
  <si>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</si>
  <si>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</si>
  <si>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</si>
  <si>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</si>
  <si>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</si>
  <si>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</si>
  <si>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</si>
  <si>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</si>
  <si>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</si>
  <si>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</si>
  <si>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</si>
  <si>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</si>
  <si>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</si>
  <si>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</si>
  <si>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</si>
  <si>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</si>
  <si>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</si>
  <si>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</si>
  <si>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</si>
  <si>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</si>
  <si>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</si>
  <si>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</si>
  <si>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</si>
  <si>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</si>
  <si>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</si>
  <si>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</si>
  <si>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</si>
  <si>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</si>
  <si>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</si>
  <si>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</si>
  <si>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</si>
  <si>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</si>
  <si>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</si>
  <si>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</si>
  <si>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</si>
  <si>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</si>
  <si>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</si>
  <si>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</si>
  <si>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</si>
  <si>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</si>
  <si>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</si>
  <si>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</si>
  <si>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</si>
  <si>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</si>
  <si>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</si>
  <si>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</si>
  <si>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</si>
  <si>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</si>
  <si>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</si>
  <si>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</si>
  <si>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</si>
  <si>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</si>
  <si>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</si>
  <si>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</si>
  <si>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</si>
  <si>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</si>
  <si>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</si>
  <si>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</si>
  <si>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</si>
  <si>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</si>
  <si>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</si>
  <si>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</si>
  <si>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</si>
  <si>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</si>
  <si>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</si>
  <si>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</si>
  <si>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</si>
  <si>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</si>
  <si>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</si>
  <si>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</si>
  <si>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</si>
  <si>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</si>
  <si>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</si>
  <si>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</si>
  <si>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</si>
  <si>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</si>
  <si>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</si>
  <si>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</si>
  <si>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</si>
  <si>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</si>
  <si>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</si>
  <si>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</si>
  <si>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</si>
  <si>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Schedule 200, line 31, column b</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</si>
  <si>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</si>
  <si>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</si>
  <si>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</si>
  <si>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</si>
  <si>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</si>
  <si>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</si>
  <si>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</si>
  <si>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</si>
  <si>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</si>
  <si>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</si>
  <si>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</si>
  <si>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</si>
  <si>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</si>
  <si>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</si>
  <si>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</si>
  <si>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</si>
  <si>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</si>
  <si>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</si>
  <si>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</si>
  <si>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</si>
  <si>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</si>
  <si>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</si>
  <si>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</si>
  <si>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</si>
  <si>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</si>
  <si>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</si>
  <si>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</si>
  <si>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</si>
  <si>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</si>
  <si>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</si>
  <si>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</si>
  <si>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</si>
  <si>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</si>
  <si>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</si>
  <si>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</si>
  <si>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</si>
  <si>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</si>
  <si>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</si>
  <si>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</si>
  <si>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</si>
  <si>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</si>
  <si>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</si>
  <si>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</si>
  <si>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</si>
  <si>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</si>
  <si>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</si>
  <si>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</si>
  <si>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</si>
  <si>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and Advances; Affiliated Companies", in the Uniform System of Accounts for Railroad Companies.</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</si>
  <si>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</si>
  <si>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</si>
  <si>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</si>
  <si>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</si>
  <si>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</si>
  <si>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</si>
  <si>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</si>
  <si>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</si>
  <si>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</si>
  <si>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</si>
  <si>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</si>
  <si>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</si>
  <si>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</si>
  <si>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</si>
  <si>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</si>
  <si>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</si>
  <si>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</si>
  <si>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</si>
  <si>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</si>
  <si>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</si>
  <si>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</si>
  <si>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</si>
  <si>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</si>
  <si>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</si>
  <si>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</si>
  <si>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</si>
  <si>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</si>
  <si>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</si>
  <si>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</si>
  <si>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</si>
  <si>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</si>
  <si>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</si>
  <si>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</si>
  <si>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</si>
  <si>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</si>
  <si>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</si>
  <si>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</si>
  <si>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</si>
  <si>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</si>
  <si>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</si>
  <si>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</si>
  <si>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</si>
  <si>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</si>
  <si>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</si>
  <si>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</si>
  <si>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</si>
  <si>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</si>
  <si>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</si>
  <si>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</si>
  <si>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</si>
  <si>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</si>
  <si>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</si>
  <si>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</si>
  <si>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</si>
  <si>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</si>
  <si>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</si>
  <si>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</si>
  <si>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</si>
  <si>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</si>
  <si>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</si>
  <si>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</si>
  <si>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</si>
  <si>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</si>
  <si>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</si>
  <si>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 page 18, classifying the investments by means of letters, figures, and symbols in columns (a), (b) and (c).</t>
  </si>
  <si>
    <t xml:space="preserve">3. Indicate by means of an arbitrary mark in column (d) the obligation in support of which any security is </t>
  </si>
  <si>
    <t xml:space="preserve"> pledged, mortgaged, or otherwise encumbered, giving names and other important particulars of such obligations</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</si>
  <si>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</si>
  <si>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</si>
  <si>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</si>
  <si>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</si>
  <si>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</si>
  <si>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</si>
  <si>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</si>
  <si>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</si>
  <si>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</si>
  <si>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</si>
  <si>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</si>
  <si>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</si>
  <si>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A-1</t>
  </si>
  <si>
    <t>Belt Railway Company of Chicago</t>
  </si>
  <si>
    <t>Kansas City Terminal Rwy.</t>
  </si>
  <si>
    <t>Peoria and Pekin Union Rwy.</t>
  </si>
  <si>
    <t>Winston-Salem Southbound Rwy. Co.</t>
  </si>
  <si>
    <t>Terminal Railroad Association of St. Louis</t>
  </si>
  <si>
    <t>TTX Company</t>
  </si>
  <si>
    <t>Augusta &amp; Summerville RR Co.</t>
  </si>
  <si>
    <t>Central Transfer Rwy. and Storage Co.</t>
  </si>
  <si>
    <t>North Charleston Terminal Co.</t>
  </si>
  <si>
    <t>Woodstock &amp; Blocton Rwy. Co.</t>
  </si>
  <si>
    <t>Chatham Terminal Co.</t>
  </si>
  <si>
    <t>Beaver Street Tower Co.</t>
  </si>
  <si>
    <t>Meridian Speedway, LLC</t>
  </si>
  <si>
    <t>Pan Am Southern, LLC</t>
  </si>
  <si>
    <t>Total A-1</t>
  </si>
  <si>
    <t>A-3</t>
  </si>
  <si>
    <t>PTC 220, LLC</t>
  </si>
  <si>
    <t>MeteorComm, LLC</t>
  </si>
  <si>
    <t>Roanoke Valley Development Corporation</t>
  </si>
  <si>
    <t>Total A-3</t>
  </si>
  <si>
    <t>(4) CSX Transp., Inc. owns 50%</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</si>
  <si>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</si>
  <si>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</si>
  <si>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</si>
  <si>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</si>
  <si>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</si>
  <si>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</si>
  <si>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</si>
  <si>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</si>
  <si>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</si>
  <si>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</si>
  <si>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</si>
  <si>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</si>
  <si>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</si>
  <si>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</si>
  <si>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</si>
  <si>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</si>
  <si>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</si>
  <si>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</si>
  <si>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</si>
  <si>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</si>
  <si>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</si>
  <si>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</si>
  <si>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</si>
  <si>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</si>
  <si>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</si>
  <si>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</si>
  <si>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</si>
  <si>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</si>
  <si>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</si>
  <si>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E-1</t>
  </si>
  <si>
    <t>Central Transfer Ry. &amp; Storage Co.</t>
  </si>
  <si>
    <t>Beaver St. Tower Co.</t>
  </si>
  <si>
    <t>Woodstock &amp; Blocton Ry.</t>
  </si>
  <si>
    <t>Total E-1</t>
  </si>
  <si>
    <t>E-3</t>
  </si>
  <si>
    <t>Norfolk Southern Corporation</t>
  </si>
  <si>
    <t>Other (principally long-term investments in certificates of deposit)</t>
  </si>
  <si>
    <t>Southern Region Industrial Realty, Inc.</t>
  </si>
  <si>
    <t>Total E-3</t>
  </si>
  <si>
    <t>Total 721</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</si>
  <si>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</si>
  <si>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</si>
  <si>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</si>
  <si>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</si>
  <si>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</si>
  <si>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</si>
  <si>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721.5 Total</t>
  </si>
  <si>
    <t>Sch. 310A Total</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</si>
  <si>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</si>
  <si>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</si>
  <si>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</si>
  <si>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</si>
  <si>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</si>
  <si>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</si>
  <si>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</si>
  <si>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</si>
  <si>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</si>
  <si>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</si>
  <si>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</si>
  <si>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</si>
  <si>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</si>
  <si>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</si>
  <si>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</si>
  <si>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</si>
  <si>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</si>
  <si>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</si>
  <si>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</si>
  <si>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</si>
  <si>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</si>
  <si>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</si>
  <si>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</si>
  <si>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</si>
  <si>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Central Transfer and Storage Co.</t>
  </si>
  <si>
    <t>Winston-Salem Southbound Rwy.</t>
  </si>
  <si>
    <t>Woodstock and Blocton Rwy. Co.</t>
  </si>
  <si>
    <t>Total Carriers</t>
  </si>
  <si>
    <t>Noncarriers (List specifics for each company)</t>
  </si>
  <si>
    <t>Total Noncarriers</t>
  </si>
  <si>
    <t>Total Equity*</t>
  </si>
  <si>
    <t>Respondent maintains equity accounting for affiliates by recording transactions into the books of accounts.  Therefore, a separate retained earnings</t>
  </si>
  <si>
    <t>memorandum account for the financial reporting of the equity portion is not maintained.</t>
  </si>
  <si>
    <t>Dividends received are accounted (in column (c)) as a reduction in the investment carrying value.</t>
  </si>
  <si>
    <t>INSTRUCTIONS  CONCERNING  RETURNS  TO  BE  MADE  IN  SCHEDULE  330</t>
  </si>
  <si>
    <t xml:space="preserve">1. Give particulars of balances at the beginning and close of the year and of all changes during the year in Account No. 731, "Road and Equipment </t>
  </si>
  <si>
    <t xml:space="preserve">    Property", and Account No. 732, "Improvements on Leased Property", classified by primary accounts in accordance with the Uniform System of Accounts for</t>
  </si>
  <si>
    <t xml:space="preserve">    Railroad Companies.  The balances, by primary accounts, should insofar as known, be stated in column (b) and all changes made during the year should be</t>
  </si>
  <si>
    <t xml:space="preserve">    analyzed in columns (c) to (f), inclusive.  Column (h) is the aggregate of columns (b) to (f), inclusive.  Grand totals of columns (b) and (h) should equal the sum</t>
  </si>
  <si>
    <t xml:space="preserve">    of Accounts 731 and 732 for the respective periods; if not, full explanation should be made in a footnote.</t>
  </si>
  <si>
    <t xml:space="preserve">2. In column (c) are to be shown disbursements made for the specific purpose of purchasing, constructing, and equipping new lines, and for the extension </t>
  </si>
  <si>
    <t xml:space="preserve">    of old lines, as provided for in Instruction 2-1, "Items to be charged", of the Uniform System of Accounts for Railroad Companies for such items.</t>
  </si>
  <si>
    <t>3. In column (d) is to be shown the cost of a railway or portion thereof, acquired as an operating entity or system by purchase, merger, consolidation,</t>
  </si>
  <si>
    <t xml:space="preserve">    reorganization, receivership sale or transfer, or otherwise.</t>
  </si>
  <si>
    <t>4. In columns (c) and (e) should be included all entries covering expenditures for additions and betterments, as defined, whether or not replacing other</t>
  </si>
  <si>
    <t xml:space="preserve">    property.</t>
  </si>
  <si>
    <t>5. In column (f) should be entered all credits representing property sold, abandoned, or otherwise retired.</t>
  </si>
  <si>
    <t>6.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</si>
  <si>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</si>
  <si>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</si>
  <si>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</si>
  <si>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7. If during the year an individual charge of $100,000 or more was made to Account No. 2, "Land for Transportation Purposes", state in a footnote the cost,</t>
  </si>
  <si>
    <t xml:space="preserve">    location, area, and other details which will identify the property.</t>
  </si>
  <si>
    <t>8.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</si>
  <si>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</si>
  <si>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</si>
  <si>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</si>
  <si>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9.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</si>
  <si>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</si>
  <si>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</si>
  <si>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10. If an amount of less than $2,000 is used as the minimum for additions and betterments to property investment accounts as provided for in Instruction 2-2</t>
  </si>
  <si>
    <t xml:space="preserve">     of the Uniform System of Accounts for Railroad Companies, state in a footnote the amount used.  </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</si>
  <si>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</si>
  <si>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</si>
  <si>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</si>
  <si>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</si>
  <si>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</si>
  <si>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</si>
  <si>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</si>
  <si>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339, Line 41,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</si>
  <si>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</si>
  <si>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</si>
  <si>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</si>
  <si>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</si>
  <si>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</si>
  <si>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</si>
  <si>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</si>
  <si>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</si>
  <si>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</si>
  <si>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</si>
  <si>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</si>
  <si>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</si>
  <si>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</si>
  <si>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</si>
  <si>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Schedule 200, Line 27, Column (b)</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</si>
  <si>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</si>
  <si>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</si>
  <si>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</si>
  <si>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</si>
  <si>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</si>
  <si>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</si>
  <si>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</si>
  <si>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</si>
  <si>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</si>
  <si>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</si>
  <si>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</si>
  <si>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</si>
  <si>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</si>
  <si>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</si>
  <si>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</si>
  <si>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</si>
  <si>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</si>
  <si>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</si>
  <si>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</si>
  <si>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</si>
  <si>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</si>
  <si>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</si>
  <si>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</si>
  <si>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</si>
  <si>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</si>
  <si>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</si>
  <si>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</si>
  <si>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</si>
  <si>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</si>
  <si>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</si>
  <si>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</si>
  <si>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</si>
  <si>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</si>
  <si>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</si>
  <si>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</si>
  <si>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</si>
  <si>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</si>
  <si>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</si>
  <si>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</si>
  <si>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</si>
  <si>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</si>
  <si>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</si>
  <si>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</si>
  <si>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</si>
  <si>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</si>
  <si>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</si>
  <si>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</si>
  <si>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</si>
  <si>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</si>
  <si>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</si>
  <si>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</si>
  <si>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</si>
  <si>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</si>
  <si>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</si>
  <si>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</si>
  <si>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</si>
  <si>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</si>
  <si>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</si>
  <si>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</si>
  <si>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</si>
  <si>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</si>
  <si>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</si>
  <si>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</si>
  <si>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</si>
  <si>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</si>
  <si>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</si>
  <si>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</si>
  <si>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</si>
  <si>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</si>
  <si>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</si>
  <si>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</si>
  <si>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</si>
  <si>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</si>
  <si>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</si>
  <si>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</si>
  <si>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Locomotives *</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</si>
  <si>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</si>
  <si>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</si>
  <si>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</si>
  <si>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</si>
  <si>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</si>
  <si>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</si>
  <si>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</si>
  <si>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</si>
  <si>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</si>
  <si>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</si>
  <si>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</si>
  <si>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</si>
  <si>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</si>
  <si>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</si>
  <si>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</si>
  <si>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</si>
  <si>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</si>
  <si>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</si>
  <si>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</si>
  <si>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</si>
  <si>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</si>
  <si>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</si>
  <si>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</si>
  <si>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</si>
  <si>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</si>
  <si>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</si>
  <si>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</si>
  <si>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</si>
  <si>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</si>
  <si>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</si>
  <si>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</si>
  <si>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</si>
  <si>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</si>
  <si>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</si>
  <si>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</si>
  <si>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</si>
  <si>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</si>
  <si>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</si>
  <si>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</si>
  <si>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</si>
  <si>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</si>
  <si>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</si>
  <si>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</si>
  <si>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</si>
  <si>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</si>
  <si>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</si>
  <si>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</si>
  <si>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</si>
  <si>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</si>
  <si>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</si>
  <si>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</si>
  <si>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Elevated structures*</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</si>
  <si>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</si>
  <si>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</si>
  <si>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</si>
  <si>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</si>
  <si>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</si>
  <si>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</si>
  <si>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</si>
  <si>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</si>
  <si>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</si>
  <si>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</si>
  <si>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</si>
  <si>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</si>
  <si>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</si>
  <si>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</si>
  <si>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</si>
  <si>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</si>
  <si>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</si>
  <si>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</si>
  <si>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</si>
  <si>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</si>
  <si>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</si>
  <si>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</si>
  <si>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</si>
  <si>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</si>
  <si>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</si>
  <si>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</si>
  <si>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</si>
  <si>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</si>
  <si>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</si>
  <si>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</si>
  <si>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</si>
  <si>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</si>
  <si>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</si>
  <si>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</si>
  <si>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339.  ACCRUED LIABILITY - LEASED PROPERTY</t>
  </si>
  <si>
    <t xml:space="preserve">1.  Disclose the required information relating to credits and debits of Account 772, "Accrued Liability Leased Property," during the year concerning </t>
  </si>
  <si>
    <t xml:space="preserve"> road and equipment leased from others.</t>
  </si>
  <si>
    <t xml:space="preserve">2.  In column (c), enter amounts charged to operating expenses; in column (e), enter debits to account arising from retirements; in column (f), </t>
  </si>
  <si>
    <t xml:space="preserve"> enter amounts paid to lessor.</t>
  </si>
  <si>
    <t>3.  Any inconsistencies between credits to account, charges to operating expenses and payments to lessors should be fully explained.</t>
  </si>
  <si>
    <t>4.  Required disclosure may be omitted if leased road and equipment property represents 5% or less of total property owned and used.</t>
  </si>
  <si>
    <t>5.  If settlement for depreciation is made currently between lessee and lessor, and no debits or credits to Account No. 772 are made by the accounting</t>
  </si>
  <si>
    <t xml:space="preserve"> company, show in column (c) the charges to operating expenses, and in column (f) show payments made to the lessor in settlement thereof.</t>
  </si>
  <si>
    <t>CREDITS TO ACCOUNTS</t>
  </si>
  <si>
    <t>DEBITS TO ACCOUNTS</t>
  </si>
  <si>
    <t>Other credits</t>
  </si>
  <si>
    <t>Other debits</t>
  </si>
  <si>
    <t xml:space="preserve">  Amortization Adjustments</t>
  </si>
  <si>
    <t xml:space="preserve">     *To be reported with equipment expenses rather than W &amp; S expenses.</t>
  </si>
  <si>
    <t>340.  DEPRECIATION BASE AND RATES - IMPROVEMENTS TO ROAD AND EQUIPMENT LEASED FROM OTHERS</t>
  </si>
  <si>
    <t>1.  Show in column (b) for each primary account the depreciation base used in computing the depreciation charges for the month of January, and in column (c)</t>
  </si>
  <si>
    <t xml:space="preserve"> show the depreciation base used in computing the depreciation charges for the month of December, in column (d) show the composite rates used in computing the</t>
  </si>
  <si>
    <t xml:space="preserve"> depreciation charges for the month of December, and on lines 30 and 40 of these columns show the composite percentage of all road and equipment accounts,</t>
  </si>
  <si>
    <t xml:space="preserve"> respectively, ascertained by applying the primary account composite rates to the depreciation base used in computing the charges for December and dividing the</t>
  </si>
  <si>
    <t xml:space="preserve"> total so computed by the total depreciation base for the same month.  This schedule should include only improvements to leased property charges to Account 732,</t>
  </si>
  <si>
    <t xml:space="preserve"> "Improvements on Leased Property."  The composite rates used should be those prescribed or otherwise authorized by the Commission, except that where the use</t>
  </si>
  <si>
    <t xml:space="preserve"> of component rates has been authorized, the composite rates to be shown for the respective primary accounts should be recomputed from the December charges</t>
  </si>
  <si>
    <t xml:space="preserve"> developed by the use of the authorized rates.  If any charges in rates were effective during the year, give full particulars in a footnote.</t>
  </si>
  <si>
    <t>2.  All improvements to leased properties may be combined and one composite rate computed for each primary account, or a separate schedule may be included</t>
  </si>
  <si>
    <t xml:space="preserve"> for each such property.</t>
  </si>
  <si>
    <t>3.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</si>
  <si>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affected.</t>
  </si>
  <si>
    <t>4.  Disclosures in the respective sections of this schedule may be omitted if either total road leased from others or total equipment leased from others represents</t>
  </si>
  <si>
    <t xml:space="preserve"> less than 5% of total road owned or total equipment owned, respectively.  However, line 41, Grand Total, should be completed.</t>
  </si>
  <si>
    <t>Annual composite</t>
  </si>
  <si>
    <t>At beginning of year</t>
  </si>
  <si>
    <t>At close of year</t>
  </si>
  <si>
    <t>rate (percent)</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</si>
  <si>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</si>
  <si>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</si>
  <si>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</si>
  <si>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</si>
  <si>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2.  If any entries are made for column (d) "Other credits" or column (f) "Other debits," state the facts occasioning such entries on page 39.  A debit balance in</t>
  </si>
  <si>
    <t xml:space="preserve"> column (b) or (g) for any primary account should be shown in parenthesis or designated "Dr."</t>
  </si>
  <si>
    <t>3.  Any inconsistency between the credits to the reserve as shown in column (c) and the charges to operating expenses should be fully explained on page 39.</t>
  </si>
  <si>
    <t>4.  Show in column (e) the debits to the reserve arising from retirements.  These debits should not exceed investment, etc.</t>
  </si>
  <si>
    <t>5.  Details in the respective sections of this schedule may be omitted if either total road leased from others or total equipment leased from</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</si>
  <si>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</si>
  <si>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</si>
  <si>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</si>
  <si>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</si>
  <si>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</si>
  <si>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SCHEDULE 335</t>
  </si>
  <si>
    <t>Column (D) Other Credits</t>
  </si>
  <si>
    <t>Total Other Credits</t>
  </si>
  <si>
    <t>Column (F) Other Debits</t>
  </si>
  <si>
    <t>Total Other Debits</t>
  </si>
  <si>
    <t>SCHEDULE 342</t>
  </si>
  <si>
    <t>350.  DEPRECIATION BASE AND RATES - ROAD AND EQUIPMENT LEASED TO OTHERS</t>
  </si>
  <si>
    <t>1.  This schedule is to be used in cases where the related depreciation reserve is carried in the accounts of the respondent and the rent therefrom is included in</t>
  </si>
  <si>
    <t xml:space="preserve"> Accounts 32-11-00, 32-12-00, 32-13-00, 32-21-00, 32-22-00, and 32-23-00</t>
  </si>
  <si>
    <t>2.  Show in columns (b) and (c), for each primary account, the depreciation base used in computing the depreciation for the months of January and December,</t>
  </si>
  <si>
    <t xml:space="preserve"> respectively, with respect to road and equipment owned by the respondent but leased to others, the depreciation charges for which are not included in operating</t>
  </si>
  <si>
    <t xml:space="preserve"> expenses of the respondent, but for which the depreciation reserve is recorded in the accounts of the respondent.  If the base for road is other than the original cost</t>
  </si>
  <si>
    <t xml:space="preserve"> or estimated original cost as found by the Board's Office of Economic and Environmental Analysis, brought to a current date by the respondent from its Order </t>
  </si>
  <si>
    <t xml:space="preserve"> No. 3 records and accounts, or is other than ledger value for equipment, a full explanation should be given.</t>
  </si>
  <si>
    <t>3.  In column (d) show the composite rates used to compute the depreciation for the month of December and on lines 29 and 38 of this column show the composite</t>
  </si>
  <si>
    <t xml:space="preserve"> percentage for all road and equipment accounts, respectively, ascertained by applying the primary account composite rates to the depreciation base used </t>
  </si>
  <si>
    <t xml:space="preserve"> to compute the depreciation for December and dividing the total also computed by the depreciation base.</t>
  </si>
  <si>
    <t xml:space="preserve"> Authority for the discontinuance of accruals should be shown in a footnote indicating the accounts affected. </t>
  </si>
  <si>
    <t xml:space="preserve">5.  Disclosures in the respective sections of this schedule may be omitted if either total road leased to others or total equipment leased to others represents </t>
  </si>
  <si>
    <t xml:space="preserve"> less than 5% of total road owned or total equipment owned, respectively.  However, Line 39, Grand Total, should be completed.</t>
  </si>
  <si>
    <t>ROADWAY</t>
  </si>
  <si>
    <t>Computer systems and WP equipment</t>
  </si>
  <si>
    <t xml:space="preserve">     *To be reported with equipment expense rather than W &amp; S expense.</t>
  </si>
  <si>
    <t xml:space="preserve">     Included in Schedule 332</t>
  </si>
  <si>
    <t>351.  ACCUMULATED DEPRECIATION - ROAD AND EQUIPMENT LEASED TO OTHERS</t>
  </si>
  <si>
    <t>1. This schedule is to be used in cases where the depreciation reserve is carried in the accounts of the respondent and the rent therefrom is included in</t>
  </si>
  <si>
    <t>2.  Disclose credits and debits to Account 735, "Accumulated Depreciation -- Road and Equipment Property," during the year relating to road and equipment</t>
  </si>
  <si>
    <t xml:space="preserve"> leased to others, the depreciation charges for which are not includible in operating expenses of the respondent (See Schedule 330 for the reserve relating</t>
  </si>
  <si>
    <t xml:space="preserve"> to road and equipment owned and used by the respondent).</t>
  </si>
  <si>
    <t xml:space="preserve">3.  If any entries are made for column (d) "Other credits" or column (f) "Other debits," state the facts occasioning such entries on page 39.  A debit balance in </t>
  </si>
  <si>
    <t xml:space="preserve"> columns (b) or (g) for any primary account should be shown in parenthesis or designated "Dr."</t>
  </si>
  <si>
    <t>4.  Disclosures in the respective sections of this schedule may be omitted if either total road leased to others or total equipment leased from others represents</t>
  </si>
  <si>
    <t xml:space="preserve"> less than 5% of total road owned or total equipment owned, respectively.  However, line 39, Grand Total, should be completed.</t>
  </si>
  <si>
    <t xml:space="preserve">     GRAND TOTAL</t>
  </si>
  <si>
    <t xml:space="preserve">     Included in Schedule 335</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</si>
  <si>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</si>
  <si>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</si>
  <si>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</si>
  <si>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</si>
  <si>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</si>
  <si>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</si>
  <si>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</si>
  <si>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</si>
  <si>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</si>
  <si>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</si>
  <si>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</si>
  <si>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</si>
  <si>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</si>
  <si>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</si>
  <si>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</si>
  <si>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</si>
  <si>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</si>
  <si>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</si>
  <si>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</si>
  <si>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</si>
  <si>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</si>
  <si>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</si>
  <si>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</si>
  <si>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6. In column (e), show the amount of depreciation and amortization accrued as of the close of the year in Accounts 733, 734, 735, 736, and 772, that is</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</si>
  <si>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</si>
  <si>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</si>
  <si>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</si>
  <si>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</si>
  <si>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</si>
  <si>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</si>
  <si>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</si>
  <si>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</si>
  <si>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</si>
  <si>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</si>
  <si>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</si>
  <si>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</si>
  <si>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</si>
  <si>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</si>
  <si>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</si>
  <si>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</si>
  <si>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</si>
  <si>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</si>
  <si>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</si>
  <si>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</si>
  <si>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</si>
  <si>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</si>
  <si>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</si>
  <si>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</si>
  <si>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Ann Arbor Railroad Inc</t>
  </si>
  <si>
    <t>Athens Lines LLC</t>
  </si>
  <si>
    <t>Autauga Northern Railway</t>
  </si>
  <si>
    <t>C &amp; NC Railroad</t>
  </si>
  <si>
    <t xml:space="preserve">42A      </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</si>
  <si>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</si>
  <si>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</si>
  <si>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</si>
  <si>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</si>
  <si>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</si>
  <si>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</si>
  <si>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</si>
  <si>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</si>
  <si>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Elkhart &amp; Western</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</si>
  <si>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</si>
  <si>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</si>
  <si>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</si>
  <si>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</si>
  <si>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</si>
  <si>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</si>
  <si>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</si>
  <si>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</si>
  <si>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</si>
  <si>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352B  INVESTMENT IN RAILWAY PROPERTY USED IN TRANSPORTATION SERVICE</t>
  </si>
  <si>
    <t>(By Property Accounts)</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</si>
  <si>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</si>
  <si>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</si>
  <si>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</si>
  <si>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 xml:space="preserve"> for each class of company and property shown in Schedule 352A.  Continuing records shall be maintained by respondent of the</t>
  </si>
  <si>
    <t xml:space="preserve"> primary property accounts separately for each company or property included in this schedule.</t>
  </si>
  <si>
    <t>3.  Report on line 29 amounts representing capitalization or rentals for leased property based on 6% per year where property is not</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</si>
  <si>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</si>
  <si>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</si>
  <si>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4.  Report on line 30 amounts not included in the accounts shown, or in line 29.  The items reported should be briefly identified and explained.</t>
  </si>
  <si>
    <t xml:space="preserve"> Also include here those items after permission is obtained from the Board for exceptions to prescribed accounting.  Reference to</t>
  </si>
  <si>
    <t xml:space="preserve"> such authority should be made when explaining amounts reported.  Respondents must not make arbitrary changes to the printed stub or</t>
  </si>
  <si>
    <t xml:space="preserve"> column headings without specific authority from the Board.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</si>
  <si>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</si>
  <si>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</si>
  <si>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</si>
  <si>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</si>
  <si>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</si>
  <si>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</si>
  <si>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</si>
  <si>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</si>
  <si>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</si>
  <si>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</si>
  <si>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</si>
  <si>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</si>
  <si>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</si>
  <si>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</si>
  <si>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</si>
  <si>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</si>
  <si>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</si>
  <si>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</si>
  <si>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</si>
  <si>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</si>
  <si>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</si>
  <si>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</si>
  <si>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</si>
  <si>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</si>
  <si>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</si>
  <si>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</si>
  <si>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</si>
  <si>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</si>
  <si>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</si>
  <si>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</si>
  <si>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</si>
  <si>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</si>
  <si>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</si>
  <si>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</si>
  <si>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</si>
  <si>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</si>
  <si>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</si>
  <si>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</si>
  <si>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</si>
  <si>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</si>
  <si>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</si>
  <si>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</si>
  <si>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</si>
  <si>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</si>
  <si>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</si>
  <si>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</si>
  <si>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</si>
  <si>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</si>
  <si>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</si>
  <si>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</si>
  <si>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</si>
  <si>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</si>
  <si>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</si>
  <si>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</si>
  <si>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</si>
  <si>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</si>
  <si>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</si>
  <si>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</si>
  <si>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</si>
  <si>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</si>
  <si>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</si>
  <si>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</si>
  <si>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</si>
  <si>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</si>
  <si>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</si>
  <si>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</si>
  <si>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</si>
  <si>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</si>
  <si>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</si>
  <si>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</si>
  <si>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</si>
  <si>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</si>
  <si>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</si>
  <si>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</si>
  <si>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</si>
  <si>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</si>
  <si>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</si>
  <si>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</si>
  <si>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</si>
  <si>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</si>
  <si>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</si>
  <si>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</si>
  <si>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</si>
  <si>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and allocate the common operating expenses in accordance with the Commission's rule governing the separation of such expenses between freight and passenger services.</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</si>
  <si>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</si>
  <si>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</si>
  <si>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</si>
  <si>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</si>
  <si>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</si>
  <si>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</si>
  <si>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</si>
  <si>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</si>
  <si>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</si>
  <si>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</si>
  <si>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</si>
  <si>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</si>
  <si>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</si>
  <si>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</si>
  <si>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</si>
  <si>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</si>
  <si>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</si>
  <si>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</si>
  <si>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</si>
  <si>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</si>
  <si>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</si>
  <si>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</si>
  <si>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</si>
  <si>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</si>
  <si>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</si>
  <si>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</si>
  <si>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</si>
  <si>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</si>
  <si>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</si>
  <si>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</si>
  <si>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</si>
  <si>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</si>
  <si>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</si>
  <si>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</si>
  <si>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</si>
  <si>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</si>
  <si>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</si>
  <si>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</si>
  <si>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</si>
  <si>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</si>
  <si>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</si>
  <si>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</si>
  <si>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</si>
  <si>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</si>
  <si>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</si>
  <si>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</si>
  <si>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</si>
  <si>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</si>
  <si>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</si>
  <si>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</si>
  <si>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</si>
  <si>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</si>
  <si>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</si>
  <si>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</si>
  <si>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</si>
  <si>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</si>
  <si>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</si>
  <si>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</si>
  <si>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</si>
  <si>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</si>
  <si>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</si>
  <si>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</si>
  <si>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</si>
  <si>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</si>
  <si>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</si>
  <si>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</si>
  <si>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</si>
  <si>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</si>
  <si>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</si>
  <si>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</si>
  <si>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</si>
  <si>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</si>
  <si>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</si>
  <si>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</si>
  <si>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</si>
  <si>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</si>
  <si>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</si>
  <si>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</si>
  <si>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</si>
  <si>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</si>
  <si>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</si>
  <si>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</si>
  <si>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</si>
  <si>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</si>
  <si>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</si>
  <si>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</si>
  <si>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</si>
  <si>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</si>
  <si>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</si>
  <si>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</si>
  <si>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</si>
  <si>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</si>
  <si>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</si>
  <si>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</si>
  <si>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</si>
  <si>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</si>
  <si>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</si>
  <si>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</si>
  <si>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</si>
  <si>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</si>
  <si>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</si>
  <si>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</si>
  <si>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</si>
  <si>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</si>
  <si>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</si>
  <si>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</si>
  <si>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</si>
  <si>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</si>
  <si>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</si>
  <si>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</si>
  <si>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</si>
  <si>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</si>
  <si>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</si>
  <si>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</si>
  <si>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</si>
  <si>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</si>
  <si>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</si>
  <si>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</si>
  <si>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</si>
  <si>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</si>
  <si>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</si>
  <si>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</si>
  <si>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</si>
  <si>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</si>
  <si>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</si>
  <si>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</si>
  <si>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</si>
  <si>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</si>
  <si>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</si>
  <si>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</si>
  <si>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</si>
  <si>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</si>
  <si>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</si>
  <si>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</si>
  <si>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</si>
  <si>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</si>
  <si>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</si>
  <si>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</si>
  <si>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</si>
  <si>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</si>
  <si>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</si>
  <si>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</si>
  <si>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</si>
  <si>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</si>
  <si>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</si>
  <si>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</si>
  <si>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</si>
  <si>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</si>
  <si>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</si>
  <si>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</si>
  <si>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</si>
  <si>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</si>
  <si>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</si>
  <si>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</si>
  <si>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</si>
  <si>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</si>
  <si>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</si>
  <si>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</si>
  <si>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</si>
  <si>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</si>
  <si>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</si>
  <si>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</si>
  <si>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</si>
  <si>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</si>
  <si>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</si>
  <si>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</si>
  <si>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</si>
  <si>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</si>
  <si>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</si>
  <si>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</si>
  <si>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</si>
  <si>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</si>
  <si>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</si>
  <si>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</si>
  <si>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</si>
  <si>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</si>
  <si>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</si>
  <si>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</si>
  <si>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</si>
  <si>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</si>
  <si>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</si>
  <si>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</si>
  <si>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</si>
  <si>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</si>
  <si>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</si>
  <si>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</si>
  <si>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</si>
  <si>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</si>
  <si>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</si>
  <si>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</si>
  <si>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</si>
  <si>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</si>
  <si>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</si>
  <si>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</si>
  <si>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</si>
  <si>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</si>
  <si>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</si>
  <si>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</si>
  <si>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</si>
  <si>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</si>
  <si>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</si>
  <si>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</si>
  <si>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</si>
  <si>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</si>
  <si>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</si>
  <si>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</si>
  <si>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</si>
  <si>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</si>
  <si>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</si>
  <si>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</si>
  <si>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</si>
  <si>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</si>
  <si>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</si>
  <si>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</si>
  <si>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</si>
  <si>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</si>
  <si>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</si>
  <si>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</si>
  <si>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</si>
  <si>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</si>
  <si>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</si>
  <si>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</si>
  <si>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</si>
  <si>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</si>
  <si>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</si>
  <si>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</si>
  <si>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</si>
  <si>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</si>
  <si>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</si>
  <si>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</si>
  <si>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</si>
  <si>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</si>
  <si>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</si>
  <si>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</si>
  <si>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</si>
  <si>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</si>
  <si>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</si>
  <si>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</si>
  <si>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</si>
  <si>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</si>
  <si>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</si>
  <si>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</si>
  <si>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</si>
  <si>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</si>
  <si>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</si>
  <si>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</si>
  <si>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</si>
  <si>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</si>
  <si>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</si>
  <si>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</si>
  <si>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</si>
  <si>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</si>
  <si>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</si>
  <si>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</si>
  <si>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</si>
  <si>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</si>
  <si>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</si>
  <si>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</si>
  <si>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</si>
  <si>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</si>
  <si>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</si>
  <si>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</si>
  <si>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</si>
  <si>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</si>
  <si>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</si>
  <si>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</si>
  <si>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</si>
  <si>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</si>
  <si>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</si>
  <si>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</si>
  <si>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</si>
  <si>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</si>
  <si>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</si>
  <si>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</si>
  <si>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</si>
  <si>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</si>
  <si>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</si>
  <si>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</si>
  <si>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</si>
  <si>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</si>
  <si>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</si>
  <si>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</si>
  <si>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</si>
  <si>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</si>
  <si>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</si>
  <si>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</si>
  <si>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</si>
  <si>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</si>
  <si>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</si>
  <si>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</si>
  <si>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</si>
  <si>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</si>
  <si>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</si>
  <si>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</si>
  <si>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</si>
  <si>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</si>
  <si>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</si>
  <si>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</si>
  <si>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</si>
  <si>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</si>
  <si>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</si>
  <si>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</si>
  <si>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</si>
  <si>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</si>
  <si>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</si>
  <si>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</si>
  <si>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</si>
  <si>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</si>
  <si>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</si>
  <si>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</si>
  <si>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</si>
  <si>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</si>
  <si>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</si>
  <si>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</si>
  <si>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</si>
  <si>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</si>
  <si>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</si>
  <si>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</si>
  <si>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</si>
  <si>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</si>
  <si>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</si>
  <si>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</si>
  <si>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</si>
  <si>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</si>
  <si>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</si>
  <si>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</si>
  <si>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</si>
  <si>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</si>
  <si>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56</t>
  </si>
  <si>
    <t>57</t>
  </si>
  <si>
    <t>415.  SUPPORTING SCHEDULE - EQUIPMENT</t>
  </si>
  <si>
    <t>See also schedule 415 (supplement) on pages 57A and B.</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</si>
  <si>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</si>
  <si>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</si>
  <si>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</si>
  <si>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</si>
  <si>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</si>
  <si>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</si>
  <si>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</si>
  <si>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</si>
  <si>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</si>
  <si>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</si>
  <si>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</si>
  <si>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</si>
  <si>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</si>
  <si>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</si>
  <si>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</si>
  <si>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</si>
  <si>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</si>
  <si>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</si>
  <si>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</si>
  <si>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</si>
  <si>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</si>
  <si>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</si>
  <si>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</si>
  <si>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</si>
  <si>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</si>
  <si>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</si>
  <si>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</si>
  <si>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</si>
  <si>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</si>
  <si>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</si>
  <si>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</si>
  <si>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</si>
  <si>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</si>
  <si>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</si>
  <si>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</si>
  <si>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</si>
  <si>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</si>
  <si>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</si>
  <si>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</si>
  <si>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</si>
  <si>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</si>
  <si>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</si>
  <si>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</si>
  <si>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</si>
  <si>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</si>
  <si>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</si>
  <si>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</si>
  <si>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</si>
  <si>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</si>
  <si>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Data to be reported on line 38, column (b) is the amount reported in Schedule 410, column (f), line 203, reduced by the allocable portion of line 216.</t>
  </si>
  <si>
    <t xml:space="preserve">Data reported on lines 38, 39 and 40 in columns (g) and (h)  are the investment recorded in property account 44, allocated to locomotives, freight cars </t>
  </si>
  <si>
    <t>Note 2</t>
  </si>
  <si>
    <t>Data to be reported on line 39, column (b) is the amount reported in Schedule 410, column (f), line 222, reduced by the allocable portion of line 235.</t>
  </si>
  <si>
    <t>and other equipment.</t>
  </si>
  <si>
    <t>Note 3</t>
  </si>
  <si>
    <t xml:space="preserve">Data to be reported on line 40 in column (b) is the amount reported in Schedule 410, column (f), lines 302 through 306, reduced by the allocable </t>
  </si>
  <si>
    <t>portion of line 320.</t>
  </si>
  <si>
    <t>Schedule 335.</t>
  </si>
  <si>
    <t>57A</t>
  </si>
  <si>
    <t>57B</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</si>
  <si>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</si>
  <si>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</si>
  <si>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</si>
  <si>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</si>
  <si>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</si>
  <si>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</si>
  <si>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</si>
  <si>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</si>
  <si>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Capitalized leases</t>
  </si>
  <si>
    <t>Density</t>
  </si>
  <si>
    <t>Depr.</t>
  </si>
  <si>
    <t>Current</t>
  </si>
  <si>
    <t>Accum</t>
  </si>
  <si>
    <t>category</t>
  </si>
  <si>
    <t>Inv.</t>
  </si>
  <si>
    <t>Accum.</t>
  </si>
  <si>
    <t>Depr. &amp;</t>
  </si>
  <si>
    <t>(Class)</t>
  </si>
  <si>
    <t>Base</t>
  </si>
  <si>
    <t>depr.</t>
  </si>
  <si>
    <t>%</t>
  </si>
  <si>
    <t>base</t>
  </si>
  <si>
    <t>Amort.</t>
  </si>
  <si>
    <t>(1)  Columns (c) + (f) + (i) = Column (I)</t>
  </si>
  <si>
    <t xml:space="preserve">       Columns (d) + (g) + (k) = Column (m)</t>
  </si>
  <si>
    <t xml:space="preserve">(2)  The base grand total for owned and used, improvements to leased property, and capitalized leases should equal the sum of Accounts 3, 8, 9, and 11 shown </t>
  </si>
  <si>
    <t xml:space="preserve">         at year end on Schedule 330.</t>
  </si>
  <si>
    <t xml:space="preserve">417. SPECIALIZED  SERVICE  SUBSCHEDULE - TRANSPORTATION                   </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</si>
  <si>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</si>
  <si>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</si>
  <si>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</si>
  <si>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</si>
  <si>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</si>
  <si>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</si>
  <si>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</si>
  <si>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</si>
  <si>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</si>
  <si>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</si>
  <si>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</si>
  <si>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</si>
  <si>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</si>
  <si>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</si>
  <si>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</si>
  <si>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</si>
  <si>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</si>
  <si>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</si>
  <si>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</si>
  <si>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</si>
  <si>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</si>
  <si>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</si>
  <si>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</si>
  <si>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</si>
  <si>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</si>
  <si>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</si>
  <si>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</si>
  <si>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</si>
  <si>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</si>
  <si>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</si>
  <si>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</si>
  <si>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</si>
  <si>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</si>
  <si>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</si>
  <si>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</si>
  <si>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</si>
  <si>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</si>
  <si>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</si>
  <si>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</si>
  <si>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</si>
  <si>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</si>
  <si>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</si>
  <si>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</si>
  <si>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</si>
  <si>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</si>
  <si>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418. SUPPORTING SCHEDULE - CAPITAL LEASES</t>
  </si>
  <si>
    <t xml:space="preserve">                   Instructions:</t>
  </si>
  <si>
    <t xml:space="preserve">                   This schedule will show the investment in capitalized leases in road and equipment by </t>
  </si>
  <si>
    <t xml:space="preserve">                   primary account</t>
  </si>
  <si>
    <t>Column</t>
  </si>
  <si>
    <t>=   primary account number and title for which capital lease amounts</t>
  </si>
  <si>
    <t xml:space="preserve">     are included therein.</t>
  </si>
  <si>
    <t>=   the total investment in that primary account</t>
  </si>
  <si>
    <t>=   the investment in capital leases at the end of the year</t>
  </si>
  <si>
    <t>=   the current year amortization.</t>
  </si>
  <si>
    <t>=   the accumulated amortization relating to the leased properties.</t>
  </si>
  <si>
    <t>Capital Leases</t>
  </si>
  <si>
    <t xml:space="preserve">Primary Account No. </t>
  </si>
  <si>
    <t>Total Investment</t>
  </si>
  <si>
    <t>Investment</t>
  </si>
  <si>
    <t>Accumulated</t>
  </si>
  <si>
    <t xml:space="preserve"> and Title</t>
  </si>
  <si>
    <t>At End of Year</t>
  </si>
  <si>
    <t>ACCT 06-Bridges,trestles, and culverts</t>
  </si>
  <si>
    <t>ACCT 09-Rail and other track material</t>
  </si>
  <si>
    <t>ACCT 52-Locomotives</t>
  </si>
  <si>
    <t>ACCT 53-Freight Cars</t>
  </si>
  <si>
    <t>63</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</si>
  <si>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</si>
  <si>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</si>
  <si>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</si>
  <si>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</si>
  <si>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</si>
  <si>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</si>
  <si>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</si>
  <si>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</si>
  <si>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</si>
  <si>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</si>
  <si>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</si>
  <si>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</si>
  <si>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</si>
  <si>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</si>
  <si>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</si>
  <si>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</si>
  <si>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</si>
  <si>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</si>
  <si>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</si>
  <si>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      B.  Adjustments to Federal Income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</si>
  <si>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</si>
  <si>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</si>
  <si>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</si>
  <si>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</si>
  <si>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</si>
  <si>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</si>
  <si>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</si>
  <si>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</si>
  <si>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</si>
  <si>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</si>
  <si>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</si>
  <si>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</si>
  <si>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</si>
  <si>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</si>
  <si>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</si>
  <si>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</si>
  <si>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</si>
  <si>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</si>
  <si>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</si>
  <si>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</si>
  <si>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 xml:space="preserve">Accelerated Depreciation, Sec. 167 I.R.C.: </t>
  </si>
  <si>
    <t xml:space="preserve">    Guideline lives pursuant to Rev. Proc. 62-21.</t>
  </si>
  <si>
    <t>Accelerated Amortization of Facilities, Sec. 168 I.R.C.</t>
  </si>
  <si>
    <t>Accelerated amortization of rolling stock, Sec. 184 I.R.C.</t>
  </si>
  <si>
    <t>Amortization of rights of way, Sec. 185 I. R. C.</t>
  </si>
  <si>
    <t>Other (Specify) -- Tax Benefit Transfer Leases</t>
  </si>
  <si>
    <t>Reserves, including casualty &amp; other claims</t>
  </si>
  <si>
    <t>Compensation and Benefits</t>
  </si>
  <si>
    <t>Miscellaneous</t>
  </si>
  <si>
    <t>12</t>
  </si>
  <si>
    <t>14</t>
  </si>
  <si>
    <t>15</t>
  </si>
  <si>
    <t xml:space="preserve">                                                       TOTALS</t>
  </si>
  <si>
    <t>Adjustments in column (d) represent primarily AOCI adjustments in accordance with "Compensation- Retirement</t>
  </si>
  <si>
    <t xml:space="preserve">Railroad Annual Report R-1   </t>
  </si>
  <si>
    <t>64</t>
  </si>
  <si>
    <t>450. ANALYSIS OF TAXES - Continued</t>
  </si>
  <si>
    <t xml:space="preserve">      *Footnotes:</t>
  </si>
  <si>
    <t xml:space="preserve">  1. If flow-through method was elected, indicate net decrease (or increase) in tax accrual because of investment tax credit</t>
  </si>
  <si>
    <t>-0-</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</si>
  <si>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</si>
  <si>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</si>
  <si>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</si>
  <si>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</si>
  <si>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</si>
  <si>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</si>
  <si>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</si>
  <si>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</si>
  <si>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460. ITEMS IN SELECTED INCOME AND RETAINED EARNINGS ACCOUNTS FOR THE YEAR</t>
  </si>
  <si>
    <t>Give a brief description for all items, regardless of amount, included during the year in Accounts 555, Unusual or Infrequent</t>
  </si>
  <si>
    <t xml:space="preserve">Items; 560, Income or Loss From Operations of Discontinued Segments; 562, Gain or Loss on Disposal of Discontinued Segments; </t>
  </si>
  <si>
    <t>570, Extraordinary Items; 590, Income Taxes on Extraordinary Items; 592, Cumulative Effect of Changes in Accounting</t>
  </si>
  <si>
    <t xml:space="preserve">Principles; 603, Appropriations Released; 606, Other Credits to Retained Earnings; 616, Other Debits to Retained Earnings; </t>
  </si>
  <si>
    <t>620, Appropriations for Sinking and Other Funds; 621, Appropriations for Other Purposes.  If appropriations released reflect</t>
  </si>
  <si>
    <t>appropriations provided during the year, each account should not be reported.</t>
  </si>
  <si>
    <t xml:space="preserve">For Accounts 519, Miscellaneous Income, and 551, Miscellaneous Income Charges, if the total in either account exceeds 10% </t>
  </si>
  <si>
    <t>of net income before extraordinary items, describe the three largest items in the account and any other items in excess</t>
  </si>
  <si>
    <t>of 10% of net income.</t>
  </si>
  <si>
    <t>Debits</t>
  </si>
  <si>
    <t>Credits</t>
  </si>
  <si>
    <t>Distribution of earnings</t>
  </si>
  <si>
    <t>MEMORANDA RELATING TO SELECTED INCOME AND RETAINED EARNINGS ACCOUNTS</t>
  </si>
  <si>
    <t xml:space="preserve">   501. GUARANTIES AND SURETYSHIPS</t>
  </si>
  <si>
    <t xml:space="preserve">                 (Dollars in Thousands)</t>
  </si>
  <si>
    <t>1. If the respondent was under obligation as guarantor or surety for the performance by any other corporation or other</t>
  </si>
  <si>
    <t xml:space="preserve">      association of any agreement or obligation, show the particulars of each contract of guaranty or suretyship in effect at the</t>
  </si>
  <si>
    <t xml:space="preserve">      close of the year or entered into and expired during the year.</t>
  </si>
  <si>
    <t xml:space="preserve">    This inquiry does not cover the case of ordinary commercial paper maturing on demand or not later than 2 year after</t>
  </si>
  <si>
    <t xml:space="preserve">      the date of issue.  Items of less than $50,000 may be shown as one total.</t>
  </si>
  <si>
    <t xml:space="preserve"> Names of all parties principally</t>
  </si>
  <si>
    <t>Amount of contingent</t>
  </si>
  <si>
    <t>Sole or joint</t>
  </si>
  <si>
    <t xml:space="preserve"> and primarily liable</t>
  </si>
  <si>
    <t>liability</t>
  </si>
  <si>
    <t>contingent</t>
  </si>
  <si>
    <t xml:space="preserve"> (a)</t>
  </si>
  <si>
    <t>(a) Terminal R.R. Assoc.</t>
  </si>
  <si>
    <t>Refunding &amp; Improvement Mortgage Series</t>
  </si>
  <si>
    <t>Joint and</t>
  </si>
  <si>
    <t>of St. Louis</t>
  </si>
  <si>
    <t>"C" bonds due 7/1/2019 (FD14553-54)</t>
  </si>
  <si>
    <t>7,014 &amp; int.</t>
  </si>
  <si>
    <t>Several</t>
  </si>
  <si>
    <t xml:space="preserve">(a)    Jointly and Severally with Burlington Northern Santa Fe Railway, CSX Transportation, Inc., Canadian National </t>
  </si>
  <si>
    <t>Railway and Union Pacific Railroad</t>
  </si>
  <si>
    <t xml:space="preserve">2. If any corporation or other association was under obligation as guarantor or surety for the performance by the </t>
  </si>
  <si>
    <t xml:space="preserve">   respondent of any agreement or obligation, show the particulars called for hereunder for each such contract of guaranty</t>
  </si>
  <si>
    <t xml:space="preserve">   or suretyship in effect at the close of the year or entered into and expired during the year.</t>
  </si>
  <si>
    <t xml:space="preserve">   This inquiry does not cover the case of ordinary commercial paper maturing on demand or not later than 2 years after</t>
  </si>
  <si>
    <t xml:space="preserve">  date of issue, nor does it include ordinary surety bonds or undertakings on appeals in court proceedings.</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</si>
  <si>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</si>
  <si>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</si>
  <si>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</si>
  <si>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</si>
  <si>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</si>
  <si>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</si>
  <si>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</si>
  <si>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 xml:space="preserve">                      Railroad Annual Report R-1</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</si>
  <si>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</si>
  <si>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</si>
  <si>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</si>
  <si>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</si>
  <si>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</si>
  <si>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</si>
  <si>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</si>
  <si>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</si>
  <si>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</si>
  <si>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</si>
  <si>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</si>
  <si>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</si>
  <si>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</si>
  <si>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</si>
  <si>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</si>
  <si>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</si>
  <si>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</si>
  <si>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</si>
  <si>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</si>
  <si>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</si>
  <si>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</si>
  <si>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Sch. 200, L. 30</t>
  </si>
  <si>
    <t>Equipment Obligations and Other Long Term Debt due Within</t>
  </si>
  <si>
    <t>Sch. 200, L. 39</t>
  </si>
  <si>
    <t>One Year</t>
  </si>
  <si>
    <t>765/767</t>
  </si>
  <si>
    <t>Sch. 200, L. 41</t>
  </si>
  <si>
    <t>Sch. 200, L. 42</t>
  </si>
  <si>
    <t>Sch. 200, L. 43</t>
  </si>
  <si>
    <t>Sch. 200, L. 44</t>
  </si>
  <si>
    <t>Sch. 200, L. 45</t>
  </si>
  <si>
    <t>770.1/770.2</t>
  </si>
  <si>
    <t>Sch. 200, L. 46</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</si>
  <si>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</si>
  <si>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</si>
  <si>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</si>
  <si>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</si>
  <si>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</si>
  <si>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</si>
  <si>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</si>
  <si>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</si>
  <si>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</si>
  <si>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</si>
  <si>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</si>
  <si>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</si>
  <si>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</si>
  <si>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</si>
  <si>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</si>
  <si>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</si>
  <si>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</si>
  <si>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</si>
  <si>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</si>
  <si>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</si>
  <si>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</si>
  <si>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</si>
  <si>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</si>
  <si>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</si>
  <si>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</si>
  <si>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</si>
  <si>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</si>
  <si>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</si>
  <si>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</si>
  <si>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</si>
  <si>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</si>
  <si>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</si>
  <si>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</si>
  <si>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</si>
  <si>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</si>
  <si>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</si>
  <si>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</si>
  <si>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</si>
  <si>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</si>
  <si>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</si>
  <si>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</si>
  <si>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</si>
  <si>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</si>
  <si>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</si>
  <si>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</si>
  <si>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</si>
  <si>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debt as reported on line 9.</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</si>
  <si>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</si>
  <si>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</si>
  <si>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</si>
  <si>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</si>
  <si>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</si>
  <si>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</si>
  <si>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</si>
  <si>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</si>
  <si>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</si>
  <si>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</si>
  <si>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</si>
  <si>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</si>
  <si>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</si>
  <si>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</si>
  <si>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</si>
  <si>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</si>
  <si>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</si>
  <si>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</si>
  <si>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</si>
  <si>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</si>
  <si>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</si>
  <si>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</si>
  <si>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</si>
  <si>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</si>
  <si>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</si>
  <si>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</si>
  <si>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</si>
  <si>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</si>
  <si>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</si>
  <si>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</si>
  <si>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</si>
  <si>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</si>
  <si>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</si>
  <si>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</si>
  <si>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</si>
  <si>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</si>
  <si>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</si>
  <si>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</si>
  <si>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</si>
  <si>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</si>
  <si>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</si>
  <si>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</si>
  <si>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</si>
  <si>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</si>
  <si>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</si>
  <si>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</si>
  <si>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</si>
  <si>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</si>
  <si>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</si>
  <si>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</si>
  <si>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</si>
  <si>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</si>
  <si>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</si>
  <si>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</si>
  <si>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</si>
  <si>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</si>
  <si>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</si>
  <si>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</si>
  <si>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</si>
  <si>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</si>
  <si>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</si>
  <si>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</si>
  <si>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</si>
  <si>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</si>
  <si>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</si>
  <si>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</si>
  <si>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</si>
  <si>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</si>
  <si>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</si>
  <si>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</si>
  <si>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</si>
  <si>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Conrail Inc. and CRC</t>
  </si>
  <si>
    <t xml:space="preserve">Other </t>
  </si>
  <si>
    <t>(See note 1)</t>
  </si>
  <si>
    <t xml:space="preserve">Controlled </t>
  </si>
  <si>
    <t>Note 1 -  See note 10 to Schedule 200 on page 9.</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</si>
  <si>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</si>
  <si>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</si>
  <si>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</si>
  <si>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</si>
  <si>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</si>
  <si>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</si>
  <si>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</si>
  <si>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</si>
  <si>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</si>
  <si>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</si>
  <si>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</si>
  <si>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</si>
  <si>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</si>
  <si>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</si>
  <si>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</si>
  <si>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</si>
  <si>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</si>
  <si>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</si>
  <si>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</si>
  <si>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</si>
  <si>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</si>
  <si>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</si>
  <si>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</si>
  <si>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</si>
  <si>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</si>
  <si>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</si>
  <si>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</si>
  <si>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</si>
  <si>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</si>
  <si>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</si>
  <si>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</si>
  <si>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</si>
  <si>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</si>
  <si>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</si>
  <si>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</si>
  <si>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</si>
  <si>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</si>
  <si>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</si>
  <si>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</si>
  <si>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</si>
  <si>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</si>
  <si>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</si>
  <si>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</si>
  <si>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</si>
  <si>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</si>
  <si>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</si>
  <si>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74</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</si>
  <si>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</si>
  <si>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</si>
  <si>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</si>
  <si>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</si>
  <si>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</si>
  <si>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</si>
  <si>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</si>
  <si>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</si>
  <si>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</si>
  <si>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</si>
  <si>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</si>
  <si>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</si>
  <si>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</si>
  <si>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</si>
  <si>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</si>
  <si>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</si>
  <si>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</si>
  <si>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</si>
  <si>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</si>
  <si>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</si>
  <si>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4B</t>
  </si>
  <si>
    <t>4BJ</t>
  </si>
  <si>
    <t xml:space="preserve"> Total Class  4</t>
  </si>
  <si>
    <t xml:space="preserve"> Total Class  5</t>
  </si>
  <si>
    <t xml:space="preserve"> Miles of electrified road</t>
  </si>
  <si>
    <t xml:space="preserve"> or track included in</t>
  </si>
  <si>
    <t xml:space="preserve"> preceding grand total</t>
  </si>
  <si>
    <t xml:space="preserve">        Railroad Annual Report R-1</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</si>
  <si>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</si>
  <si>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</si>
  <si>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</si>
  <si>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</si>
  <si>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</si>
  <si>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</si>
  <si>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</si>
  <si>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</si>
  <si>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</si>
  <si>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</si>
  <si>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</si>
  <si>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</si>
  <si>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</si>
  <si>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</si>
  <si>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</si>
  <si>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</si>
  <si>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</si>
  <si>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</si>
  <si>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</si>
  <si>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</si>
  <si>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</si>
  <si>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</si>
  <si>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</si>
  <si>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</si>
  <si>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</si>
  <si>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</si>
  <si>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</si>
  <si>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</si>
  <si>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</si>
  <si>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</si>
  <si>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</si>
  <si>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</si>
  <si>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</si>
  <si>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</si>
  <si>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</si>
  <si>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</si>
  <si>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</si>
  <si>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</si>
  <si>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</si>
  <si>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</si>
  <si>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</si>
  <si>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</si>
  <si>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</si>
  <si>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</si>
  <si>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</si>
  <si>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</si>
  <si>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</si>
  <si>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</si>
  <si>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</si>
  <si>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</si>
  <si>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</si>
  <si>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</si>
  <si>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</si>
  <si>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</si>
  <si>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</si>
  <si>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</si>
  <si>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</si>
  <si>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</si>
  <si>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</si>
  <si>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</si>
  <si>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</si>
  <si>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</si>
  <si>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</si>
  <si>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</si>
  <si>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</si>
  <si>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</si>
  <si>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</si>
  <si>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</si>
  <si>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</si>
  <si>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</si>
  <si>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</si>
  <si>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</si>
  <si>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</si>
  <si>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</si>
  <si>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</si>
  <si>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</si>
  <si>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</si>
  <si>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</si>
  <si>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</si>
  <si>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</si>
  <si>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</si>
  <si>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</si>
  <si>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</si>
  <si>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</si>
  <si>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</si>
  <si>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</si>
  <si>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</si>
  <si>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</si>
  <si>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</si>
  <si>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</si>
  <si>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</si>
  <si>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</si>
  <si>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</si>
  <si>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</si>
  <si>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</si>
  <si>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</si>
  <si>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</si>
  <si>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</si>
  <si>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</si>
  <si>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</si>
  <si>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</si>
  <si>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</si>
  <si>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</si>
  <si>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</si>
  <si>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</si>
  <si>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</si>
  <si>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</si>
  <si>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</si>
  <si>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</si>
  <si>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</si>
  <si>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</si>
  <si>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</si>
  <si>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</si>
  <si>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</si>
  <si>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</si>
  <si>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1/1/1990</t>
  </si>
  <si>
    <t>1/1/1995</t>
  </si>
  <si>
    <t>1/1/2000</t>
  </si>
  <si>
    <t>1/1/2005</t>
  </si>
  <si>
    <t>12/31/1994</t>
  </si>
  <si>
    <t>12/31/1999</t>
  </si>
  <si>
    <t>12/31/2004</t>
  </si>
  <si>
    <t>12/31/2009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</si>
  <si>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</si>
  <si>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</si>
  <si>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</si>
  <si>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</si>
  <si>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</si>
  <si>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</si>
  <si>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</si>
  <si>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</si>
  <si>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</si>
  <si>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</si>
  <si>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</si>
  <si>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</si>
  <si>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</si>
  <si>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</si>
  <si>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</si>
  <si>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</si>
  <si>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</si>
  <si>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</si>
  <si>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</si>
  <si>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</si>
  <si>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</si>
  <si>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Crossties</t>
  </si>
  <si>
    <t>Switch and</t>
  </si>
  <si>
    <t>bridge ties</t>
  </si>
  <si>
    <t xml:space="preserve">Percent </t>
  </si>
  <si>
    <t>Remarks</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</si>
  <si>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</si>
  <si>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</si>
  <si>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t>
  </si>
  <si>
    <t>general condition of the tracks. 'Percent of spot maintenance' refers to the percentage of total rails laid in replacement considered to be spot maintenance.</t>
  </si>
  <si>
    <t xml:space="preserve">In line 9, the average cost of new and relay rail should include the cost of loading at the point of purchase ready for shipment, the freight charges paid foreign lines, and the </t>
  </si>
  <si>
    <t xml:space="preserve">cost of handling rails in general supply and storage yards.  The cost of unloading, hauling over carrier's own lines and placing rails in tracks and of train service in connection </t>
  </si>
  <si>
    <t>with the distribution of rails should not be included in this schedule.</t>
  </si>
  <si>
    <t>Miles of rail laid in replacement (rail-miles)</t>
  </si>
  <si>
    <t>New rail</t>
  </si>
  <si>
    <t>Relay rail</t>
  </si>
  <si>
    <t xml:space="preserve">Welded </t>
  </si>
  <si>
    <t>Bolted</t>
  </si>
  <si>
    <t>Percent of</t>
  </si>
  <si>
    <t>Welded rail</t>
  </si>
  <si>
    <t>Bolted rail</t>
  </si>
  <si>
    <t>rail</t>
  </si>
  <si>
    <t>spot maintenance</t>
  </si>
  <si>
    <t xml:space="preserve">  Potential Abandonments</t>
  </si>
  <si>
    <t>Relay</t>
  </si>
  <si>
    <t>724. RAILS LAID IN ADDITIONAL TRACKS AND IN NEW LINES AND EXTENSIONS</t>
  </si>
  <si>
    <t xml:space="preserve">   1.  Give particulars of all rails applied during the year in connection with the construction of new track.</t>
  </si>
  <si>
    <t xml:space="preserve">         In column (a) classify the kind of rail applied as follows:</t>
  </si>
  <si>
    <t xml:space="preserve">     (1) New steel rails, Bessemer process</t>
  </si>
  <si>
    <t xml:space="preserve">     (2) New steel rails, open-hearth process</t>
  </si>
  <si>
    <t xml:space="preserve">     (3) New rails, special alloy (describe fully in a footnote)</t>
  </si>
  <si>
    <t xml:space="preserve">     (4) Relay rails.</t>
  </si>
  <si>
    <t xml:space="preserve">   2.  Returns in columns (c) and (g) should be reported in WHOLE numbers.  Fractions of less than one-half should be disregarded, and</t>
  </si>
  <si>
    <t xml:space="preserve">        fractions of one-half or more should be counted as one.</t>
  </si>
  <si>
    <t xml:space="preserve">   3.  The returns in columns (d) and (h) should include the cost of loading at the point of purchase ready for shipment, the freight charges </t>
  </si>
  <si>
    <t xml:space="preserve">        paid foreign lines, and the cost of handling rails in general supply and storage yards.  The cost of unloading, hauling over carrier's own</t>
  </si>
  <si>
    <t xml:space="preserve">        lines, and placing the rails in tracks and of train service in connection with the distribution of the rail should not be included in this schedule.</t>
  </si>
  <si>
    <t>RAIL APPLIED IN RUNNING TRACKS, PASSING</t>
  </si>
  <si>
    <t>RAIL APPLIED IN YARD, STATION, TEAM, INDUSTRY</t>
  </si>
  <si>
    <t>TRACKS, CROSS-OVERS, ETC.</t>
  </si>
  <si>
    <t>AND OTHER SWITCHING TRACKS</t>
  </si>
  <si>
    <t>Weight of rail</t>
  </si>
  <si>
    <t>Pounds</t>
  </si>
  <si>
    <t>Total cost of rail</t>
  </si>
  <si>
    <t xml:space="preserve">Average </t>
  </si>
  <si>
    <t>per yard</t>
  </si>
  <si>
    <t>of tons</t>
  </si>
  <si>
    <t xml:space="preserve">applied in running </t>
  </si>
  <si>
    <t>cost</t>
  </si>
  <si>
    <t xml:space="preserve"> of tons</t>
  </si>
  <si>
    <t>applied in yard, sta-</t>
  </si>
  <si>
    <t>of rail</t>
  </si>
  <si>
    <t>(2,000 lb)</t>
  </si>
  <si>
    <t>tracks, passing tracks</t>
  </si>
  <si>
    <t>per ton</t>
  </si>
  <si>
    <t>tion, team, industry,</t>
  </si>
  <si>
    <t>cross-overs, etc.,</t>
  </si>
  <si>
    <t>and other switching</t>
  </si>
  <si>
    <t>tracks during year</t>
  </si>
  <si>
    <t xml:space="preserve"> Number of miles of new running tracks, passing tracks, cross-overs, etc., in which rails were laid </t>
  </si>
  <si>
    <t xml:space="preserve"> Number of miles of new yard, station, team, industry, and other switching tracks in which rails were laid</t>
  </si>
  <si>
    <t xml:space="preserve">    725. WEIGHT OF RAIL</t>
  </si>
  <si>
    <t xml:space="preserve">   Give the particulars called for below concerning the road and track operated by the respondent at the close of the year.  Only the </t>
  </si>
  <si>
    <t xml:space="preserve">   respondent's proportion of jointly owned mileage should be included.  Under "Weight of rail", the various weights of rails should be </t>
  </si>
  <si>
    <t xml:space="preserve">   given.  Road and track occupied under trackage right or other form of license should not be included herein, but all road and track held </t>
  </si>
  <si>
    <t xml:space="preserve">   under any form of lease (granting exclusive possession to the lessee) should be included.</t>
  </si>
  <si>
    <t>Weight of</t>
  </si>
  <si>
    <t>Line-haul com-</t>
  </si>
  <si>
    <t>Switching and ter-</t>
  </si>
  <si>
    <t>rails per yard</t>
  </si>
  <si>
    <t>panies (miles of</t>
  </si>
  <si>
    <t>minal companies</t>
  </si>
  <si>
    <t>(pounds)</t>
  </si>
  <si>
    <t>main track)</t>
  </si>
  <si>
    <t>(miles of all tracks)</t>
  </si>
  <si>
    <t>726. SUMMARY OF TRACK REPLACEMENTS</t>
  </si>
  <si>
    <t>1. Furnish the requested information concerning the summary of track replacements.</t>
  </si>
  <si>
    <t>2. In columns (d), (e), (g), and (j) give the percentage of replacements to units of property in each track category at year end.</t>
  </si>
  <si>
    <t>Rail</t>
  </si>
  <si>
    <t>Track surfacing</t>
  </si>
  <si>
    <t>Number of ties replaced</t>
  </si>
  <si>
    <t>Percent replaced</t>
  </si>
  <si>
    <t xml:space="preserve">    </t>
  </si>
  <si>
    <t>Miles of rail</t>
  </si>
  <si>
    <t>replaced</t>
  </si>
  <si>
    <t>Cubic yards of</t>
  </si>
  <si>
    <t xml:space="preserve">Miles </t>
  </si>
  <si>
    <t>Percent</t>
  </si>
  <si>
    <t>Crosstie</t>
  </si>
  <si>
    <t>(rail-miles)</t>
  </si>
  <si>
    <t>ballast placed</t>
  </si>
  <si>
    <t>surfaced</t>
  </si>
  <si>
    <t>(board feet)</t>
  </si>
  <si>
    <t>A</t>
  </si>
  <si>
    <t>B</t>
  </si>
  <si>
    <t>C</t>
  </si>
  <si>
    <t>D</t>
  </si>
  <si>
    <t>E</t>
  </si>
  <si>
    <t>F</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</si>
  <si>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</si>
  <si>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</si>
  <si>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</si>
  <si>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</si>
  <si>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</si>
  <si>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</si>
  <si>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</si>
  <si>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</si>
  <si>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</si>
  <si>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</si>
  <si>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</si>
  <si>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</si>
  <si>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</si>
  <si>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</si>
  <si>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</si>
  <si>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</si>
  <si>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</si>
  <si>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</si>
  <si>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</si>
  <si>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</si>
  <si>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</si>
  <si>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</si>
  <si>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</si>
  <si>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</si>
  <si>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</si>
  <si>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</si>
  <si>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</si>
  <si>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</si>
  <si>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</si>
  <si>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</si>
  <si>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</si>
  <si>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</si>
  <si>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</si>
  <si>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</si>
  <si>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</si>
  <si>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</si>
  <si>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</si>
  <si>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</si>
  <si>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</si>
  <si>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</si>
  <si>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</si>
  <si>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</si>
  <si>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</si>
  <si>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</si>
  <si>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</si>
  <si>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</si>
  <si>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</si>
  <si>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</si>
  <si>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</si>
  <si>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</si>
  <si>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</si>
  <si>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</si>
  <si>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</si>
  <si>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</si>
  <si>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</si>
  <si>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</si>
  <si>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</si>
  <si>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</si>
  <si>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</si>
  <si>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</si>
  <si>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</si>
  <si>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</si>
  <si>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</si>
  <si>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</si>
  <si>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</si>
  <si>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</si>
  <si>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</si>
  <si>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</si>
  <si>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</si>
  <si>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</si>
  <si>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</si>
  <si>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</si>
  <si>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 xml:space="preserve">                Railroad Annual Report R-1</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</si>
  <si>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</si>
  <si>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</si>
  <si>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</si>
  <si>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</si>
  <si>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</si>
  <si>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</si>
  <si>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</si>
  <si>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</si>
  <si>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</si>
  <si>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</si>
  <si>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</si>
  <si>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</si>
  <si>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</si>
  <si>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</si>
  <si>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</si>
  <si>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</si>
  <si>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</si>
  <si>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</si>
  <si>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</si>
  <si>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</si>
  <si>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</si>
  <si>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</si>
  <si>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</si>
  <si>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</si>
  <si>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</si>
  <si>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</si>
  <si>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</si>
  <si>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</si>
  <si>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</si>
  <si>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</si>
  <si>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</si>
  <si>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</si>
  <si>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</si>
  <si>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</si>
  <si>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</si>
  <si>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</si>
  <si>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</si>
  <si>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</si>
  <si>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</si>
  <si>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</si>
  <si>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</si>
  <si>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</si>
  <si>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</si>
  <si>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</si>
  <si>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</si>
  <si>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</si>
  <si>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</si>
  <si>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</si>
  <si>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</si>
  <si>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</si>
  <si>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</si>
  <si>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</si>
  <si>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</si>
  <si>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</si>
  <si>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</si>
  <si>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</si>
  <si>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</si>
  <si>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</si>
  <si>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</si>
  <si>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</si>
  <si>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</si>
  <si>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</si>
  <si>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</si>
  <si>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</si>
  <si>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</si>
  <si>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</si>
  <si>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</si>
  <si>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</si>
  <si>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</si>
  <si>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</si>
  <si>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</si>
  <si>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</si>
  <si>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</si>
  <si>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</si>
  <si>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</si>
  <si>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</si>
  <si>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</si>
  <si>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</si>
  <si>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</si>
  <si>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</si>
  <si>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</si>
  <si>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</si>
  <si>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</si>
  <si>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</si>
  <si>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</si>
  <si>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</si>
  <si>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</si>
  <si>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</si>
  <si>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</si>
  <si>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</si>
  <si>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</si>
  <si>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</si>
  <si>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</si>
  <si>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</si>
  <si>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</si>
  <si>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</si>
  <si>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</si>
  <si>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</si>
  <si>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</si>
  <si>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</si>
  <si>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</si>
  <si>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</si>
  <si>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</si>
  <si>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</si>
  <si>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</si>
  <si>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</si>
  <si>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</si>
  <si>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</si>
  <si>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</si>
  <si>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</si>
  <si>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</si>
  <si>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</si>
  <si>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</si>
  <si>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</si>
  <si>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</si>
  <si>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</si>
  <si>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</si>
  <si>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</si>
  <si>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</si>
  <si>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</si>
  <si>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</si>
  <si>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</si>
  <si>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</si>
  <si>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</si>
  <si>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</si>
  <si>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</si>
  <si>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</si>
  <si>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</si>
  <si>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</si>
  <si>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</si>
  <si>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</si>
  <si>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</si>
  <si>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</si>
  <si>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</si>
  <si>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</si>
  <si>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</si>
  <si>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</si>
  <si>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</si>
  <si>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</si>
  <si>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</si>
  <si>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</si>
  <si>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</si>
  <si>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</si>
  <si>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</si>
  <si>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</si>
  <si>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</si>
  <si>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</si>
  <si>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</si>
  <si>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</si>
  <si>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</si>
  <si>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</si>
  <si>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</si>
  <si>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</si>
  <si>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</si>
  <si>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</si>
  <si>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</si>
  <si>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</si>
  <si>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</si>
  <si>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</si>
  <si>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</si>
  <si>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</si>
  <si>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</si>
  <si>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</si>
  <si>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</si>
  <si>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</si>
  <si>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</si>
  <si>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</si>
  <si>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</si>
  <si>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</si>
  <si>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</si>
  <si>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</si>
  <si>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</si>
  <si>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</si>
  <si>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</si>
  <si>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</si>
  <si>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</si>
  <si>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</si>
  <si>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</si>
  <si>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</si>
  <si>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</si>
  <si>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</si>
  <si>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</si>
  <si>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</si>
  <si>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</si>
  <si>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</si>
  <si>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</si>
  <si>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</si>
  <si>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</si>
  <si>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</si>
  <si>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</si>
  <si>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</si>
  <si>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</si>
  <si>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</si>
  <si>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</si>
  <si>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</si>
  <si>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</si>
  <si>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</si>
  <si>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</si>
  <si>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</si>
  <si>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</si>
  <si>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</si>
  <si>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</si>
  <si>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</si>
  <si>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</si>
  <si>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</si>
  <si>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</si>
  <si>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</si>
  <si>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</si>
  <si>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</si>
  <si>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</si>
  <si>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</si>
  <si>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</si>
  <si>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</si>
  <si>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</si>
  <si>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</si>
  <si>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</si>
  <si>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</si>
  <si>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</si>
  <si>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</si>
  <si>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</si>
  <si>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</si>
  <si>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</si>
  <si>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</si>
  <si>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</si>
  <si>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</si>
  <si>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</si>
  <si>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</si>
  <si>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</si>
  <si>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</si>
  <si>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</si>
  <si>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</si>
  <si>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</si>
  <si>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</si>
  <si>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</si>
  <si>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</si>
  <si>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</si>
  <si>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</si>
  <si>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</si>
  <si>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</si>
  <si>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</si>
  <si>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</si>
  <si>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</si>
  <si>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</si>
  <si>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</si>
  <si>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</si>
  <si>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</si>
  <si>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</si>
  <si>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</si>
  <si>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</si>
  <si>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</si>
  <si>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</si>
  <si>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</si>
  <si>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</si>
  <si>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</si>
  <si>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</si>
  <si>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</si>
  <si>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</si>
  <si>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</si>
  <si>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</si>
  <si>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</si>
  <si>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</si>
  <si>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</si>
  <si>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</si>
  <si>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</si>
  <si>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</si>
  <si>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</si>
  <si>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</si>
  <si>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</si>
  <si>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</si>
  <si>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</si>
  <si>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</si>
  <si>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</si>
  <si>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</si>
  <si>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</si>
  <si>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</si>
  <si>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</si>
  <si>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</si>
  <si>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</si>
  <si>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</si>
  <si>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</si>
  <si>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</si>
  <si>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</si>
  <si>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</si>
  <si>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</si>
  <si>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</si>
  <si>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</si>
  <si>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</si>
  <si>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</si>
  <si>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</si>
  <si>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</si>
  <si>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</si>
  <si>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</si>
  <si>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</si>
  <si>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</si>
  <si>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</si>
  <si>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</si>
  <si>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</si>
  <si>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</si>
  <si>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Schedules 330, 332, 335, 352B, 410, 700, 710, 710S, 720 and Footnote: PTC Grants</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</si>
  <si>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</si>
  <si>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</si>
  <si>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</si>
  <si>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</si>
  <si>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</si>
  <si>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</si>
  <si>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</si>
  <si>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</si>
  <si>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</si>
  <si>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</si>
  <si>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</si>
  <si>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</si>
  <si>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</si>
  <si>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</si>
  <si>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</si>
  <si>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</si>
  <si>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</si>
  <si>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</si>
  <si>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</si>
  <si>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</si>
  <si>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</si>
  <si>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</si>
  <si>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We have also made capital contributions to entities that were formed for the purpose of implementing</t>
  </si>
  <si>
    <t>Positive Train Control (PTC), as follows:</t>
  </si>
  <si>
    <t>Meteorcomm LLC</t>
  </si>
  <si>
    <t>PTC-220 LLC</t>
  </si>
  <si>
    <t>These investments are not included in the above Schedule 330.</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</si>
  <si>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</si>
  <si>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</si>
  <si>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</si>
  <si>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</si>
  <si>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</si>
  <si>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</si>
  <si>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</si>
  <si>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</si>
  <si>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</si>
  <si>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</si>
  <si>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</si>
  <si>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</si>
  <si>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</si>
  <si>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</si>
  <si>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</si>
  <si>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</si>
  <si>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</si>
  <si>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</si>
  <si>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</si>
  <si>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</si>
  <si>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</si>
  <si>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</si>
  <si>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NOT APPLICABLE - 5% RULE</t>
  </si>
  <si>
    <t>Amortization (other than def. projects)</t>
  </si>
  <si>
    <t>Computer systems &amp; WP equipment</t>
  </si>
  <si>
    <t>NA</t>
  </si>
  <si>
    <t>Both owned and leasedhold improvement assets are included in columns (b) and ( c) above.</t>
  </si>
  <si>
    <t>See Notes and Remarks on page 99 for additional information.</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</si>
  <si>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</si>
  <si>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</si>
  <si>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</si>
  <si>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</si>
  <si>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</si>
  <si>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</si>
  <si>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(See Schedule 351 for accumulated depreciation to road and equipment owned and leased to others.)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</si>
  <si>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</si>
  <si>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</si>
  <si>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</si>
  <si>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</si>
  <si>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</si>
  <si>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</si>
  <si>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</si>
  <si>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</si>
  <si>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</si>
  <si>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</si>
  <si>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</si>
  <si>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Both owned and leasedhold improvement assets are included in columns (b) - (g) above.</t>
  </si>
  <si>
    <t>PTC 352B.  INVESTMENT IN RAILROAD PROPERTY USED IN TRANSPORTATION SERVICE (By Property Account)</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</si>
  <si>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</si>
  <si>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</si>
  <si>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</si>
  <si>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</si>
  <si>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</si>
  <si>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</si>
  <si>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</si>
  <si>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</si>
  <si>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</si>
  <si>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</si>
  <si>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</si>
  <si>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</si>
  <si>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</si>
  <si>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</si>
  <si>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</si>
  <si>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</si>
  <si>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</si>
  <si>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</si>
  <si>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</si>
  <si>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</si>
  <si>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</si>
  <si>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</si>
  <si>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</si>
  <si>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</si>
  <si>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</si>
  <si>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</si>
  <si>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</si>
  <si>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</si>
  <si>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</si>
  <si>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</si>
  <si>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</si>
  <si>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</si>
  <si>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</si>
  <si>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</si>
  <si>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</si>
  <si>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</si>
  <si>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</si>
  <si>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</si>
  <si>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</si>
  <si>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</si>
  <si>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</si>
  <si>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</si>
  <si>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</si>
  <si>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</si>
  <si>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</si>
  <si>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</si>
  <si>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</si>
  <si>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</si>
  <si>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</si>
  <si>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</si>
  <si>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</si>
  <si>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</si>
  <si>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</si>
  <si>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</si>
  <si>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</si>
  <si>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</si>
  <si>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</si>
  <si>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</si>
  <si>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</si>
  <si>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</si>
  <si>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</si>
  <si>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</si>
  <si>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</si>
  <si>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</si>
  <si>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</si>
  <si>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</si>
  <si>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</si>
  <si>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</si>
  <si>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</si>
  <si>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</si>
  <si>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</si>
  <si>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</si>
  <si>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</si>
  <si>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</si>
  <si>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</si>
  <si>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</si>
  <si>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</si>
  <si>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</si>
  <si>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</si>
  <si>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</si>
  <si>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</si>
  <si>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</si>
  <si>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</si>
  <si>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</si>
  <si>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</si>
  <si>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</si>
  <si>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</si>
  <si>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</si>
  <si>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</si>
  <si>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</si>
  <si>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</si>
  <si>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</si>
  <si>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</si>
  <si>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</si>
  <si>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</si>
  <si>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</si>
  <si>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</si>
  <si>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</si>
  <si>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</si>
  <si>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</si>
  <si>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</si>
  <si>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</si>
  <si>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</si>
  <si>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P</t>
  </si>
  <si>
    <t>53' Domestic Chassis (Z)</t>
  </si>
  <si>
    <t>53' Steel Domestic Container (U)</t>
  </si>
  <si>
    <t>Diesel-Multipurpose Units 4-Axle 3,000 HP</t>
  </si>
  <si>
    <t>S</t>
  </si>
  <si>
    <t>Diesel-Multipurpose Units 6-Axle 3,000 HP</t>
  </si>
  <si>
    <t>Auxiliary Units 4-Axle</t>
  </si>
  <si>
    <t>GENERAL INSTRUCTIONS CONCERNING RETURNS TO BE MADE IN SCHEDULES 720, 721, 723, AND 726</t>
  </si>
  <si>
    <t>721.  TIES LAID IN REPLACEMENT</t>
  </si>
  <si>
    <t>Furnish the requested information concerning ties laid in replacement.</t>
  </si>
  <si>
    <t>In column (j), report the total board feet of switch and bridge ties laid in replacement.</t>
  </si>
  <si>
    <t xml:space="preserve">The term 'spot maintenance' in column (k) means repairs to track components during routine inspections, as opposed to programmed replacements aimed at  </t>
  </si>
  <si>
    <t xml:space="preserve">upgrading the general condition of the tracks. 'Percent of spot maintenance' refers to the percentage of total ties or board feet laid in replacement considered to </t>
  </si>
  <si>
    <t xml:space="preserve">be spot maintenance. </t>
  </si>
  <si>
    <t xml:space="preserve">In line 9, the average cost per tie should include transportation charges on foreign lines, tie trains, loading, inspection, and the cost of handling ties in general </t>
  </si>
  <si>
    <t xml:space="preserve">supply storage and seasoning yards, and in the case of treating ties, also the cost of handling at treating plants and the cost of treatment.  The cost of </t>
  </si>
  <si>
    <t xml:space="preserve">unloading, hauling over carrier's own lines, and placing the ties in tracks and of train service other than that necessary in connection with loading or treatment </t>
  </si>
  <si>
    <t>should not be included in this schedule.</t>
  </si>
  <si>
    <t>Number of crossties laid in replacement</t>
  </si>
  <si>
    <t>New ties</t>
  </si>
  <si>
    <t>Second-hand ties</t>
  </si>
  <si>
    <t>switch and</t>
  </si>
  <si>
    <t>Wooden</t>
  </si>
  <si>
    <t>Concrete</t>
  </si>
  <si>
    <t xml:space="preserve">(board feet) </t>
  </si>
  <si>
    <t>of spot</t>
  </si>
  <si>
    <t>Treated</t>
  </si>
  <si>
    <t>Untreated</t>
  </si>
  <si>
    <t>maintenance</t>
  </si>
  <si>
    <t xml:space="preserve"> Average cost per crosstie                                                            </t>
  </si>
  <si>
    <t xml:space="preserve"> and switchtie (MBM)</t>
  </si>
  <si>
    <t>722. TIES LAID IN ADDITIONAL TRACKS AND IN NEW LINES AND EXTENSIONS</t>
  </si>
  <si>
    <t xml:space="preserve">     Give particulars of ties laid in new construction during the year.</t>
  </si>
  <si>
    <t xml:space="preserve">     In column (a) classify the ties as follows:</t>
  </si>
  <si>
    <t xml:space="preserve">        U - Wooden ties untreated when applied.</t>
  </si>
  <si>
    <t xml:space="preserve">        T - Wooden ties treated before application.</t>
  </si>
  <si>
    <t xml:space="preserve">        S - Ties other than wooden (steel, concrete, etc.).  Indicate type in column (h).</t>
  </si>
  <si>
    <t xml:space="preserve">     Report new and second-hand (relay) ties separately, indicating in column (h) which ties are new.</t>
  </si>
  <si>
    <t xml:space="preserve">     In columns (d) and (g) show the total cost, including transportation charges on foreign lines, tie trains, loading, inspection, and the cost of handling ties in general supply, storage,  </t>
  </si>
  <si>
    <t xml:space="preserve">     and seasoning yard.  In the case of treated ties, also show the cost of handling at treating plants and the cost of treatment.  The cost of unloading, hauling over carrier's own lines  </t>
  </si>
  <si>
    <t xml:space="preserve">     and placing the ties in tracks, and of train service, other than that necessary in connection with loading or treatment, should not be included in this schedule. </t>
  </si>
  <si>
    <t>CROSSTIES</t>
  </si>
  <si>
    <t>SWITCH AND BRIDGE TIES</t>
  </si>
  <si>
    <t>Total cost of</t>
  </si>
  <si>
    <t>crossties laid in</t>
  </si>
  <si>
    <t>Number of feet</t>
  </si>
  <si>
    <t>Average cost</t>
  </si>
  <si>
    <t>switch and bridge</t>
  </si>
  <si>
    <t xml:space="preserve">Total number </t>
  </si>
  <si>
    <t xml:space="preserve">new tracks  </t>
  </si>
  <si>
    <t xml:space="preserve">(board measure) </t>
  </si>
  <si>
    <t>per M feet</t>
  </si>
  <si>
    <t xml:space="preserve">ties laid in new </t>
  </si>
  <si>
    <t>Class of ties</t>
  </si>
  <si>
    <t>of ties applied</t>
  </si>
  <si>
    <t>per tie</t>
  </si>
  <si>
    <t>laid in tracks</t>
  </si>
  <si>
    <t>(board measure)</t>
  </si>
  <si>
    <t xml:space="preserve">tracks during year </t>
  </si>
  <si>
    <t>T</t>
  </si>
  <si>
    <t xml:space="preserve">         TOTAL</t>
  </si>
  <si>
    <t xml:space="preserve"> Number of miles of new running, passing tracks, cross-overs, etc., in which ties were laid  —  </t>
  </si>
  <si>
    <t xml:space="preserve"> Number of miles of new yard, station, team, industry, and other switching tracks in which ties were laid  —  </t>
  </si>
  <si>
    <t>ANNUAL  REPORT</t>
  </si>
  <si>
    <t>OF</t>
  </si>
  <si>
    <t>Name, official title, telephone number, and office address of officer in charge of correspondence with the Board</t>
  </si>
  <si>
    <t>regarding this report:</t>
  </si>
  <si>
    <t>(Name)</t>
  </si>
  <si>
    <t xml:space="preserve">     (Title)</t>
  </si>
  <si>
    <t>Vice President and Controller</t>
  </si>
  <si>
    <t>(Telephone number)</t>
  </si>
  <si>
    <t>(757)         629-2765</t>
  </si>
  <si>
    <t>(Area Code)</t>
  </si>
  <si>
    <t>(Office address)</t>
  </si>
  <si>
    <t xml:space="preserve">  Three Commercial Place, Norfolk, VA  23510-2191</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</si>
  <si>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</si>
  <si>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</si>
  <si>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</si>
  <si>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</si>
  <si>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</si>
  <si>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</si>
  <si>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</si>
  <si>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</si>
  <si>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</si>
  <si>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Capital Stock</t>
  </si>
  <si>
    <t>Statement of Cash Flows</t>
  </si>
  <si>
    <t xml:space="preserve">Working Capital </t>
  </si>
  <si>
    <t>Investments and Advances Affiliated Companies</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</si>
  <si>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</si>
  <si>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</si>
  <si>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</si>
  <si>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</si>
  <si>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</si>
  <si>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Accrued Liability - Leased Property</t>
  </si>
  <si>
    <t>Depreciation Base and Rates - Improvements to Road and Equipment Leased from Others</t>
  </si>
  <si>
    <t>Accumulated Depreciation - Improvements to Road and Equipment Leased from Others</t>
  </si>
  <si>
    <t>Depreciation Base and Rates - Road and Equipment Leased to Others</t>
  </si>
  <si>
    <t>Accumulated Depreciation - Road and Equipment Leased to Others</t>
  </si>
  <si>
    <t>Investment in Railroad Property Used in Transportation Service (By Company)</t>
  </si>
  <si>
    <t>352A</t>
  </si>
  <si>
    <t>Investment in Railroad Property Used in Transportation Service (By Property Accounts)</t>
  </si>
  <si>
    <t>352B</t>
  </si>
  <si>
    <t>Way and Structures</t>
  </si>
  <si>
    <t>Rents for Interchanged Freight Train Cars and Other Freight Carrying-Equipment</t>
  </si>
  <si>
    <t>Supporting Schedule - Equipment</t>
  </si>
  <si>
    <t>Supporting Schedule - Improvements to Equipment Leased from Others</t>
  </si>
  <si>
    <t>Supporting Schedule - Road</t>
  </si>
  <si>
    <t>Specialized Service Subschedule - Transportation</t>
  </si>
  <si>
    <t>Supporting Schedule - Capital Leases</t>
  </si>
  <si>
    <t>Analysis of Taxes</t>
  </si>
  <si>
    <t>Items in Selected Income and Retained Earnings Accounts for the Year</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</si>
  <si>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</si>
  <si>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</si>
  <si>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</si>
  <si>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</si>
  <si>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</si>
  <si>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</si>
  <si>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</si>
  <si>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</si>
  <si>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</si>
  <si>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</si>
  <si>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Track and Traffic Conditions</t>
  </si>
  <si>
    <t>Ties Laid in Replacement</t>
  </si>
  <si>
    <t>Ties Laid in Additional Tracks and in New Lines and Extensions</t>
  </si>
  <si>
    <t>Rails Laid in Replacement</t>
  </si>
  <si>
    <t>Rails Laid in Additional Tracks and in New Lines and Extensions</t>
  </si>
  <si>
    <t>Weight of Rail</t>
  </si>
  <si>
    <t>Summary of Track Replacements</t>
  </si>
  <si>
    <t>Consumption of Diesel Fuel</t>
  </si>
  <si>
    <t>Railroad Operating Statistics</t>
  </si>
  <si>
    <t>PTC Supplemental Schedules - 330, 332, 335, 352B, 410, 700, 710, 710S, and 720</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</si>
  <si>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</si>
  <si>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</si>
  <si>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</si>
  <si>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</si>
  <si>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</si>
  <si>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</si>
  <si>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</si>
  <si>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</si>
  <si>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</si>
  <si>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</si>
  <si>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</si>
  <si>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</si>
  <si>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</si>
  <si>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</si>
  <si>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</si>
  <si>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</si>
  <si>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</si>
  <si>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</si>
  <si>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</si>
  <si>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</si>
  <si>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</si>
  <si>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</si>
  <si>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</si>
  <si>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</si>
  <si>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</si>
  <si>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</si>
  <si>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</si>
  <si>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</si>
  <si>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</si>
  <si>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Road Initials:  NS Rail     Year:  2014</t>
  </si>
  <si>
    <t>YEAR ENDED DECEMBER 31, 2014</t>
  </si>
  <si>
    <t>Road Initials: NS Rail    Year 2014</t>
  </si>
  <si>
    <t>Road Initial:  NS Rail     Year:  2014</t>
  </si>
  <si>
    <t xml:space="preserve">   Road Initials:  NS Rail    Year  2014</t>
  </si>
  <si>
    <t>Road Initials:  NS Rail      Year 2014</t>
  </si>
  <si>
    <t>Thomas E. Hurlbut</t>
  </si>
  <si>
    <t>Diesel-Freight Units 6-Axle 4,300 HP</t>
  </si>
  <si>
    <t>Composite 4,080 CU FT Hybrid Coal Gondolas (GT)</t>
  </si>
  <si>
    <t>Diesel-Freight Units 6-Axle 4,000 HP</t>
  </si>
  <si>
    <t>ACCT 16-Station and office buildings</t>
  </si>
  <si>
    <t xml:space="preserve">*Net of capitalized interest $19,021. Amount on line 24 primarily represents "Other Interest expense" that does not relate to conventional </t>
  </si>
  <si>
    <t>* Actual equity earnings, as reported on Schedule 210, Line 26 Column (b) are ($190).  The difference between the Schedule 210 and the equity in undistributed</t>
  </si>
  <si>
    <t>Other Comprehensive Income and Retained Earnings equals $3,135</t>
  </si>
  <si>
    <t>NSR 16,668,997</t>
  </si>
  <si>
    <t>December 31, 2014</t>
  </si>
  <si>
    <t>NSR -  16,668,997 votes</t>
  </si>
  <si>
    <t>NSR - May 27, 2014</t>
  </si>
  <si>
    <t>(less Depreciation) $49,756 and $47,594 respectively</t>
  </si>
  <si>
    <t>We have outstanding letters of credit in the amount of $5.6 million, with various banks,</t>
  </si>
  <si>
    <t>under which no borrowings were outstanding as of December 31, 2014.</t>
  </si>
  <si>
    <t xml:space="preserve">the amounts outstanding under the facility were $200 million at an average variable interest rate of 1.28% and 1.23%, respectively.   </t>
  </si>
  <si>
    <t xml:space="preserve">Our intent is to refinance $100 million of these borrowings on a long-term basis.  Accordingly, these amounts outstanding are included </t>
  </si>
  <si>
    <t xml:space="preserve">in the line item “Funded Debt Unmatured ” and the remaining $100 million outstanding at both December 31, 2014 and 2013, </t>
  </si>
  <si>
    <t xml:space="preserve">is included in the line item “Loans and Notes Payable” in the Combined Balance Sheets.  The facility has a two year tem which was </t>
  </si>
  <si>
    <t xml:space="preserve">renewed and amended in October 2014 to run until October 2016.   </t>
  </si>
  <si>
    <t xml:space="preserve">earnings listed above is due to a portion of the amounts credited to operating expenses.  These earnings equal $9,492 and adjustments to </t>
  </si>
  <si>
    <t>NEW  WOOD TIES</t>
  </si>
  <si>
    <t xml:space="preserve">S </t>
  </si>
  <si>
    <t>NEW STEEL TIES</t>
  </si>
  <si>
    <t xml:space="preserve">  Average cost of new and relay rail laid in replacement per gross ton:          New                    </t>
  </si>
  <si>
    <t xml:space="preserve"> Track-miles of welded rail installed on system this year: 44.75     Total to date: 22,288</t>
  </si>
  <si>
    <t>3AJ</t>
  </si>
  <si>
    <t>Reserve Transferred from Leasehold Improvement Accumulated Reserve</t>
  </si>
  <si>
    <t>Reserve transferred to Leasehold Improvement Accumulated Reserve</t>
  </si>
  <si>
    <t>Reserve transferred from Leasehold Improvement Accumulated Reserve</t>
  </si>
  <si>
    <t>2 (Land for transportation purposes) to 16 (Station and office buildings)</t>
  </si>
  <si>
    <t>3 (Grading) to 16 (Station and office buildings)</t>
  </si>
  <si>
    <t>6 (Bridges, trestles, and culverts) from 25 (TOFC/COFC terminals)</t>
  </si>
  <si>
    <t>6 (Bridges, trestles, and culverts) to 39 (Public improvements-Construction)</t>
  </si>
  <si>
    <t>16 (Station and office buildings) from 2 (Land for transportation purposes)</t>
  </si>
  <si>
    <t>16 (Station and office buildings) from 25 (TOFC/COFC terminals)</t>
  </si>
  <si>
    <t>16 (Station and office buildings) from 3 (Grading)</t>
  </si>
  <si>
    <t>16 (Station and office buildings) to 20 (Shops and enginehouses)</t>
  </si>
  <si>
    <t>20 (Shops and enginehouses) from 16 (Station and office buildings)</t>
  </si>
  <si>
    <t>20 (Shops and enginehouses) to 58 (Miscellaneous equipment)</t>
  </si>
  <si>
    <t>25 (TOFC/COFC terminals) to 59 (Computer systems and word processing equip)</t>
  </si>
  <si>
    <t>25 (TOFC/COFC terminals) to 6 (Bridges, trestles, and culverts)</t>
  </si>
  <si>
    <t>26 (Communication systems) from 17 (Roadway buildings)</t>
  </si>
  <si>
    <t>37 (Roadway machines) to 57 (Work equipment)</t>
  </si>
  <si>
    <t>39 (Public improvements-Construction) from 6 (Bridges, trestles, and culverts)</t>
  </si>
  <si>
    <t>44 (Shop machinery) to 20 (Shops and enginehouses)</t>
  </si>
  <si>
    <t>52 (Locomotives) from 57 (Work equipment)</t>
  </si>
  <si>
    <t>53 (Freight-train cars) to 57 (Work equipment)</t>
  </si>
  <si>
    <t>57 (Work equipment) from 37 (Roadway machines)</t>
  </si>
  <si>
    <t>57 (Work equipment) from 53 (Freight-train cars)</t>
  </si>
  <si>
    <t>57 (Work equipment) to 52 (Locomotives)</t>
  </si>
  <si>
    <t>58 (Miscellaneous equipment) from 20 (Shops and enginehouses)</t>
  </si>
  <si>
    <t>58 (Miscellaneous equipment) to 37 (Roadway machines)</t>
  </si>
  <si>
    <t>59 (Computer systems and word processing equip) from 25 (TOFC/COFC terminals)</t>
  </si>
  <si>
    <t>59 (Computer systems and word processing equip) to 16 (Station and office buildings)</t>
  </si>
  <si>
    <t>B&amp;H Rail Corp.</t>
  </si>
  <si>
    <t>Buckingham Branch</t>
  </si>
  <si>
    <t>CaterParrott Railnet</t>
  </si>
  <si>
    <t>Columbus &amp; Ohio River Railroad</t>
  </si>
  <si>
    <t>Georgia Southern Railway</t>
  </si>
  <si>
    <t>North Carolina &amp; Virginia Railroad</t>
  </si>
  <si>
    <t xml:space="preserve">R J Corman Co.  </t>
  </si>
  <si>
    <t>Buffalo &amp; Pittsburgh Railroad</t>
  </si>
  <si>
    <t>16 (Station and office buildings) from 59 (Computer systems and word processing equip)</t>
  </si>
  <si>
    <t>17 (Roadway buildings) to 26 (Communication systems)</t>
  </si>
  <si>
    <t>20 (Shops and enginehouses) from 44 (Shop machinery)</t>
  </si>
  <si>
    <t>25 (TOFC/COFC terminals) from 16 (Station and office buildings)</t>
  </si>
  <si>
    <t>37 (Roadway machines) from 58 (Miscellaneous equipment)</t>
  </si>
  <si>
    <t xml:space="preserve">   Road Initials: NS Rail    Year 2014</t>
  </si>
  <si>
    <t xml:space="preserve">  Road Initials: NS Rail    Year 2014</t>
  </si>
  <si>
    <t xml:space="preserve"> PTC Supplement to Railroad Annual Report R-1</t>
  </si>
  <si>
    <t xml:space="preserve">  PTC Supplement to Railroad Annual Report R-1</t>
  </si>
  <si>
    <t>(17) Controlled jointly - Others own 54.56%</t>
  </si>
  <si>
    <t xml:space="preserve">Depreciation  reported on lines 38, 39 and 40 in column (c) is property account 44 and this amount should equal the amount show in  column (c),  </t>
  </si>
  <si>
    <t>(1) CSX Transp., Inc. owns 50%</t>
  </si>
  <si>
    <t>(2) CSX Transp., Inc. owns 50% and FEC owns 25%</t>
  </si>
  <si>
    <t>(3) Controlled jointly-other RRs own 75%</t>
  </si>
  <si>
    <t>(5) CSX Transp., Inc. owns 50%</t>
  </si>
  <si>
    <t>(6) Controlled jointly-other RRs own 91.67%</t>
  </si>
  <si>
    <t>(8) CSX Transp., Inc. owns 66.67%</t>
  </si>
  <si>
    <t>(9) Boston &amp; Maine owns 50%</t>
  </si>
  <si>
    <t>(10) Controlled jointly-other RRs own 59.36%</t>
  </si>
  <si>
    <t>(11) Controlled jointly-other RRs own 85.71%</t>
  </si>
  <si>
    <t>(12) Controlled jointly-other RRs own 80.35%</t>
  </si>
  <si>
    <t>(13) CSX Transp., Inc. owns 50%</t>
  </si>
  <si>
    <t>(14) CSX Transp., Inc. owns 50%</t>
  </si>
  <si>
    <t>(15) Controlled jointly - Other RRs own 75%</t>
  </si>
  <si>
    <t>(16) Controlled jointly - Other RRs own 85.71%</t>
  </si>
  <si>
    <t xml:space="preserve">Depreciation reported on lines 38, 39 and 40 in column (c) is property account 44 and this amount should equal the amount show in  column (c),  </t>
  </si>
  <si>
    <t>TABLE OF CONTENTS - PTC</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</si>
  <si>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</si>
  <si>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</si>
  <si>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</si>
  <si>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</si>
  <si>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</si>
  <si>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</si>
  <si>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</si>
  <si>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</si>
  <si>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</si>
  <si>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</si>
  <si>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</si>
  <si>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</si>
  <si>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</si>
  <si>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</si>
  <si>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</si>
  <si>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</si>
  <si>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</si>
  <si>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</si>
  <si>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</si>
  <si>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</si>
  <si>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</si>
  <si>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</si>
  <si>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</si>
  <si>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</si>
  <si>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</si>
  <si>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</si>
  <si>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</si>
  <si>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</si>
  <si>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</si>
  <si>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</si>
  <si>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</si>
  <si>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</si>
  <si>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</si>
  <si>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</si>
  <si>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To others</t>
  </si>
  <si>
    <t>Accruals - railway tax</t>
  </si>
  <si>
    <t>Analysis of taxes</t>
  </si>
  <si>
    <t>Application of funds - source</t>
  </si>
  <si>
    <t>Balance sheet</t>
  </si>
  <si>
    <t>5-9</t>
  </si>
  <si>
    <t>Capital stock</t>
  </si>
  <si>
    <t>Car, locomotive, and floating equipment - classification</t>
  </si>
  <si>
    <t>78-83</t>
  </si>
  <si>
    <t>Changes in financial position</t>
  </si>
  <si>
    <t>21-22</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</si>
  <si>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</si>
  <si>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</si>
  <si>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</si>
  <si>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</si>
  <si>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</si>
  <si>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</si>
  <si>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</si>
  <si>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</si>
  <si>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</si>
  <si>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</si>
  <si>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</si>
  <si>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82-83</t>
  </si>
  <si>
    <t>80-81</t>
  </si>
  <si>
    <t>78-79</t>
  </si>
  <si>
    <t>Inventory</t>
  </si>
  <si>
    <t>Owned-Not in service of respondent</t>
  </si>
  <si>
    <t>Equipment leased, depreciation base and rate</t>
  </si>
  <si>
    <t>Reserve</t>
  </si>
  <si>
    <t>Equipment owned, depreciation base rates</t>
  </si>
  <si>
    <t>Expenses - railway operating</t>
  </si>
  <si>
    <t>45-53</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</si>
  <si>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</si>
  <si>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</si>
  <si>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</si>
  <si>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</si>
  <si>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</si>
  <si>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</si>
  <si>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</si>
  <si>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</si>
  <si>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</si>
  <si>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Items in selected income and retained earnings accounts</t>
  </si>
  <si>
    <t>Investments in common stock of affiliated companies</t>
  </si>
  <si>
    <t>Investments and advances of affiliated companies</t>
  </si>
  <si>
    <t>26-29</t>
  </si>
  <si>
    <t>Railway property used in transportation service</t>
  </si>
  <si>
    <t>42-43</t>
  </si>
  <si>
    <t>Road and equipment</t>
  </si>
  <si>
    <t>Leased property - improvements made during the year</t>
  </si>
  <si>
    <t>Leases</t>
  </si>
  <si>
    <t>Locomotive equipment</t>
  </si>
  <si>
    <t>Electric and other</t>
  </si>
  <si>
    <t>Consumption of diesel fuel</t>
  </si>
  <si>
    <t>Locomotive unit miles</t>
  </si>
  <si>
    <t>INDEX  (Continued)</t>
  </si>
  <si>
    <t>Mileage - Average of road operated</t>
  </si>
  <si>
    <t>Of new tracks in which rails were laid</t>
  </si>
  <si>
    <t>Of new tracks in which ties were laid</t>
  </si>
  <si>
    <t>Miscellaneous items in retained income accounts for the year</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</si>
  <si>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</si>
  <si>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</si>
  <si>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</si>
  <si>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</si>
  <si>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</si>
  <si>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</si>
  <si>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</si>
  <si>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</si>
  <si>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</si>
  <si>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</si>
  <si>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98-120</t>
  </si>
  <si>
    <t>Rails</t>
  </si>
  <si>
    <t>Laid in replacement</t>
  </si>
  <si>
    <t>Charges to operating expenses</t>
  </si>
  <si>
    <t>Additional tracks, new lines, and extensions</t>
  </si>
  <si>
    <t>Miles of new track in which rails were laid</t>
  </si>
  <si>
    <t>Railway - Operating expenses</t>
  </si>
  <si>
    <t>Railway - Operating revenues</t>
  </si>
  <si>
    <t>Results of operations</t>
  </si>
  <si>
    <t>16-17</t>
  </si>
  <si>
    <t>Retained income unappropriated</t>
  </si>
  <si>
    <t>Miscellaneous items in accounts for year</t>
  </si>
  <si>
    <t>Revenues</t>
  </si>
  <si>
    <t>Road and Equipment - Investment in</t>
  </si>
  <si>
    <t>Leased to others - Depreciation base and rates</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</si>
  <si>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</si>
  <si>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</si>
  <si>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</si>
  <si>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</si>
  <si>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</si>
  <si>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</si>
  <si>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</si>
  <si>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</si>
  <si>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</si>
  <si>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</si>
  <si>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Stock outstanding</t>
  </si>
  <si>
    <t>Number of security holders</t>
  </si>
  <si>
    <t>Total voting power</t>
  </si>
  <si>
    <t>3-4</t>
  </si>
  <si>
    <t>Value per share</t>
  </si>
  <si>
    <t>Voting rights</t>
  </si>
  <si>
    <t>Supporting schedule - improvements to equipment leased from others</t>
  </si>
  <si>
    <t>57A-57B</t>
  </si>
  <si>
    <t>Supporting schedule - road</t>
  </si>
  <si>
    <t>56-57</t>
  </si>
  <si>
    <t>Suretyships - Guaranties and</t>
  </si>
  <si>
    <t>Ties laid in replacement</t>
  </si>
  <si>
    <t>Ties - Additional tracks, new lines, and extensions</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</si>
  <si>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</si>
  <si>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</si>
  <si>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</si>
  <si>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</si>
  <si>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</si>
  <si>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</si>
  <si>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</si>
  <si>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</si>
  <si>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</si>
  <si>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(7) KCS owns 70%</t>
  </si>
  <si>
    <t>* Note: Col (l) - Leased to Others includes 49 NS Owned Locomotives Leased to Conrail for use in Shared Assets Area</t>
  </si>
  <si>
    <t>comprised principally of Norfolk Southern Railway Company.</t>
  </si>
  <si>
    <t>for use of Account 616 was provided by letter dated March 20, 2015.</t>
  </si>
  <si>
    <t>416. SUPPORTING SCHEDULE - ROAD</t>
  </si>
  <si>
    <t>Benefits" (ASC 715).</t>
  </si>
  <si>
    <t>Amounts on line 2 represent distributions of earnings associated with a limited liability company.  Board approval</t>
  </si>
  <si>
    <t>In addition, Conrail, Inc. has invested a total of $4,094 for the purpose of implementing PTC through December 31, 2014,</t>
  </si>
  <si>
    <t>of which $517 was made in 2014.</t>
  </si>
  <si>
    <t xml:space="preserve">         PTC Supplement to Railroad Annual Report R-1</t>
  </si>
  <si>
    <t>98A                                                                                                                                                                                                       Road Initials:  NS Rail     Year:  2014</t>
  </si>
  <si>
    <t xml:space="preserve">Line 6, column h, represents repayment of an advance. </t>
  </si>
  <si>
    <t xml:space="preserve">Miscellaneous Accessories </t>
  </si>
  <si>
    <t>Note 5</t>
  </si>
  <si>
    <t>Machinery - Locomotives (see notes 1, 4, 5)</t>
  </si>
  <si>
    <t>Machinery - Freight Cars (see notes 2, 4, 5)</t>
  </si>
  <si>
    <t>Machinery - Other Equipment (see notes 3, 4, 5)</t>
  </si>
  <si>
    <t>Under this facility, we received $200 million and repaid $200 million in 2014.  At both December 31, 2014 and 2013,</t>
  </si>
  <si>
    <t xml:space="preserve"> to various commercial paper vehicles.  Amounts received under the facility are accounted for as borrowings.  </t>
  </si>
  <si>
    <t>We have in place a $350 million receivables securitization facility under which NSR sells substantially all of its</t>
  </si>
  <si>
    <t>eligible third-party  receivables to a subsidiary, which in turn may transfer beneficial interests in the receivables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</si>
</sst>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d/yyyy;@"/>
    <numFmt numFmtId="165" formatCode=";;;"/>
    <numFmt numFmtId="166" formatCode="_(&quot;$&quot;* #,##0_);_(&quot;$&quot;* \(#,##0\);_(&quot;$&quot;* &quot;-&quot;??_);_(@_)"/>
    <numFmt numFmtId="167" formatCode="#,##0.0"/>
    <numFmt numFmtId="168" formatCode="mmmm\ d\,\ yyyy"/>
    <numFmt numFmtId="169" formatCode="0."/>
    <numFmt numFmtId="170" formatCode="#,##0;\(#,##0\)"/>
    <numFmt numFmtId="171" formatCode="#,##0\ ;\(#,##0\)"/>
    <numFmt numFmtId="172" formatCode="#,##0.0\ ;\(#,##0.0\)"/>
    <numFmt numFmtId="173" formatCode="&quot;$&quot;#,##0;\(&quot;$&quot;#,##0\)"/>
    <numFmt numFmtId="174" formatCode="_(* #,##0_);_(* \(#,##0\);_(* &quot;-&quot;??_);_(@_)"/>
    <numFmt numFmtId="175" formatCode="#,##0.00\ ;\(#,##0.00\)"/>
    <numFmt numFmtId="176" formatCode="#,##0.0000"/>
    <numFmt numFmtId="177" formatCode="#,##0_);\(\ \ \ \ \ \ \ #,##0\)"/>
    <numFmt numFmtId="178" formatCode="0.0"/>
    <numFmt numFmtId="179" formatCode="&quot;$&quot;#,##0.00"/>
    <numFmt numFmtId="180" formatCode="&quot;$&quot;#,##0"/>
    <numFmt numFmtId="181" formatCode="&quot;$&quot;0_);\(&quot;$&quot;0\)"/>
    <numFmt numFmtId="182" formatCode="#,##0;[Red]#,##0"/>
    <numFmt numFmtId="183" formatCode="&quot;$&quot;#,##0.000000_);[Red]\(&quot;$&quot;#,##0.000000\)"/>
    <numFmt numFmtId="184" formatCode="#,##0.00000"/>
    <numFmt numFmtId="185" formatCode="#,##0.0_);[Red]\(#,##0.0\)"/>
    <numFmt numFmtId="186" formatCode="#,##0.0_);\(#,##0.0\)"/>
    <numFmt numFmtId="187" formatCode="0_);\(0\)"/>
    <numFmt numFmtId="188" formatCode="0.0%"/>
    <numFmt numFmtId="189" formatCode="0.00_);\(0.00\)"/>
  </numFmts>
  <fonts count="75">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b/>
      <sz val="9"/>
      <color indexed="81"/>
      <name val="Tahoma"/>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b/>
      <sz val="8"/>
      <color indexed="81"/>
      <name val="Tahoma"/>
      <family val="2"/>
    </font>
    <font>
      <sz val="8"/>
      <color indexed="81"/>
      <name val="Tahoma"/>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9"/>
      <name val="Arial Narrow"/>
      <family val="2"/>
    </font>
    <font>
      <b/>
      <sz val="10"/>
      <name val="Arial Narrow"/>
      <family val="2"/>
    </font>
    <font>
      <b/>
      <sz val="9"/>
      <name val="Geneva"/>
    </font>
    <font>
      <sz val="9"/>
      <color indexed="14"/>
      <name val="Arial"/>
      <family val="2"/>
    </font>
    <font>
      <sz val="9"/>
      <color indexed="19"/>
      <name val="Arial"/>
      <family val="2"/>
    </font>
    <font>
      <b/>
      <sz val="10"/>
      <color rgb="FFFF0000"/>
      <name val="MS Sans Serif"/>
      <family val="2"/>
    </font>
    <font>
      <b/>
      <sz val="10"/>
      <name val="MS Sans Serif"/>
      <family val="2"/>
    </font>
    <font>
      <sz val="9"/>
      <name val="MS Sans Serif"/>
      <family val="2"/>
    </font>
    <font>
      <b/>
      <sz val="7"/>
      <name val="Arial"/>
      <family val="2"/>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7"/>
      <name val="MS Sans Serif"/>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10"/>
      <color theme="1"/>
      <name val="Arial"/>
      <family val="2"/>
    </font>
  </fonts>
  <fills count="8">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indexed="47"/>
        <bgColor indexed="64"/>
      </patternFill>
    </fill>
  </fills>
  <borders count="151">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8"/>
      </left>
      <right/>
      <top/>
      <bottom style="thin">
        <color indexed="64"/>
      </bottom>
      <diagonal/>
    </border>
  </borders>
  <cellStyleXfs count="9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6" fillId="0" borderId="0"/>
    <xf numFmtId="0" fontId="7" fillId="0" borderId="0"/>
    <xf numFmtId="0" fontId="8" fillId="0" borderId="0"/>
    <xf numFmtId="44"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 fontId="11"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67" fontId="6" fillId="0" borderId="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 fontId="11" fillId="0" borderId="0" applyFont="0" applyFill="0" applyBorder="0" applyAlignment="0" applyProtection="0"/>
    <xf numFmtId="3" fontId="6" fillId="0" borderId="0" applyFill="0" applyBorder="0" applyAlignment="0" applyProtection="0"/>
    <xf numFmtId="44" fontId="1" fillId="0" borderId="0" applyFont="0" applyFill="0" applyBorder="0" applyAlignment="0" applyProtection="0"/>
    <xf numFmtId="8" fontId="11" fillId="0" borderId="0" applyFont="0" applyFill="0" applyBorder="0" applyAlignment="0" applyProtection="0"/>
    <xf numFmtId="8" fontId="11" fillId="0" borderId="0" applyFont="0" applyFill="0" applyBorder="0" applyAlignment="0" applyProtection="0"/>
    <xf numFmtId="8" fontId="8" fillId="0" borderId="0" applyFont="0" applyFill="0" applyBorder="0" applyAlignment="0" applyProtection="0"/>
    <xf numFmtId="5" fontId="6" fillId="0" borderId="0" applyFill="0" applyBorder="0" applyAlignment="0" applyProtection="0"/>
    <xf numFmtId="168" fontId="6" fillId="0" borderId="0" applyFill="0" applyBorder="0" applyAlignment="0" applyProtection="0"/>
    <xf numFmtId="2" fontId="6" fillId="0" borderId="0" applyFill="0" applyBorder="0" applyAlignment="0" applyProtection="0"/>
    <xf numFmtId="2" fontId="6" fillId="3" borderId="0"/>
    <xf numFmtId="0" fontId="6" fillId="0" borderId="0"/>
    <xf numFmtId="0" fontId="6" fillId="0" borderId="0"/>
    <xf numFmtId="0" fontId="6" fillId="0" borderId="0"/>
    <xf numFmtId="0" fontId="11" fillId="0" borderId="0"/>
    <xf numFmtId="0" fontId="1" fillId="0" borderId="0"/>
    <xf numFmtId="0" fontId="6" fillId="0" borderId="0"/>
    <xf numFmtId="0" fontId="1" fillId="0" borderId="0"/>
    <xf numFmtId="0" fontId="11" fillId="0" borderId="0"/>
    <xf numFmtId="0" fontId="8" fillId="0" borderId="0"/>
    <xf numFmtId="0" fontId="2" fillId="0" borderId="0"/>
    <xf numFmtId="0" fontId="2" fillId="0" borderId="0"/>
    <xf numFmtId="0" fontId="6" fillId="0" borderId="0"/>
    <xf numFmtId="0" fontId="6" fillId="0" borderId="0" applyNumberFormat="0" applyFill="0" applyBorder="0" applyAlignment="0" applyProtection="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6" fillId="0" borderId="0"/>
    <xf numFmtId="0" fontId="1" fillId="2" borderId="1"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0" fontId="11"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8" fillId="0" borderId="0"/>
    <xf numFmtId="8" fontId="8" fillId="0" borderId="0" applyFont="0" applyFill="0" applyBorder="0" applyAlignment="0" applyProtection="0"/>
    <xf numFmtId="0" fontId="8" fillId="0" borderId="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cellStyleXfs>
  <cellXfs count="4192">
    <xf numFmtId="0" fontId="0" fillId="0" borderId="0" xfId="0"/>
    <xf numFmtId="0" fontId="3" fillId="0" borderId="0" xfId="3" applyFont="1"/>
    <xf numFmtId="0" fontId="3" fillId="0" borderId="0" xfId="3" applyFont="1" applyProtection="1"/>
    <xf numFmtId="0" fontId="4" fillId="0" borderId="0" xfId="3" applyFont="1"/>
    <xf numFmtId="37" fontId="3" fillId="0" borderId="0" xfId="3" applyNumberFormat="1" applyFont="1" applyAlignment="1" applyProtection="1">
      <alignment horizontal="center"/>
    </xf>
    <xf numFmtId="0" fontId="4" fillId="0" borderId="0" xfId="4" applyFont="1"/>
    <xf numFmtId="0" fontId="3" fillId="0" borderId="0" xfId="4" applyFont="1"/>
    <xf numFmtId="0" fontId="4" fillId="0" borderId="2" xfId="4" applyFont="1" applyBorder="1" applyAlignment="1" applyProtection="1">
      <alignment horizontal="centerContinuous"/>
    </xf>
    <xf numFmtId="0" fontId="4" fillId="0" borderId="3" xfId="4" applyFont="1" applyBorder="1" applyAlignment="1" applyProtection="1">
      <alignment horizontal="centerContinuous"/>
    </xf>
    <xf numFmtId="0" fontId="4" fillId="0" borderId="4" xfId="4" applyFont="1" applyBorder="1" applyAlignment="1" applyProtection="1">
      <alignment horizontal="centerContinuous"/>
    </xf>
    <xf numFmtId="0" fontId="3" fillId="0" borderId="5" xfId="4" applyFont="1" applyBorder="1" applyProtection="1"/>
    <xf numFmtId="0" fontId="3" fillId="0" borderId="6" xfId="4" applyFont="1" applyBorder="1" applyAlignment="1" applyProtection="1">
      <alignment horizontal="centerContinuous"/>
    </xf>
    <xf numFmtId="0" fontId="3" fillId="0" borderId="7" xfId="4" applyFont="1" applyBorder="1" applyProtection="1"/>
    <xf numFmtId="0" fontId="3" fillId="0" borderId="7" xfId="4" applyFont="1" applyBorder="1" applyAlignment="1" applyProtection="1">
      <alignment horizontal="center"/>
    </xf>
    <xf numFmtId="0" fontId="3" fillId="0" borderId="5" xfId="4" applyFont="1" applyBorder="1" applyAlignment="1" applyProtection="1">
      <alignment horizontal="center"/>
    </xf>
    <xf numFmtId="0" fontId="3" fillId="0" borderId="8" xfId="4" applyFont="1" applyBorder="1" applyProtection="1"/>
    <xf numFmtId="0" fontId="3" fillId="0" borderId="8" xfId="4" applyFont="1" applyBorder="1" applyAlignment="1" applyProtection="1">
      <alignment horizontal="center"/>
    </xf>
    <xf numFmtId="0" fontId="3" fillId="0" borderId="9" xfId="4" applyFont="1" applyBorder="1" applyAlignment="1" applyProtection="1">
      <alignment horizontal="center"/>
    </xf>
    <xf numFmtId="0" fontId="3" fillId="0" borderId="9" xfId="4" applyFont="1" applyBorder="1" applyProtection="1"/>
    <xf numFmtId="0" fontId="3" fillId="0" borderId="9" xfId="4" applyFont="1" applyBorder="1" applyAlignment="1" applyProtection="1">
      <alignment horizontal="centerContinuous"/>
    </xf>
    <xf numFmtId="0" fontId="3" fillId="0" borderId="10" xfId="4" applyFont="1" applyBorder="1" applyProtection="1"/>
    <xf numFmtId="0" fontId="3" fillId="0" borderId="11" xfId="4" applyFont="1" applyBorder="1" applyProtection="1"/>
    <xf numFmtId="0" fontId="3" fillId="0" borderId="12" xfId="4" applyFont="1" applyBorder="1" applyProtection="1"/>
    <xf numFmtId="0" fontId="3" fillId="0" borderId="0" xfId="4" applyFont="1" applyBorder="1" applyProtection="1"/>
    <xf numFmtId="0" fontId="3" fillId="0" borderId="13" xfId="4" applyFont="1" applyBorder="1" applyProtection="1"/>
    <xf numFmtId="0" fontId="3" fillId="0" borderId="13" xfId="4" applyFont="1" applyBorder="1"/>
    <xf numFmtId="0" fontId="4" fillId="0" borderId="7" xfId="4" applyFont="1" applyBorder="1" applyProtection="1"/>
    <xf numFmtId="0" fontId="4" fillId="0" borderId="13" xfId="4" applyFont="1" applyBorder="1"/>
    <xf numFmtId="0" fontId="3" fillId="0" borderId="5" xfId="4" applyFont="1" applyBorder="1"/>
    <xf numFmtId="0" fontId="3" fillId="0" borderId="0" xfId="4" applyFont="1" applyBorder="1"/>
    <xf numFmtId="0" fontId="3" fillId="0" borderId="0" xfId="4" applyFont="1" applyBorder="1" applyAlignment="1" applyProtection="1">
      <alignment horizontal="center"/>
    </xf>
    <xf numFmtId="0" fontId="3" fillId="0" borderId="0" xfId="4" applyFont="1" applyProtection="1"/>
    <xf numFmtId="0" fontId="3" fillId="0" borderId="14" xfId="4" applyFont="1" applyBorder="1" applyProtection="1"/>
    <xf numFmtId="0" fontId="3" fillId="0" borderId="2" xfId="4" applyFont="1" applyBorder="1" applyProtection="1"/>
    <xf numFmtId="0" fontId="3" fillId="0" borderId="3" xfId="4" applyFont="1" applyBorder="1" applyProtection="1"/>
    <xf numFmtId="0" fontId="3" fillId="0" borderId="4" xfId="4" applyFont="1" applyBorder="1" applyProtection="1"/>
    <xf numFmtId="0" fontId="4" fillId="0" borderId="0" xfId="4" applyFont="1" applyProtection="1"/>
    <xf numFmtId="0" fontId="3" fillId="0" borderId="0" xfId="4" applyFont="1" applyAlignment="1" applyProtection="1">
      <alignment horizontal="right"/>
    </xf>
    <xf numFmtId="0" fontId="3" fillId="0" borderId="0" xfId="3" applyFont="1" applyAlignment="1">
      <alignment horizontal="left"/>
    </xf>
    <xf numFmtId="0" fontId="4" fillId="0" borderId="0" xfId="3" applyFont="1" applyAlignment="1" applyProtection="1">
      <alignment horizontal="left"/>
    </xf>
    <xf numFmtId="0" fontId="4" fillId="0" borderId="0" xfId="3" applyFont="1" applyProtection="1"/>
    <xf numFmtId="0" fontId="3" fillId="0" borderId="0" xfId="3" applyFont="1" applyAlignment="1">
      <alignment horizontal="right"/>
    </xf>
    <xf numFmtId="0" fontId="3" fillId="0" borderId="15" xfId="4" applyFont="1" applyBorder="1" applyProtection="1"/>
    <xf numFmtId="0" fontId="3" fillId="0" borderId="6" xfId="4" applyFont="1" applyBorder="1" applyProtection="1"/>
    <xf numFmtId="0" fontId="3" fillId="0" borderId="16" xfId="4" applyFont="1" applyBorder="1" applyProtection="1"/>
    <xf numFmtId="0" fontId="4" fillId="0" borderId="17" xfId="4" applyFont="1" applyBorder="1" applyAlignment="1" applyProtection="1">
      <alignment horizontal="centerContinuous"/>
    </xf>
    <xf numFmtId="0" fontId="3" fillId="0" borderId="0" xfId="4" applyFont="1" applyAlignment="1" applyProtection="1">
      <alignment horizontal="centerContinuous"/>
    </xf>
    <xf numFmtId="0" fontId="3" fillId="0" borderId="18" xfId="4" applyFont="1" applyBorder="1" applyAlignment="1" applyProtection="1">
      <alignment horizontal="centerContinuous"/>
    </xf>
    <xf numFmtId="0" fontId="3" fillId="0" borderId="17" xfId="4" applyFont="1" applyBorder="1" applyProtection="1"/>
    <xf numFmtId="0" fontId="3" fillId="0" borderId="18" xfId="4" applyFont="1" applyBorder="1" applyProtection="1"/>
    <xf numFmtId="0" fontId="3" fillId="0" borderId="19" xfId="4" applyFont="1" applyBorder="1" applyProtection="1"/>
    <xf numFmtId="0" fontId="3" fillId="0" borderId="20" xfId="4" applyFont="1" applyBorder="1" applyProtection="1"/>
    <xf numFmtId="0" fontId="3" fillId="0" borderId="0" xfId="4" applyFont="1" applyAlignment="1" applyProtection="1">
      <alignment horizontal="left"/>
    </xf>
    <xf numFmtId="0" fontId="3" fillId="0" borderId="0" xfId="4" applyFont="1" applyBorder="1" applyAlignment="1">
      <alignment textRotation="180"/>
    </xf>
    <xf numFmtId="0" fontId="3" fillId="0" borderId="21" xfId="4" applyFont="1" applyBorder="1" applyAlignment="1">
      <alignment horizontal="centerContinuous"/>
    </xf>
    <xf numFmtId="0" fontId="3" fillId="0" borderId="22" xfId="4" applyFont="1" applyBorder="1" applyAlignment="1">
      <alignment horizontal="centerContinuous"/>
    </xf>
    <xf numFmtId="0" fontId="3" fillId="0" borderId="22" xfId="4" applyFont="1" applyBorder="1"/>
    <xf numFmtId="0" fontId="4" fillId="0" borderId="22" xfId="4" applyFont="1" applyBorder="1"/>
    <xf numFmtId="0" fontId="4" fillId="0" borderId="22" xfId="4" applyFont="1" applyBorder="1" applyAlignment="1">
      <alignment horizontal="centerContinuous"/>
    </xf>
    <xf numFmtId="0" fontId="3" fillId="0" borderId="23" xfId="4" applyFont="1" applyBorder="1" applyAlignment="1">
      <alignment horizontal="centerContinuous"/>
    </xf>
    <xf numFmtId="0" fontId="3" fillId="0" borderId="0" xfId="4" applyFont="1" applyBorder="1" applyAlignment="1">
      <alignment horizontal="centerContinuous"/>
    </xf>
    <xf numFmtId="0" fontId="3" fillId="0" borderId="0" xfId="4" applyFont="1" applyAlignment="1">
      <alignment textRotation="180"/>
    </xf>
    <xf numFmtId="0" fontId="4" fillId="0" borderId="17" xfId="4" applyFont="1" applyBorder="1" applyAlignment="1">
      <alignment horizontal="centerContinuous"/>
    </xf>
    <xf numFmtId="0" fontId="3" fillId="0" borderId="0" xfId="4" applyFont="1" applyAlignment="1">
      <alignment horizontal="centerContinuous"/>
    </xf>
    <xf numFmtId="0" fontId="3" fillId="0" borderId="18" xfId="4" applyFont="1" applyBorder="1" applyAlignment="1">
      <alignment horizontal="centerContinuous"/>
    </xf>
    <xf numFmtId="0" fontId="3" fillId="0" borderId="5" xfId="4" applyFont="1" applyBorder="1" applyAlignment="1">
      <alignment horizontal="center"/>
    </xf>
    <xf numFmtId="0" fontId="3" fillId="0" borderId="6" xfId="4" applyFont="1" applyBorder="1"/>
    <xf numFmtId="0" fontId="3" fillId="0" borderId="16" xfId="4" applyFont="1" applyBorder="1"/>
    <xf numFmtId="0" fontId="3" fillId="0" borderId="6" xfId="4" applyFont="1" applyBorder="1" applyAlignment="1">
      <alignment horizontal="center"/>
    </xf>
    <xf numFmtId="0" fontId="3" fillId="0" borderId="15" xfId="4" applyFont="1" applyBorder="1" applyAlignment="1">
      <alignment horizontal="centerContinuous"/>
    </xf>
    <xf numFmtId="0" fontId="3" fillId="0" borderId="6" xfId="4" applyFont="1" applyBorder="1" applyAlignment="1">
      <alignment horizontal="centerContinuous"/>
    </xf>
    <xf numFmtId="0" fontId="3" fillId="0" borderId="3" xfId="4" applyFont="1" applyBorder="1" applyAlignment="1">
      <alignment horizontal="centerContinuous"/>
    </xf>
    <xf numFmtId="0" fontId="3" fillId="0" borderId="7" xfId="4" applyFont="1" applyBorder="1" applyAlignment="1">
      <alignment horizontal="center"/>
    </xf>
    <xf numFmtId="0" fontId="3" fillId="0" borderId="18" xfId="4" applyFont="1" applyBorder="1"/>
    <xf numFmtId="0" fontId="3" fillId="0" borderId="8" xfId="4" applyFont="1" applyBorder="1" applyAlignment="1">
      <alignment horizontal="center"/>
    </xf>
    <xf numFmtId="0" fontId="3" fillId="0" borderId="14" xfId="4" applyFont="1" applyBorder="1" applyAlignment="1">
      <alignment horizontal="centerContinuous"/>
    </xf>
    <xf numFmtId="0" fontId="3" fillId="0" borderId="20" xfId="4" applyFont="1" applyBorder="1" applyAlignment="1">
      <alignment horizontal="centerContinuous"/>
    </xf>
    <xf numFmtId="0" fontId="3" fillId="0" borderId="0" xfId="4" applyFont="1" applyAlignment="1">
      <alignment horizontal="center"/>
    </xf>
    <xf numFmtId="0" fontId="3" fillId="0" borderId="18" xfId="4" applyFont="1" applyBorder="1" applyAlignment="1">
      <alignment horizontal="center"/>
    </xf>
    <xf numFmtId="0" fontId="3" fillId="0" borderId="25" xfId="4" applyFont="1" applyBorder="1" applyAlignment="1">
      <alignment horizontal="center"/>
    </xf>
    <xf numFmtId="0" fontId="3" fillId="0" borderId="13" xfId="4" applyFont="1" applyBorder="1" applyAlignment="1">
      <alignment horizontal="center"/>
    </xf>
    <xf numFmtId="0" fontId="3" fillId="0" borderId="26" xfId="4" applyFont="1" applyBorder="1" applyAlignment="1">
      <alignment horizontal="center"/>
    </xf>
    <xf numFmtId="0" fontId="3" fillId="0" borderId="14" xfId="4" applyFont="1" applyBorder="1"/>
    <xf numFmtId="0" fontId="3" fillId="0" borderId="20" xfId="4" applyFont="1" applyBorder="1"/>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31" xfId="4" applyFont="1" applyBorder="1" applyAlignment="1">
      <alignment horizontal="center"/>
    </xf>
    <xf numFmtId="0" fontId="3" fillId="0" borderId="32" xfId="4" applyFont="1" applyBorder="1" applyAlignment="1">
      <alignment horizontal="center"/>
    </xf>
    <xf numFmtId="0" fontId="3" fillId="0" borderId="33" xfId="4" applyFont="1" applyBorder="1" applyAlignment="1">
      <alignment horizontal="center"/>
    </xf>
    <xf numFmtId="0" fontId="3" fillId="0" borderId="19" xfId="4" applyFont="1" applyBorder="1" applyAlignment="1">
      <alignment horizontal="center"/>
    </xf>
    <xf numFmtId="0" fontId="3" fillId="0" borderId="14" xfId="4" applyFont="1" applyBorder="1" applyAlignment="1">
      <alignment horizontal="left"/>
    </xf>
    <xf numFmtId="0" fontId="3" fillId="0" borderId="14" xfId="4" applyFont="1" applyBorder="1" applyAlignment="1">
      <alignment horizontal="center"/>
    </xf>
    <xf numFmtId="0" fontId="4" fillId="0" borderId="19" xfId="4" applyFont="1" applyBorder="1" applyAlignment="1">
      <alignment horizontal="centerContinuous"/>
    </xf>
    <xf numFmtId="0" fontId="3" fillId="0" borderId="7" xfId="4" applyFont="1" applyBorder="1" applyAlignment="1">
      <alignment horizontal="left"/>
    </xf>
    <xf numFmtId="0" fontId="3" fillId="0" borderId="17" xfId="4" applyFont="1" applyBorder="1"/>
    <xf numFmtId="0" fontId="3" fillId="0" borderId="7" xfId="4" applyFont="1" applyBorder="1"/>
    <xf numFmtId="164" fontId="3" fillId="0" borderId="7" xfId="4" applyNumberFormat="1" applyFont="1" applyBorder="1" applyAlignment="1">
      <alignment horizontal="center"/>
    </xf>
    <xf numFmtId="0" fontId="3" fillId="0" borderId="17" xfId="4" applyFont="1" applyBorder="1" applyAlignment="1">
      <alignment horizontal="centerContinuous"/>
    </xf>
    <xf numFmtId="0" fontId="3" fillId="0" borderId="34" xfId="4" applyFont="1" applyBorder="1" applyAlignment="1">
      <alignment horizontal="center"/>
    </xf>
    <xf numFmtId="0" fontId="3" fillId="0" borderId="35" xfId="4" applyFont="1" applyBorder="1" applyAlignment="1">
      <alignment horizontal="center"/>
    </xf>
    <xf numFmtId="0" fontId="3" fillId="0" borderId="36" xfId="4" applyFont="1" applyBorder="1"/>
    <xf numFmtId="0" fontId="3" fillId="0" borderId="37" xfId="4" applyFont="1" applyBorder="1" applyAlignment="1">
      <alignment horizontal="center"/>
    </xf>
    <xf numFmtId="165" fontId="3" fillId="0" borderId="19" xfId="4" applyNumberFormat="1" applyFont="1" applyBorder="1" applyProtection="1"/>
    <xf numFmtId="0" fontId="4" fillId="0" borderId="15" xfId="4" applyFont="1" applyBorder="1" applyAlignment="1">
      <alignment horizontal="centerContinuous"/>
    </xf>
    <xf numFmtId="0" fontId="3" fillId="0" borderId="16" xfId="4" applyFont="1" applyBorder="1" applyAlignment="1">
      <alignment horizontal="centerContinuous"/>
    </xf>
    <xf numFmtId="0" fontId="3" fillId="0" borderId="25" xfId="4" applyFont="1" applyBorder="1"/>
    <xf numFmtId="0" fontId="3" fillId="0" borderId="26" xfId="4" applyFont="1" applyBorder="1"/>
    <xf numFmtId="0" fontId="3" fillId="0" borderId="29" xfId="4" applyFont="1" applyBorder="1"/>
    <xf numFmtId="0" fontId="3" fillId="0" borderId="30" xfId="4" applyFont="1" applyBorder="1"/>
    <xf numFmtId="0" fontId="3" fillId="0" borderId="18" xfId="4" applyFont="1" applyBorder="1" applyAlignment="1">
      <alignment textRotation="180"/>
    </xf>
    <xf numFmtId="0" fontId="3" fillId="0" borderId="38" xfId="4" applyFont="1" applyBorder="1"/>
    <xf numFmtId="0" fontId="3" fillId="0" borderId="39" xfId="4" applyFont="1" applyBorder="1"/>
    <xf numFmtId="0" fontId="4" fillId="0" borderId="7" xfId="4" applyFont="1" applyBorder="1" applyAlignment="1">
      <alignment horizontal="center"/>
    </xf>
    <xf numFmtId="0" fontId="4" fillId="0" borderId="5" xfId="4" applyFont="1" applyBorder="1"/>
    <xf numFmtId="0" fontId="3" fillId="0" borderId="40" xfId="4" applyFont="1" applyBorder="1" applyAlignment="1">
      <alignment horizontal="center"/>
    </xf>
    <xf numFmtId="0" fontId="3" fillId="0" borderId="17" xfId="4" applyFont="1" applyBorder="1" applyAlignment="1">
      <alignment horizontal="center"/>
    </xf>
    <xf numFmtId="0" fontId="3" fillId="0" borderId="8" xfId="4" applyFont="1" applyBorder="1"/>
    <xf numFmtId="0" fontId="3" fillId="0" borderId="27" xfId="4" applyFont="1" applyBorder="1"/>
    <xf numFmtId="0" fontId="3" fillId="0" borderId="28" xfId="4" applyFont="1" applyBorder="1"/>
    <xf numFmtId="0" fontId="3" fillId="0" borderId="31" xfId="4" applyFont="1" applyBorder="1"/>
    <xf numFmtId="0" fontId="3" fillId="0" borderId="32" xfId="4" applyFont="1" applyBorder="1"/>
    <xf numFmtId="0" fontId="3" fillId="0" borderId="33" xfId="4" applyFont="1" applyBorder="1"/>
    <xf numFmtId="165" fontId="3" fillId="0" borderId="19" xfId="4" applyNumberFormat="1" applyFont="1" applyBorder="1" applyAlignment="1" applyProtection="1">
      <alignment horizontal="center"/>
    </xf>
    <xf numFmtId="0" fontId="4" fillId="0" borderId="0" xfId="4" applyFont="1" applyAlignment="1" applyProtection="1">
      <alignment horizontal="right"/>
    </xf>
    <xf numFmtId="0" fontId="3" fillId="0" borderId="0" xfId="4" applyFont="1" applyAlignment="1">
      <alignment horizontal="right"/>
    </xf>
    <xf numFmtId="0" fontId="4" fillId="0" borderId="21" xfId="4" applyFont="1" applyBorder="1" applyAlignment="1" applyProtection="1">
      <alignment horizontal="centerContinuous"/>
    </xf>
    <xf numFmtId="0" fontId="4" fillId="0" borderId="22" xfId="4" applyFont="1" applyBorder="1" applyAlignment="1" applyProtection="1">
      <alignment horizontal="centerContinuous"/>
    </xf>
    <xf numFmtId="0" fontId="4" fillId="0" borderId="23" xfId="4" applyFont="1" applyBorder="1" applyAlignment="1" applyProtection="1">
      <alignment horizontal="centerContinuous"/>
    </xf>
    <xf numFmtId="0" fontId="3" fillId="0" borderId="24" xfId="4" applyFont="1" applyBorder="1" applyProtection="1"/>
    <xf numFmtId="0" fontId="3" fillId="0" borderId="41" xfId="4" applyFont="1" applyBorder="1" applyProtection="1"/>
    <xf numFmtId="0" fontId="3" fillId="0" borderId="24" xfId="4" applyFont="1" applyBorder="1" applyAlignment="1" applyProtection="1">
      <alignment horizontal="center"/>
    </xf>
    <xf numFmtId="0" fontId="3" fillId="0" borderId="41" xfId="4" applyFont="1" applyBorder="1"/>
    <xf numFmtId="0" fontId="3" fillId="0" borderId="24" xfId="4" applyFont="1" applyBorder="1" applyAlignment="1" applyProtection="1">
      <alignment horizontal="left" indent="3"/>
    </xf>
    <xf numFmtId="0" fontId="3" fillId="0" borderId="0" xfId="4" applyFont="1" applyBorder="1" applyAlignment="1" applyProtection="1">
      <alignment horizontal="left" indent="4"/>
    </xf>
    <xf numFmtId="0" fontId="3" fillId="0" borderId="42" xfId="4" applyFont="1" applyBorder="1" applyProtection="1"/>
    <xf numFmtId="0" fontId="3" fillId="0" borderId="43" xfId="4" applyFont="1" applyBorder="1" applyProtection="1"/>
    <xf numFmtId="0" fontId="3" fillId="0" borderId="43" xfId="4" applyFont="1" applyBorder="1"/>
    <xf numFmtId="0" fontId="3" fillId="0" borderId="44" xfId="4" applyFont="1" applyBorder="1" applyAlignment="1" applyProtection="1">
      <alignment horizontal="centerContinuous"/>
    </xf>
    <xf numFmtId="0" fontId="3" fillId="0" borderId="3" xfId="4" applyFont="1" applyBorder="1" applyAlignment="1" applyProtection="1">
      <alignment horizontal="centerContinuous"/>
    </xf>
    <xf numFmtId="0" fontId="3" fillId="0" borderId="45" xfId="4" applyFont="1" applyBorder="1" applyAlignment="1" applyProtection="1">
      <alignment horizontal="centerContinuous"/>
    </xf>
    <xf numFmtId="0" fontId="3" fillId="0" borderId="46" xfId="4" applyFont="1" applyBorder="1" applyProtection="1"/>
    <xf numFmtId="0" fontId="3" fillId="0" borderId="15" xfId="4" applyFont="1" applyBorder="1" applyAlignment="1" applyProtection="1">
      <alignment horizontal="centerContinuous"/>
    </xf>
    <xf numFmtId="0" fontId="3" fillId="0" borderId="16" xfId="4" applyFont="1" applyBorder="1" applyAlignment="1" applyProtection="1">
      <alignment horizontal="centerContinuous"/>
    </xf>
    <xf numFmtId="0" fontId="3" fillId="0" borderId="2" xfId="4" applyFont="1" applyBorder="1" applyAlignment="1" applyProtection="1">
      <alignment horizontal="centerContinuous"/>
    </xf>
    <xf numFmtId="0" fontId="3" fillId="0" borderId="47" xfId="4" applyFont="1" applyBorder="1" applyProtection="1"/>
    <xf numFmtId="0" fontId="3" fillId="0" borderId="45" xfId="4" applyFont="1" applyBorder="1" applyProtection="1"/>
    <xf numFmtId="0" fontId="3" fillId="0" borderId="19" xfId="4" applyFont="1" applyBorder="1" applyAlignment="1" applyProtection="1">
      <alignment horizontal="centerContinuous"/>
    </xf>
    <xf numFmtId="0" fontId="3" fillId="0" borderId="20" xfId="4" applyFont="1" applyBorder="1" applyAlignment="1" applyProtection="1">
      <alignment horizontal="centerContinuous"/>
    </xf>
    <xf numFmtId="0" fontId="3" fillId="0" borderId="48" xfId="4" applyFont="1" applyBorder="1" applyProtection="1"/>
    <xf numFmtId="0" fontId="3" fillId="0" borderId="48" xfId="4" applyFont="1" applyBorder="1" applyAlignment="1" applyProtection="1">
      <alignment horizontal="center"/>
    </xf>
    <xf numFmtId="0" fontId="3" fillId="0" borderId="46" xfId="4" applyFont="1" applyBorder="1" applyAlignment="1" applyProtection="1">
      <alignment horizontal="center"/>
    </xf>
    <xf numFmtId="0" fontId="3" fillId="0" borderId="17" xfId="4" applyFont="1" applyBorder="1" applyAlignment="1" applyProtection="1">
      <alignment horizontal="centerContinuous"/>
    </xf>
    <xf numFmtId="0" fontId="3" fillId="0" borderId="49" xfId="4" applyFont="1" applyBorder="1" applyProtection="1"/>
    <xf numFmtId="0" fontId="3" fillId="0" borderId="50" xfId="4" applyFont="1" applyBorder="1" applyProtection="1"/>
    <xf numFmtId="0" fontId="3" fillId="0" borderId="50" xfId="4" applyFont="1" applyBorder="1" applyAlignment="1" applyProtection="1">
      <alignment horizontal="center"/>
    </xf>
    <xf numFmtId="0" fontId="3" fillId="0" borderId="25" xfId="4" applyFont="1" applyBorder="1" applyProtection="1"/>
    <xf numFmtId="0" fontId="3" fillId="0" borderId="26" xfId="4" applyFont="1" applyBorder="1" applyProtection="1"/>
    <xf numFmtId="0" fontId="3" fillId="0" borderId="29" xfId="4" applyFont="1" applyBorder="1" applyProtection="1"/>
    <xf numFmtId="0" fontId="3" fillId="0" borderId="30" xfId="4" applyFont="1" applyBorder="1" applyProtection="1"/>
    <xf numFmtId="0" fontId="3" fillId="0" borderId="27" xfId="4" applyFont="1" applyBorder="1" applyProtection="1"/>
    <xf numFmtId="0" fontId="3" fillId="0" borderId="28" xfId="4" applyFont="1" applyBorder="1" applyProtection="1"/>
    <xf numFmtId="0" fontId="3" fillId="0" borderId="49" xfId="4" applyFont="1" applyBorder="1" applyAlignment="1" applyProtection="1">
      <alignment horizontal="center"/>
    </xf>
    <xf numFmtId="0" fontId="3" fillId="0" borderId="27" xfId="4" applyFont="1" applyBorder="1" applyAlignment="1" applyProtection="1">
      <alignment horizontal="center"/>
    </xf>
    <xf numFmtId="0" fontId="3" fillId="0" borderId="31" xfId="4" applyFont="1" applyBorder="1" applyProtection="1"/>
    <xf numFmtId="0" fontId="3" fillId="0" borderId="32" xfId="4" applyFont="1" applyBorder="1" applyProtection="1"/>
    <xf numFmtId="0" fontId="3" fillId="0" borderId="33" xfId="4" applyFont="1" applyBorder="1" applyProtection="1"/>
    <xf numFmtId="0" fontId="3" fillId="0" borderId="51" xfId="4" applyFont="1" applyBorder="1" applyProtection="1"/>
    <xf numFmtId="0" fontId="3" fillId="0" borderId="52" xfId="4" applyFont="1" applyBorder="1" applyProtection="1"/>
    <xf numFmtId="0" fontId="3" fillId="0" borderId="53" xfId="4" applyFont="1" applyBorder="1" applyProtection="1"/>
    <xf numFmtId="0" fontId="4" fillId="0" borderId="15" xfId="4" applyFont="1" applyBorder="1" applyAlignment="1" applyProtection="1">
      <alignment horizontal="centerContinuous"/>
    </xf>
    <xf numFmtId="0" fontId="4" fillId="0" borderId="6" xfId="4" applyFont="1" applyBorder="1" applyAlignment="1" applyProtection="1">
      <alignment horizontal="centerContinuous"/>
    </xf>
    <xf numFmtId="0" fontId="4" fillId="0" borderId="16" xfId="4" applyFont="1" applyBorder="1" applyAlignment="1" applyProtection="1">
      <alignment horizontal="centerContinuous"/>
    </xf>
    <xf numFmtId="0" fontId="3" fillId="0" borderId="4" xfId="4" applyFont="1" applyBorder="1" applyAlignment="1" applyProtection="1">
      <alignment horizontal="centerContinuous"/>
    </xf>
    <xf numFmtId="0" fontId="3" fillId="0" borderId="28" xfId="4" applyFont="1" applyBorder="1" applyAlignment="1" applyProtection="1">
      <alignment horizontal="center"/>
    </xf>
    <xf numFmtId="0" fontId="3" fillId="0" borderId="31" xfId="4" applyFont="1" applyBorder="1" applyAlignment="1" applyProtection="1">
      <alignment horizontal="center"/>
    </xf>
    <xf numFmtId="0" fontId="3" fillId="0" borderId="32" xfId="4" applyFont="1" applyBorder="1" applyAlignment="1" applyProtection="1">
      <alignment horizontal="center"/>
    </xf>
    <xf numFmtId="0" fontId="3" fillId="0" borderId="33" xfId="4" applyFont="1" applyBorder="1" applyAlignment="1" applyProtection="1">
      <alignment horizontal="center"/>
    </xf>
    <xf numFmtId="0" fontId="3" fillId="0" borderId="15" xfId="4" applyFont="1" applyBorder="1" applyAlignment="1" applyProtection="1">
      <alignment horizontal="center"/>
    </xf>
    <xf numFmtId="0" fontId="3" fillId="0" borderId="17" xfId="4" applyFont="1" applyBorder="1" applyAlignment="1" applyProtection="1">
      <alignment horizontal="center"/>
    </xf>
    <xf numFmtId="0" fontId="3" fillId="0" borderId="19" xfId="4" applyFont="1" applyBorder="1" applyAlignment="1" applyProtection="1">
      <alignment horizontal="center"/>
    </xf>
    <xf numFmtId="0" fontId="3" fillId="0" borderId="0" xfId="6" applyFont="1" applyAlignment="1">
      <alignment horizontal="left" vertical="top"/>
    </xf>
    <xf numFmtId="0" fontId="6" fillId="0" borderId="0" xfId="6" applyAlignment="1">
      <alignment vertical="top"/>
    </xf>
    <xf numFmtId="0" fontId="6" fillId="0" borderId="0" xfId="6" applyFont="1" applyAlignment="1">
      <alignment vertical="top"/>
    </xf>
    <xf numFmtId="0" fontId="6" fillId="0" borderId="0" xfId="6" applyFont="1" applyAlignment="1">
      <alignment horizontal="center" vertical="top"/>
    </xf>
    <xf numFmtId="0" fontId="3" fillId="0" borderId="0" xfId="6" applyFont="1" applyAlignment="1">
      <alignment horizontal="right"/>
    </xf>
    <xf numFmtId="0" fontId="6" fillId="0" borderId="0" xfId="6"/>
    <xf numFmtId="0" fontId="6" fillId="0" borderId="0" xfId="6" applyAlignment="1">
      <alignment horizontal="center"/>
    </xf>
    <xf numFmtId="0" fontId="3" fillId="0" borderId="0" xfId="6" applyFont="1"/>
    <xf numFmtId="0" fontId="3" fillId="0" borderId="24" xfId="6" applyFont="1" applyBorder="1" applyAlignment="1">
      <alignment horizontal="centerContinuous"/>
    </xf>
    <xf numFmtId="0" fontId="3" fillId="0" borderId="0" xfId="6" applyFont="1" applyBorder="1" applyAlignment="1">
      <alignment horizontal="centerContinuous"/>
    </xf>
    <xf numFmtId="0" fontId="3" fillId="0" borderId="41" xfId="6" applyFont="1" applyBorder="1" applyAlignment="1">
      <alignment horizontal="centerContinuous"/>
    </xf>
    <xf numFmtId="0" fontId="3" fillId="0" borderId="24" xfId="6" applyFont="1" applyBorder="1"/>
    <xf numFmtId="0" fontId="3" fillId="0" borderId="0" xfId="6" applyFont="1" applyBorder="1"/>
    <xf numFmtId="0" fontId="3" fillId="0" borderId="41" xfId="6" applyFont="1" applyBorder="1"/>
    <xf numFmtId="49" fontId="3" fillId="0" borderId="24" xfId="6" applyNumberFormat="1" applyFont="1" applyBorder="1" applyAlignment="1">
      <alignment horizontal="right"/>
    </xf>
    <xf numFmtId="0" fontId="6" fillId="0" borderId="41" xfId="6" applyBorder="1"/>
    <xf numFmtId="0" fontId="6" fillId="0" borderId="24" xfId="6" applyBorder="1"/>
    <xf numFmtId="0" fontId="4" fillId="0" borderId="24" xfId="6" applyFont="1" applyBorder="1" applyAlignment="1">
      <alignment horizontal="centerContinuous"/>
    </xf>
    <xf numFmtId="0" fontId="2" fillId="0" borderId="0" xfId="6" applyFont="1" applyBorder="1" applyAlignment="1">
      <alignment horizontal="centerContinuous"/>
    </xf>
    <xf numFmtId="0" fontId="6" fillId="0" borderId="0" xfId="6" applyBorder="1" applyAlignment="1">
      <alignment horizontal="centerContinuous"/>
    </xf>
    <xf numFmtId="0" fontId="6" fillId="0" borderId="41" xfId="6" applyBorder="1" applyAlignment="1">
      <alignment horizontal="centerContinuous"/>
    </xf>
    <xf numFmtId="0" fontId="4" fillId="0" borderId="54" xfId="6" applyFont="1" applyBorder="1" applyAlignment="1">
      <alignment horizontal="centerContinuous"/>
    </xf>
    <xf numFmtId="0" fontId="2" fillId="0" borderId="55" xfId="6" applyFont="1" applyBorder="1" applyAlignment="1">
      <alignment horizontal="centerContinuous"/>
    </xf>
    <xf numFmtId="0" fontId="6" fillId="0" borderId="55" xfId="6" applyBorder="1" applyAlignment="1">
      <alignment horizontal="centerContinuous"/>
    </xf>
    <xf numFmtId="0" fontId="6" fillId="0" borderId="56" xfId="6" applyBorder="1" applyAlignment="1">
      <alignment horizontal="centerContinuous"/>
    </xf>
    <xf numFmtId="0" fontId="3" fillId="0" borderId="57" xfId="6" applyFont="1" applyBorder="1" applyAlignment="1">
      <alignment horizontal="right"/>
    </xf>
    <xf numFmtId="0" fontId="3" fillId="0" borderId="41" xfId="6" applyFont="1" applyFill="1" applyBorder="1"/>
    <xf numFmtId="38" fontId="3" fillId="0" borderId="24" xfId="6" applyNumberFormat="1" applyFont="1" applyBorder="1"/>
    <xf numFmtId="38" fontId="3" fillId="0" borderId="57" xfId="6" applyNumberFormat="1" applyFont="1" applyBorder="1"/>
    <xf numFmtId="0" fontId="3" fillId="0" borderId="57" xfId="6" applyFont="1" applyBorder="1" applyAlignment="1">
      <alignment horizontal="center"/>
    </xf>
    <xf numFmtId="0" fontId="3" fillId="0" borderId="0" xfId="6" applyFont="1" applyBorder="1" applyAlignment="1">
      <alignment horizontal="center"/>
    </xf>
    <xf numFmtId="38" fontId="3" fillId="0" borderId="24" xfId="6" applyNumberFormat="1" applyFont="1" applyBorder="1" applyAlignment="1">
      <alignment horizontal="center"/>
    </xf>
    <xf numFmtId="38" fontId="3" fillId="0" borderId="57" xfId="6" applyNumberFormat="1" applyFont="1" applyBorder="1" applyAlignment="1">
      <alignment horizontal="center"/>
    </xf>
    <xf numFmtId="0" fontId="3" fillId="0" borderId="41" xfId="6" applyFont="1" applyFill="1" applyBorder="1" applyAlignment="1">
      <alignment horizontal="center"/>
    </xf>
    <xf numFmtId="0" fontId="3" fillId="0" borderId="55" xfId="6" applyFont="1" applyBorder="1" applyAlignment="1">
      <alignment horizontal="center"/>
    </xf>
    <xf numFmtId="38" fontId="3" fillId="0" borderId="54" xfId="6" applyNumberFormat="1" applyFont="1" applyBorder="1" applyAlignment="1">
      <alignment horizontal="center"/>
    </xf>
    <xf numFmtId="38" fontId="3" fillId="0" borderId="58" xfId="6" applyNumberFormat="1" applyFont="1" applyBorder="1" applyAlignment="1">
      <alignment horizontal="center"/>
    </xf>
    <xf numFmtId="0" fontId="3" fillId="0" borderId="58" xfId="6" applyFont="1" applyBorder="1" applyAlignment="1">
      <alignment horizontal="center"/>
    </xf>
    <xf numFmtId="0" fontId="7" fillId="0" borderId="0" xfId="7" applyAlignment="1">
      <alignment horizontal="center"/>
    </xf>
    <xf numFmtId="0" fontId="3" fillId="0" borderId="59" xfId="6" applyFont="1" applyBorder="1" applyAlignment="1">
      <alignment horizontal="center"/>
    </xf>
    <xf numFmtId="0" fontId="3" fillId="0" borderId="60" xfId="6" applyFont="1" applyFill="1" applyBorder="1"/>
    <xf numFmtId="37" fontId="3" fillId="0" borderId="55" xfId="6" applyNumberFormat="1" applyFont="1" applyBorder="1"/>
    <xf numFmtId="37" fontId="3" fillId="0" borderId="61" xfId="6" applyNumberFormat="1" applyFont="1" applyBorder="1"/>
    <xf numFmtId="37" fontId="3" fillId="0" borderId="59" xfId="6" applyNumberFormat="1" applyFont="1" applyBorder="1"/>
    <xf numFmtId="38" fontId="3" fillId="0" borderId="59" xfId="6" applyNumberFormat="1" applyFont="1" applyBorder="1" applyAlignment="1">
      <alignment horizontal="center"/>
    </xf>
    <xf numFmtId="0" fontId="3" fillId="0" borderId="59" xfId="6" applyFont="1" applyBorder="1"/>
    <xf numFmtId="37" fontId="3" fillId="0" borderId="55" xfId="6" applyNumberFormat="1" applyFont="1" applyFill="1" applyBorder="1"/>
    <xf numFmtId="37" fontId="3" fillId="0" borderId="61" xfId="6" applyNumberFormat="1" applyFont="1" applyFill="1" applyBorder="1"/>
    <xf numFmtId="37" fontId="3" fillId="0" borderId="59" xfId="6" applyNumberFormat="1" applyFont="1" applyFill="1" applyBorder="1"/>
    <xf numFmtId="38" fontId="3" fillId="0" borderId="59" xfId="6" applyNumberFormat="1" applyFont="1" applyFill="1" applyBorder="1" applyAlignment="1">
      <alignment horizontal="center"/>
    </xf>
    <xf numFmtId="0" fontId="4" fillId="0" borderId="60" xfId="6" applyFont="1" applyFill="1" applyBorder="1" applyAlignment="1">
      <alignment horizontal="center"/>
    </xf>
    <xf numFmtId="37" fontId="3" fillId="0" borderId="54" xfId="6" applyNumberFormat="1" applyFont="1" applyFill="1" applyBorder="1"/>
    <xf numFmtId="0" fontId="3" fillId="0" borderId="60" xfId="6" applyFont="1" applyBorder="1" applyAlignment="1">
      <alignment horizontal="centerContinuous"/>
    </xf>
    <xf numFmtId="0" fontId="3" fillId="0" borderId="59" xfId="6" applyFont="1" applyFill="1" applyBorder="1" applyAlignment="1">
      <alignment horizontal="center"/>
    </xf>
    <xf numFmtId="37" fontId="3" fillId="0" borderId="56" xfId="6" applyNumberFormat="1" applyFont="1" applyFill="1" applyBorder="1"/>
    <xf numFmtId="0" fontId="3" fillId="0" borderId="21" xfId="6" applyFont="1" applyBorder="1"/>
    <xf numFmtId="0" fontId="3" fillId="0" borderId="22" xfId="6" applyFont="1" applyBorder="1"/>
    <xf numFmtId="0" fontId="3" fillId="0" borderId="22" xfId="6" applyFont="1" applyBorder="1" applyAlignment="1">
      <alignment horizontal="right"/>
    </xf>
    <xf numFmtId="0" fontId="3" fillId="0" borderId="23" xfId="6" applyFont="1" applyBorder="1" applyAlignment="1">
      <alignment horizontal="right"/>
    </xf>
    <xf numFmtId="0" fontId="6" fillId="0" borderId="0" xfId="6" applyBorder="1"/>
    <xf numFmtId="0" fontId="6" fillId="0" borderId="54" xfId="6" applyBorder="1"/>
    <xf numFmtId="0" fontId="6" fillId="0" borderId="55" xfId="6" applyBorder="1"/>
    <xf numFmtId="0" fontId="6" fillId="0" borderId="56" xfId="6" applyBorder="1"/>
    <xf numFmtId="0" fontId="8" fillId="0" borderId="0" xfId="8" applyProtection="1">
      <protection locked="0"/>
    </xf>
    <xf numFmtId="0" fontId="3" fillId="0" borderId="0" xfId="8" applyFont="1" applyAlignment="1" applyProtection="1">
      <alignment vertical="center"/>
      <protection locked="0"/>
    </xf>
    <xf numFmtId="0" fontId="3" fillId="0" borderId="21" xfId="8" applyFont="1" applyBorder="1" applyAlignment="1" applyProtection="1">
      <alignment vertical="center"/>
      <protection locked="0"/>
    </xf>
    <xf numFmtId="0" fontId="3" fillId="0" borderId="22" xfId="8" applyFont="1" applyBorder="1" applyAlignment="1" applyProtection="1">
      <alignment vertical="center"/>
      <protection locked="0"/>
    </xf>
    <xf numFmtId="0" fontId="3" fillId="0" borderId="23" xfId="8" applyFont="1" applyBorder="1" applyAlignment="1" applyProtection="1">
      <alignment vertical="center"/>
      <protection locked="0"/>
    </xf>
    <xf numFmtId="5" fontId="4" fillId="0" borderId="24" xfId="8" applyNumberFormat="1" applyFont="1" applyBorder="1" applyAlignment="1" applyProtection="1">
      <alignment horizontal="centerContinuous" vertical="center"/>
      <protection locked="0"/>
    </xf>
    <xf numFmtId="5" fontId="4" fillId="0" borderId="0" xfId="8" applyNumberFormat="1" applyFont="1" applyBorder="1" applyAlignment="1" applyProtection="1">
      <alignment horizontal="centerContinuous" vertical="center"/>
      <protection locked="0"/>
    </xf>
    <xf numFmtId="5" fontId="4" fillId="0" borderId="41" xfId="8" applyNumberFormat="1" applyFont="1" applyBorder="1" applyAlignment="1" applyProtection="1">
      <alignment horizontal="centerContinuous" vertical="center"/>
      <protection locked="0"/>
    </xf>
    <xf numFmtId="5" fontId="3" fillId="0" borderId="24" xfId="8" applyNumberFormat="1" applyFont="1" applyBorder="1" applyAlignment="1" applyProtection="1">
      <alignment vertical="center"/>
      <protection locked="0"/>
    </xf>
    <xf numFmtId="5" fontId="3" fillId="0" borderId="0" xfId="8" applyNumberFormat="1" applyFont="1" applyBorder="1" applyAlignment="1" applyProtection="1">
      <alignment vertical="center"/>
      <protection locked="0"/>
    </xf>
    <xf numFmtId="5" fontId="3" fillId="0" borderId="41" xfId="8" applyNumberFormat="1" applyFont="1" applyBorder="1" applyAlignment="1" applyProtection="1">
      <alignment vertical="center"/>
      <protection locked="0"/>
    </xf>
    <xf numFmtId="0" fontId="3" fillId="0" borderId="0" xfId="8" applyFont="1" applyBorder="1" applyAlignment="1" applyProtection="1">
      <alignment vertical="center"/>
      <protection locked="0"/>
    </xf>
    <xf numFmtId="0" fontId="8" fillId="0" borderId="54" xfId="8" applyBorder="1" applyProtection="1">
      <protection locked="0"/>
    </xf>
    <xf numFmtId="5" fontId="3" fillId="0" borderId="55" xfId="8" applyNumberFormat="1" applyFont="1" applyBorder="1" applyAlignment="1" applyProtection="1">
      <alignment vertical="center"/>
      <protection locked="0"/>
    </xf>
    <xf numFmtId="5" fontId="3" fillId="0" borderId="56" xfId="8" applyNumberFormat="1" applyFont="1" applyBorder="1" applyAlignment="1" applyProtection="1">
      <alignment vertical="center"/>
      <protection locked="0"/>
    </xf>
    <xf numFmtId="5" fontId="3" fillId="0" borderId="62" xfId="8" applyNumberFormat="1" applyFont="1" applyBorder="1" applyAlignment="1" applyProtection="1">
      <alignment vertical="center"/>
      <protection locked="0"/>
    </xf>
    <xf numFmtId="5" fontId="3" fillId="0" borderId="63" xfId="8" applyNumberFormat="1" applyFont="1" applyBorder="1" applyAlignment="1" applyProtection="1">
      <alignment vertical="center"/>
      <protection locked="0"/>
    </xf>
    <xf numFmtId="5" fontId="3" fillId="0" borderId="64" xfId="8" applyNumberFormat="1" applyFont="1" applyBorder="1" applyAlignment="1" applyProtection="1">
      <alignment vertical="center"/>
      <protection locked="0"/>
    </xf>
    <xf numFmtId="0" fontId="3" fillId="0" borderId="57" xfId="8" applyFont="1" applyBorder="1" applyAlignment="1" applyProtection="1">
      <alignment horizontal="centerContinuous"/>
      <protection locked="0"/>
    </xf>
    <xf numFmtId="0" fontId="3" fillId="0" borderId="0" xfId="8" applyFont="1" applyBorder="1" applyAlignment="1" applyProtection="1">
      <protection locked="0"/>
    </xf>
    <xf numFmtId="0" fontId="3" fillId="0" borderId="0" xfId="8" applyFont="1" applyBorder="1" applyAlignment="1" applyProtection="1">
      <alignment horizontal="centerContinuous"/>
      <protection locked="0"/>
    </xf>
    <xf numFmtId="0" fontId="3" fillId="0" borderId="41" xfId="8" applyFont="1" applyBorder="1" applyAlignment="1" applyProtection="1">
      <alignment horizontal="centerContinuous"/>
      <protection locked="0"/>
    </xf>
    <xf numFmtId="0" fontId="3" fillId="0" borderId="57" xfId="8" applyFont="1" applyBorder="1" applyAlignment="1" applyProtection="1">
      <alignment horizontal="centerContinuous" vertical="center"/>
      <protection locked="0"/>
    </xf>
    <xf numFmtId="0" fontId="3" fillId="0" borderId="0" xfId="8" applyFont="1" applyBorder="1" applyAlignment="1" applyProtection="1">
      <alignment horizontal="center" vertical="center"/>
      <protection locked="0"/>
    </xf>
    <xf numFmtId="0" fontId="3" fillId="0" borderId="0" xfId="8" applyFont="1" applyBorder="1" applyAlignment="1" applyProtection="1">
      <alignment horizontal="centerContinuous" vertical="center"/>
      <protection locked="0"/>
    </xf>
    <xf numFmtId="0" fontId="3" fillId="0" borderId="41" xfId="8" applyFont="1" applyBorder="1" applyAlignment="1" applyProtection="1">
      <alignment horizontal="centerContinuous" vertical="center"/>
      <protection locked="0"/>
    </xf>
    <xf numFmtId="0" fontId="3" fillId="0" borderId="57" xfId="8" applyFont="1" applyBorder="1" applyAlignment="1" applyProtection="1">
      <alignment vertical="center"/>
      <protection locked="0"/>
    </xf>
    <xf numFmtId="0" fontId="3" fillId="0" borderId="41" xfId="8" applyFont="1" applyBorder="1" applyAlignment="1" applyProtection="1">
      <alignment vertical="center"/>
      <protection locked="0"/>
    </xf>
    <xf numFmtId="0" fontId="3" fillId="0" borderId="58" xfId="8" applyFont="1" applyBorder="1" applyAlignment="1" applyProtection="1">
      <alignment vertical="center"/>
      <protection locked="0"/>
    </xf>
    <xf numFmtId="0" fontId="3" fillId="0" borderId="55" xfId="8" applyFont="1" applyBorder="1" applyAlignment="1" applyProtection="1">
      <alignment horizontal="center" vertical="center"/>
      <protection locked="0"/>
    </xf>
    <xf numFmtId="0" fontId="3" fillId="0" borderId="65" xfId="8" applyFont="1" applyBorder="1" applyAlignment="1" applyProtection="1">
      <alignment horizontal="center" vertical="center"/>
      <protection locked="0"/>
    </xf>
    <xf numFmtId="0" fontId="3" fillId="0" borderId="66" xfId="8" applyFont="1" applyBorder="1" applyAlignment="1" applyProtection="1">
      <alignment horizontal="center" vertical="center"/>
      <protection locked="0"/>
    </xf>
    <xf numFmtId="0" fontId="3" fillId="0" borderId="67" xfId="8" applyFont="1" applyBorder="1" applyAlignment="1" applyProtection="1">
      <alignment horizontal="center" vertical="center"/>
      <protection locked="0"/>
    </xf>
    <xf numFmtId="0" fontId="3" fillId="0" borderId="56" xfId="8" applyFont="1" applyBorder="1" applyAlignment="1" applyProtection="1">
      <alignment vertical="center"/>
      <protection locked="0"/>
    </xf>
    <xf numFmtId="0" fontId="3" fillId="0" borderId="58" xfId="8" applyFont="1" applyBorder="1" applyAlignment="1" applyProtection="1">
      <alignment horizontal="centerContinuous" vertical="center"/>
      <protection locked="0"/>
    </xf>
    <xf numFmtId="0" fontId="3" fillId="0" borderId="55" xfId="8" applyFont="1" applyBorder="1" applyAlignment="1" applyProtection="1">
      <alignment vertical="center"/>
      <protection locked="0"/>
    </xf>
    <xf numFmtId="0" fontId="9" fillId="0" borderId="34" xfId="4" applyFont="1" applyBorder="1"/>
    <xf numFmtId="0" fontId="3" fillId="0" borderId="37" xfId="4" applyFont="1" applyBorder="1"/>
    <xf numFmtId="0" fontId="3" fillId="0" borderId="56" xfId="8" applyFont="1" applyBorder="1" applyAlignment="1" applyProtection="1">
      <alignment horizontal="centerContinuous" vertical="center"/>
      <protection locked="0"/>
    </xf>
    <xf numFmtId="0" fontId="9" fillId="0" borderId="68" xfId="4" applyFont="1" applyBorder="1"/>
    <xf numFmtId="0" fontId="3" fillId="0" borderId="9" xfId="4" applyFont="1" applyBorder="1" applyAlignment="1">
      <alignment horizontal="center"/>
    </xf>
    <xf numFmtId="0" fontId="3" fillId="0" borderId="69" xfId="4" applyFont="1" applyBorder="1"/>
    <xf numFmtId="0" fontId="3" fillId="0" borderId="69" xfId="4" applyFont="1" applyBorder="1" applyAlignment="1">
      <alignment horizontal="center"/>
    </xf>
    <xf numFmtId="0" fontId="9" fillId="0" borderId="70" xfId="4" applyFont="1" applyBorder="1"/>
    <xf numFmtId="0" fontId="3" fillId="0" borderId="71" xfId="4" applyFont="1" applyBorder="1"/>
    <xf numFmtId="0" fontId="3" fillId="0" borderId="71" xfId="4" applyFont="1" applyBorder="1" applyAlignment="1">
      <alignment horizontal="center"/>
    </xf>
    <xf numFmtId="0" fontId="3" fillId="0" borderId="72" xfId="4" applyFont="1" applyBorder="1"/>
    <xf numFmtId="0" fontId="3" fillId="0" borderId="24" xfId="8" applyFont="1" applyBorder="1" applyAlignment="1" applyProtection="1">
      <alignment vertical="center"/>
      <protection locked="0"/>
    </xf>
    <xf numFmtId="3" fontId="3" fillId="0" borderId="0" xfId="8" applyNumberFormat="1" applyFont="1" applyBorder="1" applyAlignment="1" applyProtection="1">
      <alignment vertical="center"/>
      <protection locked="0"/>
    </xf>
    <xf numFmtId="0" fontId="3" fillId="0" borderId="54" xfId="8" applyFont="1" applyBorder="1" applyAlignment="1" applyProtection="1">
      <alignment vertical="center"/>
      <protection locked="0"/>
    </xf>
    <xf numFmtId="0" fontId="3" fillId="0" borderId="0" xfId="8" applyFont="1" applyProtection="1">
      <protection locked="0"/>
    </xf>
    <xf numFmtId="0" fontId="3" fillId="0" borderId="54" xfId="4" applyFont="1" applyBorder="1" applyAlignment="1">
      <alignment horizontal="center" wrapText="1"/>
    </xf>
    <xf numFmtId="0" fontId="3" fillId="0" borderId="55" xfId="4" applyFont="1" applyBorder="1" applyAlignment="1">
      <alignment horizontal="center" wrapText="1"/>
    </xf>
    <xf numFmtId="0" fontId="3" fillId="0" borderId="56" xfId="4" applyFont="1" applyBorder="1" applyAlignment="1">
      <alignment horizontal="center" wrapText="1"/>
    </xf>
    <xf numFmtId="0" fontId="3" fillId="0" borderId="21" xfId="4" applyNumberFormat="1" applyFont="1" applyBorder="1" applyAlignment="1">
      <alignment horizontal="centerContinuous" wrapText="1"/>
    </xf>
    <xf numFmtId="0" fontId="3" fillId="0" borderId="22" xfId="4" applyFont="1" applyBorder="1" applyAlignment="1">
      <alignment horizontal="centerContinuous" wrapText="1"/>
    </xf>
    <xf numFmtId="0" fontId="3" fillId="0" borderId="23" xfId="4" applyFont="1" applyBorder="1" applyAlignment="1">
      <alignment horizontal="centerContinuous" wrapText="1"/>
    </xf>
    <xf numFmtId="0" fontId="3" fillId="0" borderId="42" xfId="4" applyFont="1" applyBorder="1"/>
    <xf numFmtId="0" fontId="3" fillId="0" borderId="0" xfId="4" applyFont="1" applyBorder="1" applyAlignment="1">
      <alignment wrapText="1"/>
    </xf>
    <xf numFmtId="0" fontId="3" fillId="0" borderId="73" xfId="4" applyFont="1" applyBorder="1" applyProtection="1"/>
    <xf numFmtId="0" fontId="3" fillId="0" borderId="5" xfId="4" applyFont="1" applyBorder="1" applyAlignment="1" applyProtection="1">
      <alignment wrapText="1"/>
    </xf>
    <xf numFmtId="0" fontId="3" fillId="0" borderId="5" xfId="4" applyFont="1" applyBorder="1" applyAlignment="1" applyProtection="1">
      <alignment horizontal="center" wrapText="1"/>
    </xf>
    <xf numFmtId="0" fontId="3" fillId="0" borderId="7" xfId="4" applyFont="1" applyBorder="1" applyAlignment="1" applyProtection="1">
      <alignment horizontal="center" wrapText="1"/>
    </xf>
    <xf numFmtId="0" fontId="3" fillId="0" borderId="74" xfId="4" applyFont="1" applyBorder="1" applyAlignment="1" applyProtection="1">
      <alignment horizontal="center"/>
    </xf>
    <xf numFmtId="0" fontId="3" fillId="0" borderId="9" xfId="4" applyFont="1" applyBorder="1" applyAlignment="1" applyProtection="1">
      <alignment horizontal="left" wrapText="1"/>
    </xf>
    <xf numFmtId="0" fontId="3" fillId="0" borderId="9" xfId="4" applyFont="1" applyBorder="1" applyAlignment="1" applyProtection="1">
      <alignment wrapText="1"/>
    </xf>
    <xf numFmtId="6" fontId="3" fillId="0" borderId="9" xfId="4" applyNumberFormat="1" applyFont="1" applyBorder="1" applyAlignment="1" applyProtection="1">
      <alignment wrapText="1"/>
    </xf>
    <xf numFmtId="0" fontId="3" fillId="0" borderId="75" xfId="4" applyFont="1" applyBorder="1" applyAlignment="1" applyProtection="1">
      <alignment horizontal="center"/>
    </xf>
    <xf numFmtId="0" fontId="3" fillId="0" borderId="73" xfId="4" applyFont="1" applyBorder="1" applyAlignment="1" applyProtection="1">
      <alignment horizontal="center"/>
    </xf>
    <xf numFmtId="0" fontId="3" fillId="0" borderId="47" xfId="4" applyFont="1" applyBorder="1" applyAlignment="1" applyProtection="1">
      <alignment horizontal="center"/>
    </xf>
    <xf numFmtId="0" fontId="3" fillId="0" borderId="21" xfId="4" applyFont="1" applyBorder="1"/>
    <xf numFmtId="0" fontId="3" fillId="0" borderId="23" xfId="4" applyFont="1" applyBorder="1"/>
    <xf numFmtId="0" fontId="3" fillId="0" borderId="41" xfId="4" applyFont="1" applyBorder="1" applyAlignment="1">
      <alignment horizontal="center"/>
    </xf>
    <xf numFmtId="0" fontId="3" fillId="0" borderId="0" xfId="4" applyFont="1" applyBorder="1" applyAlignment="1">
      <alignment horizontal="center"/>
    </xf>
    <xf numFmtId="0" fontId="10" fillId="0" borderId="0" xfId="4" applyFont="1" applyBorder="1" applyAlignment="1">
      <alignment horizontal="left"/>
    </xf>
    <xf numFmtId="0" fontId="3" fillId="0" borderId="24" xfId="4" applyFont="1" applyBorder="1"/>
    <xf numFmtId="0" fontId="3" fillId="0" borderId="54" xfId="4" applyFont="1" applyBorder="1"/>
    <xf numFmtId="0" fontId="3" fillId="0" borderId="55" xfId="4" applyFont="1" applyBorder="1"/>
    <xf numFmtId="0" fontId="3" fillId="0" borderId="56" xfId="4" applyFont="1" applyBorder="1"/>
    <xf numFmtId="169" fontId="3" fillId="0" borderId="0" xfId="51" applyNumberFormat="1" applyFont="1"/>
    <xf numFmtId="170" fontId="3" fillId="0" borderId="0" xfId="51" applyNumberFormat="1" applyFont="1"/>
    <xf numFmtId="0" fontId="3" fillId="0" borderId="0" xfId="51" applyFont="1"/>
    <xf numFmtId="0" fontId="3" fillId="0" borderId="0" xfId="51" applyFont="1" applyBorder="1" applyAlignment="1">
      <alignment horizontal="center"/>
    </xf>
    <xf numFmtId="0" fontId="12" fillId="0" borderId="0" xfId="51" applyFont="1"/>
    <xf numFmtId="0" fontId="11" fillId="0" borderId="0" xfId="51"/>
    <xf numFmtId="169" fontId="3" fillId="0" borderId="21" xfId="51" applyNumberFormat="1" applyFont="1" applyBorder="1"/>
    <xf numFmtId="170" fontId="3" fillId="0" borderId="22" xfId="51" applyNumberFormat="1" applyFont="1" applyBorder="1"/>
    <xf numFmtId="0" fontId="3" fillId="0" borderId="22" xfId="51" applyFont="1" applyBorder="1"/>
    <xf numFmtId="0" fontId="3" fillId="0" borderId="23" xfId="51" applyFont="1" applyBorder="1"/>
    <xf numFmtId="169" fontId="3" fillId="0" borderId="24" xfId="51" applyNumberFormat="1" applyFont="1" applyBorder="1"/>
    <xf numFmtId="0" fontId="3" fillId="0" borderId="41" xfId="51" applyFont="1" applyBorder="1"/>
    <xf numFmtId="169" fontId="3" fillId="0" borderId="61" xfId="51" applyNumberFormat="1" applyFont="1" applyBorder="1" applyAlignment="1">
      <alignment horizontal="center"/>
    </xf>
    <xf numFmtId="170" fontId="3" fillId="0" borderId="59" xfId="51" applyNumberFormat="1" applyFont="1" applyBorder="1"/>
    <xf numFmtId="0" fontId="3" fillId="0" borderId="76" xfId="51" applyFont="1" applyBorder="1"/>
    <xf numFmtId="0" fontId="3" fillId="0" borderId="76" xfId="51" applyFont="1" applyBorder="1" applyAlignment="1">
      <alignment horizontal="center"/>
    </xf>
    <xf numFmtId="170" fontId="3" fillId="0" borderId="76" xfId="51" applyNumberFormat="1" applyFont="1" applyBorder="1"/>
    <xf numFmtId="0" fontId="3" fillId="0" borderId="60" xfId="51" applyFont="1" applyBorder="1"/>
    <xf numFmtId="170" fontId="3" fillId="0" borderId="57" xfId="51" applyNumberFormat="1" applyFont="1" applyBorder="1"/>
    <xf numFmtId="0" fontId="4" fillId="0" borderId="0" xfId="51" applyFont="1"/>
    <xf numFmtId="169" fontId="3" fillId="0" borderId="54" xfId="51" applyNumberFormat="1" applyFont="1" applyBorder="1"/>
    <xf numFmtId="170" fontId="3" fillId="0" borderId="58" xfId="51" applyNumberFormat="1" applyFont="1" applyBorder="1"/>
    <xf numFmtId="0" fontId="3" fillId="0" borderId="55" xfId="51" applyFont="1" applyBorder="1"/>
    <xf numFmtId="170" fontId="3" fillId="0" borderId="55" xfId="51" applyNumberFormat="1" applyFont="1" applyBorder="1"/>
    <xf numFmtId="0" fontId="3" fillId="0" borderId="56" xfId="51" applyFont="1" applyBorder="1"/>
    <xf numFmtId="0" fontId="3" fillId="0" borderId="55" xfId="52" applyFont="1" applyBorder="1" applyAlignment="1">
      <alignment horizontal="left"/>
    </xf>
    <xf numFmtId="169" fontId="2" fillId="0" borderId="55" xfId="52" applyNumberFormat="1" applyFont="1" applyBorder="1" applyAlignment="1">
      <alignment horizontal="left"/>
    </xf>
    <xf numFmtId="0" fontId="2" fillId="0" borderId="55" xfId="52" applyFont="1" applyBorder="1"/>
    <xf numFmtId="0" fontId="2" fillId="0" borderId="55" xfId="52" applyFont="1" applyBorder="1" applyAlignment="1">
      <alignment horizontal="right"/>
    </xf>
    <xf numFmtId="0" fontId="3" fillId="0" borderId="55" xfId="52" applyFont="1" applyBorder="1" applyAlignment="1">
      <alignment horizontal="right"/>
    </xf>
    <xf numFmtId="0" fontId="6" fillId="0" borderId="0" xfId="52" applyFont="1"/>
    <xf numFmtId="0" fontId="2" fillId="0" borderId="24" xfId="52" applyFont="1" applyBorder="1"/>
    <xf numFmtId="0" fontId="2" fillId="0" borderId="0" xfId="52" applyFont="1"/>
    <xf numFmtId="0" fontId="2" fillId="0" borderId="41" xfId="52" applyFont="1" applyBorder="1"/>
    <xf numFmtId="169" fontId="2" fillId="0" borderId="0" xfId="52" applyNumberFormat="1" applyFont="1" applyBorder="1" applyAlignment="1">
      <alignment horizontal="left"/>
    </xf>
    <xf numFmtId="0" fontId="2" fillId="0" borderId="0" xfId="52" applyFont="1" applyBorder="1"/>
    <xf numFmtId="49" fontId="2" fillId="0" borderId="24" xfId="52" applyNumberFormat="1" applyFont="1" applyBorder="1"/>
    <xf numFmtId="49" fontId="2" fillId="0" borderId="0" xfId="52" applyNumberFormat="1" applyFont="1" applyAlignment="1">
      <alignment horizontal="left"/>
    </xf>
    <xf numFmtId="49" fontId="2" fillId="0" borderId="0" xfId="52" applyNumberFormat="1" applyFont="1"/>
    <xf numFmtId="49" fontId="2" fillId="0" borderId="41" xfId="52" applyNumberFormat="1" applyFont="1" applyBorder="1"/>
    <xf numFmtId="49" fontId="2" fillId="0" borderId="0" xfId="52" applyNumberFormat="1" applyFont="1" applyBorder="1" applyAlignment="1">
      <alignment horizontal="left"/>
    </xf>
    <xf numFmtId="49" fontId="2" fillId="0" borderId="0" xfId="52" applyNumberFormat="1" applyFont="1" applyBorder="1"/>
    <xf numFmtId="49" fontId="2" fillId="0" borderId="41" xfId="52" applyNumberFormat="1" applyFont="1" applyBorder="1" applyAlignment="1">
      <alignment horizontal="left"/>
    </xf>
    <xf numFmtId="49" fontId="2" fillId="0" borderId="54" xfId="52" applyNumberFormat="1" applyFont="1" applyBorder="1"/>
    <xf numFmtId="49" fontId="2" fillId="0" borderId="55" xfId="52" applyNumberFormat="1" applyFont="1" applyBorder="1" applyAlignment="1">
      <alignment horizontal="left"/>
    </xf>
    <xf numFmtId="49" fontId="2" fillId="0" borderId="55" xfId="52" applyNumberFormat="1" applyFont="1" applyBorder="1"/>
    <xf numFmtId="49" fontId="2" fillId="0" borderId="56" xfId="52" applyNumberFormat="1" applyFont="1" applyBorder="1"/>
    <xf numFmtId="49" fontId="13" fillId="0" borderId="24" xfId="52" applyNumberFormat="1" applyFont="1" applyBorder="1" applyAlignment="1">
      <alignment horizontal="right"/>
    </xf>
    <xf numFmtId="49" fontId="14" fillId="0" borderId="55" xfId="52" applyNumberFormat="1" applyFont="1" applyBorder="1"/>
    <xf numFmtId="49" fontId="2" fillId="4" borderId="55" xfId="52" applyNumberFormat="1" applyFont="1" applyFill="1" applyBorder="1"/>
    <xf numFmtId="49" fontId="13" fillId="0" borderId="0" xfId="52" applyNumberFormat="1" applyFont="1" applyBorder="1" applyAlignment="1">
      <alignment horizontal="left"/>
    </xf>
    <xf numFmtId="49" fontId="13" fillId="0" borderId="0" xfId="52" applyNumberFormat="1" applyFont="1" applyAlignment="1">
      <alignment horizontal="left"/>
    </xf>
    <xf numFmtId="169" fontId="2" fillId="0" borderId="0" xfId="52" applyNumberFormat="1" applyFont="1" applyAlignment="1">
      <alignment horizontal="left"/>
    </xf>
    <xf numFmtId="0" fontId="13" fillId="0" borderId="0" xfId="52" applyFont="1"/>
    <xf numFmtId="169" fontId="2" fillId="0" borderId="59" xfId="52" applyNumberFormat="1" applyFont="1" applyBorder="1" applyAlignment="1">
      <alignment horizontal="left"/>
    </xf>
    <xf numFmtId="0" fontId="2" fillId="0" borderId="54" xfId="52" applyFont="1" applyBorder="1"/>
    <xf numFmtId="0" fontId="2" fillId="0" borderId="56" xfId="52" applyFont="1" applyBorder="1"/>
    <xf numFmtId="169" fontId="3" fillId="0" borderId="0" xfId="52" applyNumberFormat="1" applyFont="1" applyAlignment="1">
      <alignment horizontal="right"/>
    </xf>
    <xf numFmtId="0" fontId="11" fillId="0" borderId="0" xfId="53"/>
    <xf numFmtId="0" fontId="12" fillId="0" borderId="0" xfId="53" applyFont="1"/>
    <xf numFmtId="169" fontId="3" fillId="0" borderId="0" xfId="53" applyNumberFormat="1" applyFont="1"/>
    <xf numFmtId="1" fontId="3" fillId="0" borderId="0" xfId="53" applyNumberFormat="1" applyFont="1" applyBorder="1"/>
    <xf numFmtId="0" fontId="3" fillId="0" borderId="0" xfId="53" applyFont="1"/>
    <xf numFmtId="0" fontId="3" fillId="0" borderId="0" xfId="53" applyFont="1" applyAlignment="1">
      <alignment horizontal="right"/>
    </xf>
    <xf numFmtId="0" fontId="3" fillId="0" borderId="0" xfId="53" applyFont="1" applyAlignment="1">
      <alignment horizontal="left"/>
    </xf>
    <xf numFmtId="0" fontId="4" fillId="0" borderId="24" xfId="53" applyFont="1" applyBorder="1" applyAlignment="1">
      <alignment horizontal="center"/>
    </xf>
    <xf numFmtId="0" fontId="11" fillId="0" borderId="0" xfId="53" applyBorder="1" applyAlignment="1">
      <alignment horizontal="center"/>
    </xf>
    <xf numFmtId="0" fontId="11" fillId="0" borderId="41" xfId="53" applyBorder="1" applyAlignment="1">
      <alignment horizontal="center"/>
    </xf>
    <xf numFmtId="169" fontId="2" fillId="0" borderId="24" xfId="53" applyNumberFormat="1" applyFont="1" applyBorder="1"/>
    <xf numFmtId="0" fontId="2" fillId="0" borderId="0" xfId="53" applyFont="1" applyBorder="1"/>
    <xf numFmtId="0" fontId="13" fillId="0" borderId="0" xfId="53" applyFont="1" applyBorder="1"/>
    <xf numFmtId="0" fontId="2" fillId="0" borderId="41" xfId="53" applyFont="1" applyBorder="1"/>
    <xf numFmtId="0" fontId="12" fillId="0" borderId="0" xfId="53" applyFont="1" applyBorder="1"/>
    <xf numFmtId="0" fontId="2" fillId="0" borderId="0" xfId="53" applyFont="1"/>
    <xf numFmtId="0" fontId="13" fillId="0" borderId="0" xfId="53" applyFont="1" applyBorder="1" applyAlignment="1">
      <alignment horizontal="center"/>
    </xf>
    <xf numFmtId="169" fontId="2" fillId="0" borderId="0" xfId="53" applyNumberFormat="1" applyFont="1"/>
    <xf numFmtId="0" fontId="13" fillId="0" borderId="0" xfId="53" applyFont="1" applyAlignment="1">
      <alignment horizontal="center"/>
    </xf>
    <xf numFmtId="0" fontId="13" fillId="0" borderId="0" xfId="53" applyFont="1" applyBorder="1" applyAlignment="1">
      <alignment horizontal="right"/>
    </xf>
    <xf numFmtId="0" fontId="15" fillId="0" borderId="0" xfId="53" applyFont="1" applyBorder="1" applyAlignment="1">
      <alignment horizontal="center"/>
    </xf>
    <xf numFmtId="0" fontId="15" fillId="0" borderId="0" xfId="53" applyFont="1"/>
    <xf numFmtId="0" fontId="2" fillId="0" borderId="24" xfId="53" applyFont="1" applyBorder="1"/>
    <xf numFmtId="169" fontId="2" fillId="0" borderId="0" xfId="53" applyNumberFormat="1" applyFont="1" applyBorder="1"/>
    <xf numFmtId="0" fontId="2" fillId="0" borderId="0" xfId="53" applyFont="1" applyBorder="1" applyAlignment="1">
      <alignment horizontal="center"/>
    </xf>
    <xf numFmtId="0" fontId="2" fillId="0" borderId="0" xfId="53" applyFont="1" applyBorder="1" applyAlignment="1">
      <alignment horizontal="left"/>
    </xf>
    <xf numFmtId="0" fontId="2" fillId="0" borderId="0" xfId="53" applyFont="1" applyBorder="1" applyAlignment="1">
      <alignment horizontal="right"/>
    </xf>
    <xf numFmtId="169" fontId="2" fillId="0" borderId="55" xfId="53" applyNumberFormat="1" applyFont="1" applyBorder="1"/>
    <xf numFmtId="0" fontId="2" fillId="0" borderId="55" xfId="53" applyFont="1" applyBorder="1"/>
    <xf numFmtId="0" fontId="2" fillId="0" borderId="55" xfId="53" applyFont="1" applyBorder="1" applyAlignment="1">
      <alignment horizontal="left"/>
    </xf>
    <xf numFmtId="0" fontId="13" fillId="0" borderId="55" xfId="53" applyFont="1" applyBorder="1"/>
    <xf numFmtId="0" fontId="2" fillId="0" borderId="0" xfId="53" applyFont="1" applyAlignment="1">
      <alignment horizontal="center"/>
    </xf>
    <xf numFmtId="0" fontId="14" fillId="0" borderId="0" xfId="53" applyFont="1"/>
    <xf numFmtId="169" fontId="3" fillId="0" borderId="24" xfId="53" applyNumberFormat="1" applyFont="1" applyBorder="1"/>
    <xf numFmtId="169" fontId="4" fillId="0" borderId="0" xfId="53" applyNumberFormat="1" applyFont="1"/>
    <xf numFmtId="0" fontId="3" fillId="0" borderId="41" xfId="53" applyFont="1" applyBorder="1"/>
    <xf numFmtId="0" fontId="3" fillId="0" borderId="77" xfId="53" applyFont="1" applyBorder="1"/>
    <xf numFmtId="169" fontId="3" fillId="0" borderId="22" xfId="53" applyNumberFormat="1" applyFont="1" applyBorder="1"/>
    <xf numFmtId="0" fontId="3" fillId="0" borderId="22" xfId="53" applyFont="1" applyBorder="1"/>
    <xf numFmtId="0" fontId="3" fillId="0" borderId="23" xfId="53" applyFont="1" applyBorder="1"/>
    <xf numFmtId="0" fontId="3" fillId="0" borderId="22" xfId="53" applyFont="1" applyBorder="1" applyAlignment="1">
      <alignment horizontal="center"/>
    </xf>
    <xf numFmtId="0" fontId="3" fillId="0" borderId="57" xfId="53" applyFont="1" applyBorder="1"/>
    <xf numFmtId="169" fontId="3" fillId="0" borderId="0" xfId="53" applyNumberFormat="1" applyFont="1" applyBorder="1"/>
    <xf numFmtId="169" fontId="3" fillId="0" borderId="0" xfId="53" applyNumberFormat="1" applyFont="1" applyAlignment="1">
      <alignment horizontal="center"/>
    </xf>
    <xf numFmtId="0" fontId="3" fillId="0" borderId="0" xfId="53" applyFont="1" applyAlignment="1">
      <alignment horizontal="center"/>
    </xf>
    <xf numFmtId="0" fontId="3" fillId="0" borderId="0" xfId="53" applyFont="1" applyBorder="1"/>
    <xf numFmtId="169" fontId="3" fillId="0" borderId="57" xfId="53" applyNumberFormat="1" applyFont="1" applyBorder="1"/>
    <xf numFmtId="0" fontId="3" fillId="0" borderId="55" xfId="53" applyFont="1" applyBorder="1"/>
    <xf numFmtId="0" fontId="3" fillId="0" borderId="55" xfId="53" applyFont="1" applyBorder="1" applyAlignment="1">
      <alignment horizontal="center"/>
    </xf>
    <xf numFmtId="0" fontId="3" fillId="0" borderId="61" xfId="53" applyFont="1" applyBorder="1"/>
    <xf numFmtId="0" fontId="3" fillId="0" borderId="21" xfId="53" applyFont="1" applyBorder="1"/>
    <xf numFmtId="0" fontId="3" fillId="0" borderId="0" xfId="53" applyFont="1" applyBorder="1" applyAlignment="1">
      <alignment horizontal="center"/>
    </xf>
    <xf numFmtId="0" fontId="3" fillId="0" borderId="54" xfId="53" applyFont="1" applyBorder="1"/>
    <xf numFmtId="0" fontId="3" fillId="0" borderId="59" xfId="53" applyFont="1" applyBorder="1"/>
    <xf numFmtId="169" fontId="4" fillId="0" borderId="22" xfId="53" applyNumberFormat="1" applyFont="1" applyBorder="1"/>
    <xf numFmtId="169" fontId="3" fillId="0" borderId="76" xfId="53" applyNumberFormat="1" applyFont="1" applyBorder="1"/>
    <xf numFmtId="0" fontId="3" fillId="0" borderId="76" xfId="53" applyFont="1" applyBorder="1"/>
    <xf numFmtId="0" fontId="3" fillId="0" borderId="60" xfId="53" applyFont="1" applyBorder="1"/>
    <xf numFmtId="3" fontId="3" fillId="0" borderId="76" xfId="53" applyNumberFormat="1" applyFont="1" applyBorder="1"/>
    <xf numFmtId="0" fontId="4" fillId="0" borderId="76" xfId="53" applyFont="1" applyBorder="1"/>
    <xf numFmtId="0" fontId="3" fillId="0" borderId="56" xfId="53" applyFont="1" applyBorder="1"/>
    <xf numFmtId="169" fontId="4" fillId="0" borderId="76" xfId="53" applyNumberFormat="1" applyFont="1" applyBorder="1"/>
    <xf numFmtId="3" fontId="3" fillId="0" borderId="76" xfId="20" applyNumberFormat="1" applyFont="1" applyBorder="1"/>
    <xf numFmtId="3" fontId="3" fillId="0" borderId="60" xfId="20" applyNumberFormat="1" applyFont="1" applyBorder="1"/>
    <xf numFmtId="0" fontId="12" fillId="0" borderId="61" xfId="53" applyFont="1" applyBorder="1"/>
    <xf numFmtId="0" fontId="12" fillId="0" borderId="76" xfId="53" applyFont="1" applyBorder="1"/>
    <xf numFmtId="0" fontId="12" fillId="0" borderId="60" xfId="53" applyFont="1" applyBorder="1"/>
    <xf numFmtId="0" fontId="12" fillId="0" borderId="54" xfId="53" applyFont="1" applyBorder="1"/>
    <xf numFmtId="0" fontId="12" fillId="0" borderId="55" xfId="53" applyFont="1" applyBorder="1"/>
    <xf numFmtId="0" fontId="12" fillId="0" borderId="56" xfId="53" applyFont="1" applyBorder="1"/>
    <xf numFmtId="0" fontId="4" fillId="0" borderId="76" xfId="53" applyFont="1" applyBorder="1" applyAlignment="1">
      <alignment horizontal="right"/>
    </xf>
    <xf numFmtId="0" fontId="3" fillId="0" borderId="0" xfId="54" applyFont="1" applyAlignment="1">
      <alignment horizontal="left"/>
    </xf>
    <xf numFmtId="169" fontId="2" fillId="0" borderId="0" xfId="54" applyNumberFormat="1" applyFont="1" applyAlignment="1">
      <alignment horizontal="left"/>
    </xf>
    <xf numFmtId="0" fontId="2" fillId="0" borderId="0" xfId="54" applyFont="1"/>
    <xf numFmtId="0" fontId="2" fillId="0" borderId="0" xfId="54" applyFont="1" applyAlignment="1">
      <alignment horizontal="left"/>
    </xf>
    <xf numFmtId="0" fontId="2" fillId="0" borderId="0" xfId="54" applyFont="1" applyAlignment="1">
      <alignment horizontal="right"/>
    </xf>
    <xf numFmtId="0" fontId="3" fillId="0" borderId="0" xfId="54" applyFont="1" applyAlignment="1">
      <alignment horizontal="right"/>
    </xf>
    <xf numFmtId="0" fontId="11" fillId="0" borderId="0" xfId="54"/>
    <xf numFmtId="0" fontId="2" fillId="0" borderId="24" xfId="54" applyFont="1" applyBorder="1"/>
    <xf numFmtId="0" fontId="2" fillId="0" borderId="41" xfId="54" applyFont="1" applyBorder="1"/>
    <xf numFmtId="169" fontId="2" fillId="0" borderId="24" xfId="54" applyNumberFormat="1" applyFont="1" applyBorder="1"/>
    <xf numFmtId="3" fontId="2" fillId="0" borderId="0" xfId="54" applyNumberFormat="1" applyFont="1" applyBorder="1" applyAlignment="1">
      <alignment horizontal="left"/>
    </xf>
    <xf numFmtId="0" fontId="2" fillId="0" borderId="0" xfId="54" applyFont="1" applyBorder="1"/>
    <xf numFmtId="0" fontId="2" fillId="0" borderId="55" xfId="54" applyFont="1" applyBorder="1"/>
    <xf numFmtId="3" fontId="2" fillId="0" borderId="55" xfId="54" applyNumberFormat="1" applyFont="1" applyBorder="1" applyAlignment="1">
      <alignment horizontal="left"/>
    </xf>
    <xf numFmtId="0" fontId="2" fillId="0" borderId="76" xfId="54" applyFont="1" applyBorder="1"/>
    <xf numFmtId="0" fontId="15" fillId="0" borderId="76" xfId="54" applyFont="1" applyBorder="1"/>
    <xf numFmtId="0" fontId="2" fillId="0" borderId="54" xfId="54" applyFont="1" applyBorder="1"/>
    <xf numFmtId="0" fontId="2" fillId="0" borderId="56" xfId="54" applyFont="1" applyBorder="1"/>
    <xf numFmtId="0" fontId="13" fillId="0" borderId="0" xfId="54" applyFont="1"/>
    <xf numFmtId="0" fontId="2" fillId="0" borderId="55"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left"/>
    </xf>
    <xf numFmtId="0" fontId="11" fillId="0" borderId="41" xfId="54" applyBorder="1"/>
    <xf numFmtId="0" fontId="11" fillId="0" borderId="24" xfId="54" applyBorder="1"/>
    <xf numFmtId="169" fontId="2" fillId="0" borderId="0" xfId="54" applyNumberFormat="1" applyFont="1" applyBorder="1" applyAlignment="1">
      <alignment horizontal="left"/>
    </xf>
    <xf numFmtId="0" fontId="11" fillId="0" borderId="0" xfId="54" applyBorder="1"/>
    <xf numFmtId="169" fontId="3" fillId="0" borderId="0" xfId="54" applyNumberFormat="1" applyFont="1" applyBorder="1" applyAlignment="1">
      <alignment horizontal="left"/>
    </xf>
    <xf numFmtId="0" fontId="3" fillId="0" borderId="0" xfId="54" applyFont="1" applyBorder="1"/>
    <xf numFmtId="0" fontId="3" fillId="0" borderId="24" xfId="54" applyFont="1" applyBorder="1"/>
    <xf numFmtId="0" fontId="16" fillId="0" borderId="55" xfId="54" applyFont="1" applyBorder="1"/>
    <xf numFmtId="0" fontId="11" fillId="0" borderId="55" xfId="54" applyBorder="1"/>
    <xf numFmtId="169" fontId="3" fillId="0" borderId="55" xfId="54" applyNumberFormat="1" applyFont="1" applyBorder="1"/>
    <xf numFmtId="0" fontId="3" fillId="0" borderId="56" xfId="54" applyFont="1" applyBorder="1"/>
    <xf numFmtId="0" fontId="11" fillId="0" borderId="22" xfId="54" applyBorder="1"/>
    <xf numFmtId="0" fontId="16" fillId="0" borderId="0" xfId="54" applyFont="1"/>
    <xf numFmtId="0" fontId="16" fillId="0" borderId="22" xfId="54" applyFont="1" applyBorder="1"/>
    <xf numFmtId="0" fontId="3" fillId="0" borderId="0" xfId="54" applyFont="1"/>
    <xf numFmtId="0" fontId="3" fillId="0" borderId="0" xfId="55" applyFont="1"/>
    <xf numFmtId="171" fontId="3" fillId="0" borderId="0" xfId="55" applyNumberFormat="1" applyFont="1" applyAlignment="1">
      <alignment horizontal="center"/>
    </xf>
    <xf numFmtId="0" fontId="17" fillId="0" borderId="0" xfId="55" applyFont="1"/>
    <xf numFmtId="0" fontId="17" fillId="0" borderId="0" xfId="55" applyFont="1" applyFill="1"/>
    <xf numFmtId="0" fontId="3" fillId="0" borderId="24" xfId="55" applyFont="1" applyBorder="1" applyAlignment="1">
      <alignment horizontal="center"/>
    </xf>
    <xf numFmtId="0" fontId="3" fillId="0" borderId="0" xfId="55" applyFont="1" applyBorder="1" applyAlignment="1">
      <alignment horizontal="center"/>
    </xf>
    <xf numFmtId="0" fontId="3" fillId="0" borderId="41" xfId="55" applyFont="1" applyBorder="1" applyAlignment="1">
      <alignment horizontal="center"/>
    </xf>
    <xf numFmtId="0" fontId="3" fillId="0" borderId="54" xfId="55" applyFont="1" applyBorder="1" applyAlignment="1">
      <alignment horizontal="center"/>
    </xf>
    <xf numFmtId="0" fontId="3" fillId="0" borderId="55" xfId="55" applyFont="1" applyBorder="1" applyAlignment="1">
      <alignment horizontal="center"/>
    </xf>
    <xf numFmtId="0" fontId="3" fillId="0" borderId="55" xfId="55" applyFont="1" applyBorder="1"/>
    <xf numFmtId="171" fontId="3" fillId="0" borderId="55" xfId="55" applyNumberFormat="1" applyFont="1" applyBorder="1" applyAlignment="1">
      <alignment horizontal="center"/>
    </xf>
    <xf numFmtId="0" fontId="17" fillId="0" borderId="41" xfId="55" applyFont="1" applyBorder="1"/>
    <xf numFmtId="0" fontId="3" fillId="0" borderId="0" xfId="55" applyFont="1" applyAlignment="1">
      <alignment horizontal="center"/>
    </xf>
    <xf numFmtId="0" fontId="3" fillId="0" borderId="21" xfId="55" applyFont="1" applyBorder="1" applyAlignment="1">
      <alignment horizontal="center"/>
    </xf>
    <xf numFmtId="0" fontId="3" fillId="0" borderId="23" xfId="55" applyFont="1" applyBorder="1" applyAlignment="1">
      <alignment horizontal="center"/>
    </xf>
    <xf numFmtId="0" fontId="3" fillId="0" borderId="22" xfId="55" applyFont="1" applyBorder="1" applyAlignment="1">
      <alignment horizontal="center"/>
    </xf>
    <xf numFmtId="0" fontId="3" fillId="0" borderId="77" xfId="55" applyFont="1" applyBorder="1" applyAlignment="1">
      <alignment horizontal="center"/>
    </xf>
    <xf numFmtId="0" fontId="3" fillId="0" borderId="22" xfId="55" applyFont="1" applyBorder="1"/>
    <xf numFmtId="171" fontId="3" fillId="0" borderId="21" xfId="55" applyNumberFormat="1" applyFont="1" applyBorder="1" applyAlignment="1">
      <alignment horizontal="center"/>
    </xf>
    <xf numFmtId="171" fontId="3" fillId="0" borderId="77" xfId="55" applyNumberFormat="1" applyFont="1" applyFill="1" applyBorder="1" applyAlignment="1">
      <alignment horizontal="center"/>
    </xf>
    <xf numFmtId="0" fontId="3" fillId="0" borderId="21" xfId="55" applyFont="1" applyBorder="1"/>
    <xf numFmtId="0" fontId="17" fillId="0" borderId="23" xfId="55" applyFont="1" applyBorder="1"/>
    <xf numFmtId="0" fontId="3" fillId="0" borderId="57" xfId="55" applyFont="1" applyBorder="1"/>
    <xf numFmtId="171" fontId="3" fillId="0" borderId="24" xfId="55" applyNumberFormat="1" applyFont="1" applyBorder="1" applyAlignment="1">
      <alignment horizontal="center"/>
    </xf>
    <xf numFmtId="171" fontId="3" fillId="0" borderId="57" xfId="55" applyNumberFormat="1" applyFont="1" applyFill="1" applyBorder="1" applyAlignment="1">
      <alignment horizontal="center"/>
    </xf>
    <xf numFmtId="0" fontId="3" fillId="0" borderId="24" xfId="55" applyFont="1" applyBorder="1"/>
    <xf numFmtId="0" fontId="3" fillId="0" borderId="56" xfId="55" applyFont="1" applyBorder="1" applyAlignment="1">
      <alignment horizontal="center"/>
    </xf>
    <xf numFmtId="0" fontId="3" fillId="0" borderId="58" xfId="55" applyFont="1" applyBorder="1"/>
    <xf numFmtId="171" fontId="3" fillId="0" borderId="54" xfId="55" applyNumberFormat="1" applyFont="1" applyBorder="1" applyAlignment="1">
      <alignment horizontal="center"/>
    </xf>
    <xf numFmtId="171" fontId="3" fillId="0" borderId="58" xfId="55" applyNumberFormat="1" applyFont="1" applyFill="1" applyBorder="1" applyAlignment="1">
      <alignment horizontal="center"/>
    </xf>
    <xf numFmtId="171" fontId="3" fillId="0" borderId="77" xfId="55" applyNumberFormat="1" applyFont="1" applyBorder="1" applyAlignment="1">
      <alignment horizontal="center"/>
    </xf>
    <xf numFmtId="171" fontId="3" fillId="0" borderId="57" xfId="55" applyNumberFormat="1" applyFont="1" applyBorder="1" applyAlignment="1">
      <alignment horizontal="center"/>
    </xf>
    <xf numFmtId="0" fontId="3" fillId="0" borderId="41" xfId="55" applyFont="1" applyBorder="1"/>
    <xf numFmtId="0" fontId="3" fillId="0" borderId="57" xfId="55" applyFont="1" applyBorder="1" applyAlignment="1">
      <alignment horizontal="left"/>
    </xf>
    <xf numFmtId="171" fontId="3" fillId="0" borderId="57" xfId="55" applyNumberFormat="1" applyFont="1" applyBorder="1"/>
    <xf numFmtId="171" fontId="17" fillId="0" borderId="0" xfId="55" applyNumberFormat="1" applyFont="1"/>
    <xf numFmtId="41" fontId="3" fillId="0" borderId="57" xfId="55" applyNumberFormat="1" applyFont="1" applyBorder="1"/>
    <xf numFmtId="41" fontId="3" fillId="0" borderId="57" xfId="55" applyNumberFormat="1" applyFont="1" applyBorder="1" applyAlignment="1">
      <alignment horizontal="right"/>
    </xf>
    <xf numFmtId="171" fontId="3" fillId="0" borderId="59" xfId="55" applyNumberFormat="1" applyFont="1" applyBorder="1"/>
    <xf numFmtId="0" fontId="17" fillId="0" borderId="0" xfId="55" applyFont="1" applyAlignment="1">
      <alignment horizontal="center"/>
    </xf>
    <xf numFmtId="0" fontId="17" fillId="0" borderId="0" xfId="58" applyFont="1"/>
    <xf numFmtId="0" fontId="3" fillId="0" borderId="57" xfId="55" applyFont="1" applyFill="1" applyBorder="1" applyAlignment="1">
      <alignment horizontal="left"/>
    </xf>
    <xf numFmtId="0" fontId="3" fillId="0" borderId="0" xfId="55" applyFont="1" applyFill="1"/>
    <xf numFmtId="171" fontId="3" fillId="0" borderId="57" xfId="55" applyNumberFormat="1" applyFont="1" applyFill="1" applyBorder="1"/>
    <xf numFmtId="171" fontId="3" fillId="0" borderId="0" xfId="55" applyNumberFormat="1" applyFont="1" applyFill="1" applyBorder="1"/>
    <xf numFmtId="171" fontId="17" fillId="0" borderId="0" xfId="55" applyNumberFormat="1" applyFont="1" applyFill="1"/>
    <xf numFmtId="171" fontId="3" fillId="0" borderId="58" xfId="55" applyNumberFormat="1" applyFont="1" applyBorder="1"/>
    <xf numFmtId="0" fontId="3" fillId="0" borderId="61" xfId="55" applyFont="1" applyBorder="1" applyAlignment="1">
      <alignment horizontal="center"/>
    </xf>
    <xf numFmtId="0" fontId="3" fillId="0" borderId="76" xfId="55" applyFont="1" applyBorder="1" applyAlignment="1">
      <alignment horizontal="center"/>
    </xf>
    <xf numFmtId="0" fontId="3" fillId="0" borderId="76" xfId="55" applyFont="1" applyBorder="1"/>
    <xf numFmtId="0" fontId="3" fillId="0" borderId="76" xfId="55" applyFont="1" applyBorder="1" applyAlignment="1">
      <alignment horizontal="left"/>
    </xf>
    <xf numFmtId="171" fontId="3" fillId="0" borderId="76" xfId="55" applyNumberFormat="1" applyFont="1" applyBorder="1"/>
    <xf numFmtId="0" fontId="17" fillId="0" borderId="60" xfId="55" applyFont="1" applyBorder="1"/>
    <xf numFmtId="0" fontId="3" fillId="0" borderId="22" xfId="55" applyFont="1" applyBorder="1" applyAlignment="1">
      <alignment horizontal="left"/>
    </xf>
    <xf numFmtId="171" fontId="3" fillId="0" borderId="22" xfId="55" applyNumberFormat="1" applyFont="1" applyBorder="1"/>
    <xf numFmtId="0" fontId="3" fillId="0" borderId="0" xfId="55" applyFont="1" applyAlignment="1">
      <alignment horizontal="left"/>
    </xf>
    <xf numFmtId="0" fontId="4" fillId="0" borderId="0" xfId="55" applyFont="1" applyAlignment="1">
      <alignment horizontal="center"/>
    </xf>
    <xf numFmtId="171" fontId="3" fillId="0" borderId="0" xfId="55" applyNumberFormat="1" applyFont="1"/>
    <xf numFmtId="0" fontId="3" fillId="0" borderId="54" xfId="55" applyFont="1" applyBorder="1"/>
    <xf numFmtId="0" fontId="17" fillId="0" borderId="56" xfId="55" applyFont="1" applyBorder="1"/>
    <xf numFmtId="0" fontId="3" fillId="0" borderId="55" xfId="55" applyFont="1" applyBorder="1" applyAlignment="1">
      <alignment horizontal="left"/>
    </xf>
    <xf numFmtId="0" fontId="17" fillId="0" borderId="0" xfId="55" applyFont="1" applyAlignment="1">
      <alignment horizontal="left"/>
    </xf>
    <xf numFmtId="171" fontId="17" fillId="0" borderId="0" xfId="55" applyNumberFormat="1" applyFont="1" applyAlignment="1">
      <alignment horizontal="center"/>
    </xf>
    <xf numFmtId="0" fontId="3" fillId="0" borderId="0" xfId="57" applyFont="1" applyAlignment="1">
      <alignment horizontal="left"/>
    </xf>
    <xf numFmtId="0" fontId="3" fillId="0" borderId="0" xfId="57" applyFont="1"/>
    <xf numFmtId="0" fontId="3" fillId="0" borderId="0" xfId="57" applyFont="1" applyAlignment="1">
      <alignment horizontal="right"/>
    </xf>
    <xf numFmtId="0" fontId="17" fillId="0" borderId="0" xfId="57" applyFont="1"/>
    <xf numFmtId="0" fontId="4" fillId="0" borderId="21" xfId="57" applyFont="1" applyFill="1" applyBorder="1" applyAlignment="1">
      <alignment horizontal="centerContinuous"/>
    </xf>
    <xf numFmtId="0" fontId="3" fillId="0" borderId="22" xfId="57" applyFont="1" applyFill="1" applyBorder="1" applyAlignment="1">
      <alignment horizontal="centerContinuous"/>
    </xf>
    <xf numFmtId="0" fontId="3" fillId="0" borderId="23" xfId="57" applyFont="1" applyFill="1" applyBorder="1"/>
    <xf numFmtId="0" fontId="18" fillId="0" borderId="24" xfId="57" applyFont="1" applyFill="1" applyBorder="1" applyAlignment="1">
      <alignment horizontal="centerContinuous"/>
    </xf>
    <xf numFmtId="0" fontId="3" fillId="0" borderId="0" xfId="57" applyFont="1" applyFill="1" applyBorder="1" applyAlignment="1">
      <alignment horizontal="centerContinuous"/>
    </xf>
    <xf numFmtId="0" fontId="3" fillId="0" borderId="0" xfId="57" applyFont="1" applyBorder="1" applyAlignment="1">
      <alignment horizontal="center"/>
    </xf>
    <xf numFmtId="0" fontId="3" fillId="0" borderId="41" xfId="57" applyFont="1" applyFill="1" applyBorder="1"/>
    <xf numFmtId="0" fontId="17" fillId="0" borderId="0" xfId="57" applyFont="1" applyFill="1"/>
    <xf numFmtId="0" fontId="6" fillId="0" borderId="24" xfId="57" applyFont="1" applyBorder="1"/>
    <xf numFmtId="0" fontId="3" fillId="0" borderId="0" xfId="57" applyFont="1" applyBorder="1"/>
    <xf numFmtId="0" fontId="3" fillId="0" borderId="41" xfId="57" applyFont="1" applyBorder="1"/>
    <xf numFmtId="0" fontId="6" fillId="0" borderId="54" xfId="57" applyFont="1" applyBorder="1"/>
    <xf numFmtId="0" fontId="3" fillId="0" borderId="55" xfId="57" applyFont="1" applyBorder="1"/>
    <xf numFmtId="0" fontId="3" fillId="0" borderId="56" xfId="57" applyFont="1" applyBorder="1"/>
    <xf numFmtId="0" fontId="6" fillId="0" borderId="21" xfId="57" applyFont="1" applyBorder="1" applyAlignment="1">
      <alignment horizontal="center"/>
    </xf>
    <xf numFmtId="0" fontId="3" fillId="0" borderId="23" xfId="57" applyFont="1" applyBorder="1"/>
    <xf numFmtId="0" fontId="3" fillId="0" borderId="77" xfId="57" applyFont="1" applyBorder="1" applyAlignment="1">
      <alignment horizontal="center"/>
    </xf>
    <xf numFmtId="0" fontId="3" fillId="0" borderId="22" xfId="57" applyFont="1" applyBorder="1"/>
    <xf numFmtId="0" fontId="3" fillId="0" borderId="22" xfId="57" applyFont="1" applyBorder="1" applyAlignment="1">
      <alignment horizontal="center"/>
    </xf>
    <xf numFmtId="0" fontId="3" fillId="0" borderId="77" xfId="57" applyFont="1" applyFill="1" applyBorder="1" applyAlignment="1">
      <alignment horizontal="center"/>
    </xf>
    <xf numFmtId="0" fontId="3" fillId="0" borderId="21" xfId="57" applyFont="1" applyBorder="1" applyAlignment="1">
      <alignment horizontal="center"/>
    </xf>
    <xf numFmtId="0" fontId="6" fillId="0" borderId="24" xfId="57" applyFont="1" applyBorder="1" applyAlignment="1">
      <alignment horizontal="center"/>
    </xf>
    <xf numFmtId="0" fontId="3" fillId="0" borderId="57" xfId="57" applyFont="1" applyBorder="1" applyAlignment="1">
      <alignment horizontal="center"/>
    </xf>
    <xf numFmtId="0" fontId="3" fillId="0" borderId="57" xfId="57" applyFont="1" applyBorder="1"/>
    <xf numFmtId="0" fontId="3" fillId="0" borderId="57" xfId="57" applyFont="1" applyFill="1" applyBorder="1" applyAlignment="1">
      <alignment horizontal="center"/>
    </xf>
    <xf numFmtId="0" fontId="3" fillId="0" borderId="24" xfId="57" applyFont="1" applyBorder="1" applyAlignment="1">
      <alignment horizontal="center"/>
    </xf>
    <xf numFmtId="0" fontId="3" fillId="0" borderId="58" xfId="57" applyFont="1" applyBorder="1"/>
    <xf numFmtId="0" fontId="3" fillId="0" borderId="55" xfId="57" applyFont="1" applyBorder="1" applyAlignment="1">
      <alignment horizontal="center"/>
    </xf>
    <xf numFmtId="0" fontId="3" fillId="0" borderId="58" xfId="57" applyFont="1" applyBorder="1" applyAlignment="1">
      <alignment horizontal="center"/>
    </xf>
    <xf numFmtId="0" fontId="3" fillId="0" borderId="58" xfId="57" applyFont="1" applyFill="1" applyBorder="1" applyAlignment="1">
      <alignment horizontal="center"/>
    </xf>
    <xf numFmtId="0" fontId="3" fillId="0" borderId="54" xfId="57" applyFont="1" applyBorder="1"/>
    <xf numFmtId="0" fontId="3" fillId="0" borderId="24" xfId="57" applyFont="1" applyBorder="1"/>
    <xf numFmtId="0" fontId="3" fillId="0" borderId="0" xfId="57" applyFont="1" applyAlignment="1">
      <alignment horizontal="center"/>
    </xf>
    <xf numFmtId="171" fontId="3" fillId="0" borderId="57" xfId="57" applyNumberFormat="1" applyFont="1" applyBorder="1"/>
    <xf numFmtId="0" fontId="3" fillId="0" borderId="57" xfId="57" applyFont="1" applyBorder="1" applyAlignment="1">
      <alignment horizontal="left"/>
    </xf>
    <xf numFmtId="41" fontId="3" fillId="0" borderId="57" xfId="57" applyNumberFormat="1" applyFont="1" applyBorder="1" applyAlignment="1">
      <alignment horizontal="right"/>
    </xf>
    <xf numFmtId="171" fontId="3" fillId="0" borderId="57" xfId="57" applyNumberFormat="1" applyFont="1" applyBorder="1" applyAlignment="1">
      <alignment horizontal="right"/>
    </xf>
    <xf numFmtId="171" fontId="3" fillId="0" borderId="59" xfId="57" applyNumberFormat="1" applyFont="1" applyBorder="1"/>
    <xf numFmtId="171" fontId="3" fillId="0" borderId="57" xfId="57" applyNumberFormat="1" applyFont="1" applyBorder="1" applyAlignment="1">
      <alignment horizontal="center"/>
    </xf>
    <xf numFmtId="171" fontId="17" fillId="0" borderId="0" xfId="57" applyNumberFormat="1" applyFont="1"/>
    <xf numFmtId="0" fontId="3" fillId="0" borderId="58" xfId="57" applyFont="1" applyBorder="1" applyAlignment="1">
      <alignment horizontal="left"/>
    </xf>
    <xf numFmtId="171" fontId="3" fillId="0" borderId="58" xfId="57" applyNumberFormat="1" applyFont="1" applyBorder="1"/>
    <xf numFmtId="0" fontId="6" fillId="0" borderId="61" xfId="57" applyFont="1" applyBorder="1"/>
    <xf numFmtId="0" fontId="3" fillId="0" borderId="76" xfId="57" applyFont="1" applyBorder="1"/>
    <xf numFmtId="171" fontId="3" fillId="0" borderId="76" xfId="57" applyNumberFormat="1" applyFont="1" applyBorder="1"/>
    <xf numFmtId="0" fontId="3" fillId="0" borderId="60" xfId="57" applyFont="1" applyBorder="1"/>
    <xf numFmtId="0" fontId="17" fillId="0" borderId="76" xfId="57" applyFont="1" applyBorder="1"/>
    <xf numFmtId="0" fontId="6" fillId="0" borderId="21" xfId="57" applyFont="1" applyBorder="1"/>
    <xf numFmtId="171" fontId="3" fillId="0" borderId="22" xfId="57" applyNumberFormat="1" applyFont="1" applyBorder="1"/>
    <xf numFmtId="0" fontId="4" fillId="0" borderId="0" xfId="57" applyFont="1" applyAlignment="1">
      <alignment horizontal="center"/>
    </xf>
    <xf numFmtId="171" fontId="3" fillId="0" borderId="0" xfId="57" applyNumberFormat="1" applyFont="1"/>
    <xf numFmtId="171" fontId="3" fillId="0" borderId="55" xfId="57" applyNumberFormat="1" applyFont="1" applyBorder="1"/>
    <xf numFmtId="171" fontId="3" fillId="0" borderId="0" xfId="57" applyNumberFormat="1" applyFont="1" applyBorder="1"/>
    <xf numFmtId="0" fontId="6" fillId="0" borderId="0" xfId="57" applyFont="1"/>
    <xf numFmtId="0" fontId="3" fillId="0" borderId="55" xfId="58" applyFont="1" applyBorder="1" applyAlignment="1">
      <alignment horizontal="left"/>
    </xf>
    <xf numFmtId="0" fontId="3" fillId="0" borderId="55" xfId="58" applyFont="1" applyBorder="1"/>
    <xf numFmtId="0" fontId="17" fillId="0" borderId="55" xfId="58" applyFont="1" applyBorder="1"/>
    <xf numFmtId="0" fontId="3" fillId="0" borderId="55" xfId="58" applyFont="1" applyBorder="1" applyAlignment="1">
      <alignment horizontal="right"/>
    </xf>
    <xf numFmtId="0" fontId="4" fillId="0" borderId="21" xfId="58" applyFont="1" applyFill="1" applyBorder="1" applyAlignment="1">
      <alignment horizontal="centerContinuous"/>
    </xf>
    <xf numFmtId="0" fontId="3" fillId="0" borderId="22" xfId="58" applyFont="1" applyFill="1" applyBorder="1" applyAlignment="1">
      <alignment horizontal="centerContinuous"/>
    </xf>
    <xf numFmtId="0" fontId="17" fillId="0" borderId="23" xfId="58" applyFont="1" applyFill="1" applyBorder="1" applyAlignment="1">
      <alignment horizontal="centerContinuous"/>
    </xf>
    <xf numFmtId="0" fontId="3" fillId="0" borderId="24" xfId="58" applyFont="1" applyBorder="1" applyAlignment="1">
      <alignment horizontal="centerContinuous"/>
    </xf>
    <xf numFmtId="0" fontId="3" fillId="0" borderId="0" xfId="58" applyFont="1" applyBorder="1" applyAlignment="1">
      <alignment horizontal="centerContinuous"/>
    </xf>
    <xf numFmtId="0" fontId="17" fillId="0" borderId="41" xfId="58" applyFont="1" applyBorder="1" applyAlignment="1">
      <alignment horizontal="centerContinuous"/>
    </xf>
    <xf numFmtId="0" fontId="17" fillId="0" borderId="0" xfId="58" applyFont="1" applyFill="1"/>
    <xf numFmtId="0" fontId="3" fillId="0" borderId="24" xfId="58" applyFont="1" applyBorder="1"/>
    <xf numFmtId="0" fontId="3" fillId="0" borderId="0" xfId="58" applyFont="1" applyBorder="1"/>
    <xf numFmtId="0" fontId="17" fillId="0" borderId="41" xfId="58" applyFont="1" applyBorder="1"/>
    <xf numFmtId="0" fontId="17" fillId="0" borderId="24" xfId="58" applyFont="1" applyBorder="1"/>
    <xf numFmtId="0" fontId="17" fillId="0" borderId="0" xfId="58" applyFont="1" applyBorder="1"/>
    <xf numFmtId="0" fontId="3" fillId="0" borderId="54" xfId="58" applyFont="1" applyBorder="1"/>
    <xf numFmtId="0" fontId="17" fillId="0" borderId="56" xfId="58" applyFont="1" applyBorder="1"/>
    <xf numFmtId="0" fontId="3" fillId="0" borderId="21" xfId="58" applyFont="1" applyBorder="1" applyAlignment="1">
      <alignment horizontal="center"/>
    </xf>
    <xf numFmtId="0" fontId="3" fillId="0" borderId="23" xfId="58" applyFont="1" applyBorder="1" applyAlignment="1">
      <alignment horizontal="center"/>
    </xf>
    <xf numFmtId="0" fontId="3" fillId="0" borderId="77" xfId="58" applyFont="1" applyBorder="1" applyAlignment="1">
      <alignment horizontal="center"/>
    </xf>
    <xf numFmtId="0" fontId="3" fillId="0" borderId="22" xfId="58" applyFont="1" applyBorder="1" applyAlignment="1">
      <alignment horizontal="center"/>
    </xf>
    <xf numFmtId="0" fontId="3" fillId="0" borderId="22" xfId="58" applyFont="1" applyBorder="1"/>
    <xf numFmtId="0" fontId="3" fillId="0" borderId="77" xfId="58" applyFont="1" applyFill="1" applyBorder="1" applyAlignment="1">
      <alignment horizontal="center"/>
    </xf>
    <xf numFmtId="0" fontId="17" fillId="0" borderId="23" xfId="58" applyFont="1" applyBorder="1" applyAlignment="1">
      <alignment horizontal="center"/>
    </xf>
    <xf numFmtId="0" fontId="3" fillId="0" borderId="24" xfId="58" applyFont="1" applyBorder="1" applyAlignment="1">
      <alignment horizontal="center"/>
    </xf>
    <xf numFmtId="0" fontId="3" fillId="0" borderId="41" xfId="58" applyFont="1" applyBorder="1" applyAlignment="1">
      <alignment horizontal="center"/>
    </xf>
    <xf numFmtId="0" fontId="3" fillId="0" borderId="57" xfId="58" applyFont="1" applyBorder="1" applyAlignment="1">
      <alignment horizontal="center"/>
    </xf>
    <xf numFmtId="0" fontId="3" fillId="0" borderId="0" xfId="58" applyFont="1" applyAlignment="1">
      <alignment horizontal="center"/>
    </xf>
    <xf numFmtId="0" fontId="3" fillId="0" borderId="57" xfId="58" applyFont="1" applyFill="1" applyBorder="1" applyAlignment="1">
      <alignment horizontal="center"/>
    </xf>
    <xf numFmtId="0" fontId="17" fillId="0" borderId="41" xfId="58" applyFont="1" applyBorder="1" applyAlignment="1">
      <alignment horizontal="center"/>
    </xf>
    <xf numFmtId="0" fontId="3" fillId="0" borderId="54" xfId="58" applyFont="1" applyBorder="1" applyAlignment="1">
      <alignment horizontal="center"/>
    </xf>
    <xf numFmtId="0" fontId="3" fillId="0" borderId="56" xfId="58" applyFont="1" applyBorder="1" applyAlignment="1">
      <alignment horizontal="center"/>
    </xf>
    <xf numFmtId="0" fontId="3" fillId="0" borderId="58" xfId="58" applyFont="1" applyBorder="1" applyAlignment="1">
      <alignment horizontal="center"/>
    </xf>
    <xf numFmtId="0" fontId="3" fillId="0" borderId="55" xfId="58" applyFont="1" applyBorder="1" applyAlignment="1">
      <alignment horizontal="center"/>
    </xf>
    <xf numFmtId="0" fontId="3" fillId="0" borderId="58" xfId="58" applyFont="1" applyFill="1" applyBorder="1" applyAlignment="1">
      <alignment horizontal="center"/>
    </xf>
    <xf numFmtId="0" fontId="17" fillId="0" borderId="56" xfId="58" applyFont="1" applyBorder="1" applyAlignment="1">
      <alignment horizontal="center"/>
    </xf>
    <xf numFmtId="0" fontId="3" fillId="0" borderId="41" xfId="58" applyFont="1" applyBorder="1"/>
    <xf numFmtId="0" fontId="3" fillId="0" borderId="57" xfId="58" applyFont="1" applyBorder="1"/>
    <xf numFmtId="0" fontId="3" fillId="0" borderId="0" xfId="58" applyFont="1"/>
    <xf numFmtId="0" fontId="3" fillId="0" borderId="77" xfId="58" applyFont="1" applyBorder="1"/>
    <xf numFmtId="171" fontId="3" fillId="0" borderId="57" xfId="58" applyNumberFormat="1" applyFont="1" applyBorder="1"/>
    <xf numFmtId="171" fontId="3" fillId="0" borderId="57" xfId="58" applyNumberFormat="1" applyFont="1" applyBorder="1" applyAlignment="1">
      <alignment horizontal="center"/>
    </xf>
    <xf numFmtId="171" fontId="3" fillId="0" borderId="57" xfId="58" applyNumberFormat="1" applyFont="1" applyFill="1" applyBorder="1" applyAlignment="1">
      <alignment horizontal="center"/>
    </xf>
    <xf numFmtId="171" fontId="3" fillId="0" borderId="57" xfId="58" applyNumberFormat="1" applyFont="1" applyFill="1" applyBorder="1"/>
    <xf numFmtId="171" fontId="17" fillId="0" borderId="0" xfId="58" applyNumberFormat="1" applyFont="1"/>
    <xf numFmtId="171" fontId="3" fillId="0" borderId="77" xfId="58" applyNumberFormat="1" applyFont="1" applyBorder="1"/>
    <xf numFmtId="171" fontId="3" fillId="0" borderId="59" xfId="58" applyNumberFormat="1" applyFont="1" applyBorder="1"/>
    <xf numFmtId="171" fontId="3" fillId="0" borderId="58" xfId="58" applyNumberFormat="1" applyFont="1" applyBorder="1"/>
    <xf numFmtId="171" fontId="3" fillId="1" borderId="24" xfId="58" applyNumberFormat="1" applyFont="1" applyFill="1" applyBorder="1"/>
    <xf numFmtId="171" fontId="3" fillId="1" borderId="41" xfId="58" applyNumberFormat="1" applyFont="1" applyFill="1" applyBorder="1"/>
    <xf numFmtId="0" fontId="3" fillId="1" borderId="24" xfId="58" applyFont="1" applyFill="1" applyBorder="1"/>
    <xf numFmtId="0" fontId="3" fillId="1" borderId="41" xfId="58" applyFont="1" applyFill="1" applyBorder="1"/>
    <xf numFmtId="0" fontId="3" fillId="0" borderId="56" xfId="58" applyFont="1" applyBorder="1"/>
    <xf numFmtId="0" fontId="3" fillId="0" borderId="58" xfId="58" applyFont="1" applyBorder="1"/>
    <xf numFmtId="0" fontId="3" fillId="1" borderId="54" xfId="58" applyFont="1" applyFill="1" applyBorder="1"/>
    <xf numFmtId="0" fontId="3" fillId="1" borderId="56" xfId="58" applyFont="1" applyFill="1" applyBorder="1"/>
    <xf numFmtId="171" fontId="3" fillId="0" borderId="0" xfId="58" applyNumberFormat="1" applyFont="1"/>
    <xf numFmtId="0" fontId="3" fillId="0" borderId="0" xfId="58" applyFont="1" applyAlignment="1">
      <alignment horizontal="right"/>
    </xf>
    <xf numFmtId="171" fontId="3" fillId="0" borderId="55" xfId="58" applyNumberFormat="1" applyFont="1" applyBorder="1"/>
    <xf numFmtId="0" fontId="4" fillId="0" borderId="24" xfId="58" applyFont="1" applyFill="1" applyBorder="1" applyAlignment="1">
      <alignment horizontal="centerContinuous"/>
    </xf>
    <xf numFmtId="0" fontId="3" fillId="0" borderId="0" xfId="58" applyFont="1" applyFill="1" applyAlignment="1">
      <alignment horizontal="centerContinuous"/>
    </xf>
    <xf numFmtId="171" fontId="3" fillId="0" borderId="0" xfId="58" applyNumberFormat="1" applyFont="1" applyFill="1" applyAlignment="1">
      <alignment horizontal="centerContinuous"/>
    </xf>
    <xf numFmtId="0" fontId="17" fillId="0" borderId="41" xfId="58" applyFont="1" applyFill="1" applyBorder="1" applyAlignment="1">
      <alignment horizontal="centerContinuous"/>
    </xf>
    <xf numFmtId="0" fontId="3" fillId="0" borderId="0" xfId="58" applyFont="1" applyAlignment="1">
      <alignment horizontal="centerContinuous"/>
    </xf>
    <xf numFmtId="171" fontId="3" fillId="0" borderId="0" xfId="58" applyNumberFormat="1" applyFont="1" applyAlignment="1">
      <alignment horizontal="centerContinuous"/>
    </xf>
    <xf numFmtId="171" fontId="3" fillId="0" borderId="77" xfId="58" applyNumberFormat="1" applyFont="1" applyBorder="1" applyAlignment="1">
      <alignment horizontal="center"/>
    </xf>
    <xf numFmtId="171" fontId="3" fillId="0" borderId="77" xfId="58" applyNumberFormat="1" applyFont="1" applyFill="1" applyBorder="1" applyAlignment="1">
      <alignment horizontal="center"/>
    </xf>
    <xf numFmtId="0" fontId="17" fillId="0" borderId="23" xfId="58" applyFont="1" applyBorder="1"/>
    <xf numFmtId="171" fontId="3" fillId="0" borderId="58" xfId="58" applyNumberFormat="1" applyFont="1" applyBorder="1" applyAlignment="1">
      <alignment horizontal="center"/>
    </xf>
    <xf numFmtId="171" fontId="3" fillId="0" borderId="58" xfId="58" applyNumberFormat="1" applyFont="1" applyFill="1" applyBorder="1" applyAlignment="1">
      <alignment horizontal="center"/>
    </xf>
    <xf numFmtId="0" fontId="3" fillId="0" borderId="0" xfId="58" applyFont="1" applyFill="1"/>
    <xf numFmtId="171" fontId="3" fillId="0" borderId="57" xfId="58" applyNumberFormat="1" applyFont="1" applyBorder="1" applyAlignment="1">
      <alignment horizontal="right"/>
    </xf>
    <xf numFmtId="0" fontId="3" fillId="0" borderId="0" xfId="36" applyFont="1" applyAlignment="1">
      <alignment horizontal="left"/>
    </xf>
    <xf numFmtId="0" fontId="3" fillId="0" borderId="0" xfId="36" applyFont="1"/>
    <xf numFmtId="0" fontId="3" fillId="0" borderId="0" xfId="36" applyFont="1" applyAlignment="1">
      <alignment horizontal="right"/>
    </xf>
    <xf numFmtId="0" fontId="18" fillId="0" borderId="0" xfId="36" applyFont="1"/>
    <xf numFmtId="0" fontId="18" fillId="0" borderId="24" xfId="36" applyFont="1" applyBorder="1"/>
    <xf numFmtId="0" fontId="18" fillId="0" borderId="0" xfId="36" applyFont="1" applyBorder="1"/>
    <xf numFmtId="0" fontId="18" fillId="0" borderId="41" xfId="36" applyFont="1" applyBorder="1"/>
    <xf numFmtId="0" fontId="18" fillId="0" borderId="54" xfId="36" applyFont="1" applyBorder="1"/>
    <xf numFmtId="0" fontId="18" fillId="0" borderId="55" xfId="36" applyFont="1" applyBorder="1"/>
    <xf numFmtId="0" fontId="18" fillId="0" borderId="56" xfId="36" applyFont="1" applyBorder="1"/>
    <xf numFmtId="0" fontId="3" fillId="0" borderId="0" xfId="59" applyFont="1"/>
    <xf numFmtId="172" fontId="3" fillId="0" borderId="0" xfId="59" applyNumberFormat="1" applyFont="1"/>
    <xf numFmtId="171" fontId="3" fillId="0" borderId="0" xfId="59" applyNumberFormat="1" applyFont="1"/>
    <xf numFmtId="0" fontId="17" fillId="0" borderId="0" xfId="59" applyFont="1"/>
    <xf numFmtId="0" fontId="4" fillId="0" borderId="21" xfId="59" applyFont="1" applyBorder="1" applyAlignment="1">
      <alignment horizontal="centerContinuous"/>
    </xf>
    <xf numFmtId="0" fontId="3" fillId="0" borderId="22" xfId="59" applyFont="1" applyBorder="1" applyAlignment="1">
      <alignment horizontal="centerContinuous"/>
    </xf>
    <xf numFmtId="172" fontId="3" fillId="0" borderId="22" xfId="59" applyNumberFormat="1" applyFont="1" applyBorder="1" applyAlignment="1">
      <alignment horizontal="centerContinuous"/>
    </xf>
    <xf numFmtId="171" fontId="3" fillId="0" borderId="22" xfId="59" applyNumberFormat="1" applyFont="1" applyBorder="1" applyAlignment="1">
      <alignment horizontal="centerContinuous"/>
    </xf>
    <xf numFmtId="0" fontId="3" fillId="0" borderId="23" xfId="59" applyFont="1" applyBorder="1" applyAlignment="1">
      <alignment horizontal="centerContinuous"/>
    </xf>
    <xf numFmtId="0" fontId="3" fillId="0" borderId="24" xfId="59" applyFont="1" applyBorder="1" applyAlignment="1">
      <alignment horizontal="centerContinuous"/>
    </xf>
    <xf numFmtId="0" fontId="3" fillId="0" borderId="0" xfId="59" applyFont="1" applyBorder="1" applyAlignment="1">
      <alignment horizontal="centerContinuous"/>
    </xf>
    <xf numFmtId="172" fontId="3" fillId="0" borderId="0" xfId="59" applyNumberFormat="1" applyFont="1" applyBorder="1" applyAlignment="1">
      <alignment horizontal="centerContinuous"/>
    </xf>
    <xf numFmtId="171" fontId="3" fillId="0" borderId="0" xfId="59" applyNumberFormat="1" applyFont="1" applyBorder="1" applyAlignment="1">
      <alignment horizontal="centerContinuous"/>
    </xf>
    <xf numFmtId="0" fontId="3" fillId="0" borderId="41" xfId="59" applyFont="1" applyBorder="1" applyAlignment="1">
      <alignment horizontal="centerContinuous"/>
    </xf>
    <xf numFmtId="0" fontId="17" fillId="0" borderId="24" xfId="59" applyFont="1" applyBorder="1"/>
    <xf numFmtId="0" fontId="17" fillId="0" borderId="0" xfId="59" applyFont="1" applyBorder="1"/>
    <xf numFmtId="172" fontId="17" fillId="0" borderId="0" xfId="59" applyNumberFormat="1" applyFont="1" applyBorder="1"/>
    <xf numFmtId="171" fontId="17" fillId="0" borderId="0" xfId="59" applyNumberFormat="1" applyFont="1" applyBorder="1"/>
    <xf numFmtId="0" fontId="17" fillId="0" borderId="41" xfId="59" applyFont="1" applyBorder="1"/>
    <xf numFmtId="0" fontId="3" fillId="0" borderId="24" xfId="59" applyFont="1" applyBorder="1"/>
    <xf numFmtId="0" fontId="3" fillId="0" borderId="0" xfId="59" applyFont="1" applyBorder="1"/>
    <xf numFmtId="172" fontId="3" fillId="0" borderId="0" xfId="59" applyNumberFormat="1" applyFont="1" applyBorder="1"/>
    <xf numFmtId="171" fontId="3" fillId="0" borderId="0" xfId="59" applyNumberFormat="1" applyFont="1" applyBorder="1"/>
    <xf numFmtId="0" fontId="3" fillId="0" borderId="41" xfId="59" applyFont="1" applyBorder="1"/>
    <xf numFmtId="0" fontId="3" fillId="0" borderId="54" xfId="59" applyFont="1" applyBorder="1"/>
    <xf numFmtId="0" fontId="3" fillId="0" borderId="55" xfId="59" applyFont="1" applyBorder="1"/>
    <xf numFmtId="172" fontId="3" fillId="0" borderId="55" xfId="59" applyNumberFormat="1" applyFont="1" applyBorder="1"/>
    <xf numFmtId="171" fontId="3" fillId="0" borderId="55" xfId="59" applyNumberFormat="1" applyFont="1" applyBorder="1"/>
    <xf numFmtId="0" fontId="3" fillId="0" borderId="56" xfId="59" applyFont="1" applyBorder="1"/>
    <xf numFmtId="0" fontId="3" fillId="0" borderId="61" xfId="59" applyFont="1" applyBorder="1"/>
    <xf numFmtId="0" fontId="3" fillId="0" borderId="76" xfId="59" applyFont="1" applyBorder="1"/>
    <xf numFmtId="172" fontId="3" fillId="0" borderId="76" xfId="59" applyNumberFormat="1" applyFont="1" applyBorder="1"/>
    <xf numFmtId="171" fontId="3" fillId="0" borderId="76" xfId="59" applyNumberFormat="1" applyFont="1" applyBorder="1"/>
    <xf numFmtId="0" fontId="3" fillId="0" borderId="60" xfId="59" applyFont="1" applyBorder="1"/>
    <xf numFmtId="0" fontId="3" fillId="0" borderId="21" xfId="59" applyFont="1" applyBorder="1" applyAlignment="1">
      <alignment horizontal="center"/>
    </xf>
    <xf numFmtId="0" fontId="3" fillId="0" borderId="23" xfId="59" applyFont="1" applyBorder="1"/>
    <xf numFmtId="0" fontId="3" fillId="0" borderId="23" xfId="59" applyFont="1" applyBorder="1" applyAlignment="1">
      <alignment horizontal="center"/>
    </xf>
    <xf numFmtId="172" fontId="3" fillId="0" borderId="22" xfId="59" applyNumberFormat="1" applyFont="1" applyBorder="1"/>
    <xf numFmtId="0" fontId="3" fillId="0" borderId="22" xfId="59" applyFont="1" applyBorder="1"/>
    <xf numFmtId="171" fontId="3" fillId="0" borderId="21" xfId="59" applyNumberFormat="1" applyFont="1" applyBorder="1" applyAlignment="1">
      <alignment horizontal="center"/>
    </xf>
    <xf numFmtId="171" fontId="3" fillId="0" borderId="23" xfId="59" applyNumberFormat="1" applyFont="1" applyBorder="1" applyAlignment="1">
      <alignment horizontal="center"/>
    </xf>
    <xf numFmtId="0" fontId="3" fillId="0" borderId="24" xfId="59" applyFont="1" applyBorder="1" applyAlignment="1">
      <alignment horizontal="center"/>
    </xf>
    <xf numFmtId="0" fontId="3" fillId="0" borderId="41" xfId="59" applyFont="1" applyBorder="1" applyAlignment="1">
      <alignment horizontal="center"/>
    </xf>
    <xf numFmtId="171" fontId="3" fillId="0" borderId="24" xfId="59" applyNumberFormat="1" applyFont="1" applyBorder="1" applyAlignment="1">
      <alignment horizontal="center"/>
    </xf>
    <xf numFmtId="171" fontId="3" fillId="0" borderId="41" xfId="59" applyNumberFormat="1" applyFont="1" applyBorder="1" applyAlignment="1">
      <alignment horizontal="center"/>
    </xf>
    <xf numFmtId="0" fontId="17" fillId="0" borderId="0" xfId="59" applyFont="1" applyAlignment="1">
      <alignment horizontal="center"/>
    </xf>
    <xf numFmtId="171" fontId="3" fillId="0" borderId="24" xfId="59" applyNumberFormat="1" applyFont="1" applyBorder="1"/>
    <xf numFmtId="171" fontId="3" fillId="0" borderId="41" xfId="59" applyNumberFormat="1" applyFont="1" applyBorder="1"/>
    <xf numFmtId="171" fontId="3" fillId="0" borderId="54" xfId="59" applyNumberFormat="1" applyFont="1" applyBorder="1" applyAlignment="1">
      <alignment horizontal="center"/>
    </xf>
    <xf numFmtId="171" fontId="3" fillId="0" borderId="56" xfId="59" applyNumberFormat="1" applyFont="1" applyBorder="1" applyAlignment="1">
      <alignment horizontal="center"/>
    </xf>
    <xf numFmtId="0" fontId="3" fillId="0" borderId="0" xfId="59" applyFont="1" applyFill="1"/>
    <xf numFmtId="171" fontId="3" fillId="0" borderId="24" xfId="59" applyNumberFormat="1" applyFont="1" applyBorder="1" applyAlignment="1">
      <alignment horizontal="right"/>
    </xf>
    <xf numFmtId="172" fontId="3" fillId="0" borderId="0" xfId="59" applyNumberFormat="1" applyFont="1" applyAlignment="1">
      <alignment horizontal="left"/>
    </xf>
    <xf numFmtId="171" fontId="3" fillId="0" borderId="0" xfId="59" applyNumberFormat="1" applyFont="1" applyAlignment="1">
      <alignment horizontal="left"/>
    </xf>
    <xf numFmtId="171" fontId="3" fillId="0" borderId="61" xfId="59" applyNumberFormat="1" applyFont="1" applyBorder="1"/>
    <xf numFmtId="171" fontId="3" fillId="0" borderId="60" xfId="59" applyNumberFormat="1" applyFont="1" applyBorder="1"/>
    <xf numFmtId="171" fontId="3" fillId="0" borderId="41" xfId="59" applyNumberFormat="1" applyFont="1" applyBorder="1" applyAlignment="1">
      <alignment horizontal="left"/>
    </xf>
    <xf numFmtId="171" fontId="3" fillId="0" borderId="59" xfId="59" applyNumberFormat="1" applyFont="1" applyBorder="1" applyAlignment="1">
      <alignment horizontal="center"/>
    </xf>
    <xf numFmtId="171" fontId="3" fillId="0" borderId="54" xfId="59" applyNumberFormat="1" applyFont="1" applyBorder="1"/>
    <xf numFmtId="171" fontId="3" fillId="0" borderId="56" xfId="59" applyNumberFormat="1" applyFont="1" applyBorder="1"/>
    <xf numFmtId="171" fontId="3" fillId="5" borderId="0" xfId="59" applyNumberFormat="1" applyFont="1" applyFill="1"/>
    <xf numFmtId="171" fontId="3" fillId="5" borderId="0" xfId="59" applyNumberFormat="1" applyFont="1" applyFill="1" applyAlignment="1">
      <alignment horizontal="center"/>
    </xf>
    <xf numFmtId="171" fontId="3" fillId="5" borderId="24" xfId="59" applyNumberFormat="1" applyFont="1" applyFill="1" applyBorder="1"/>
    <xf numFmtId="6" fontId="3" fillId="0" borderId="0" xfId="29" applyNumberFormat="1" applyFont="1" applyAlignment="1">
      <alignment horizontal="left"/>
    </xf>
    <xf numFmtId="171" fontId="3" fillId="5" borderId="54" xfId="59" applyNumberFormat="1" applyFont="1" applyFill="1" applyBorder="1"/>
    <xf numFmtId="171" fontId="3" fillId="5" borderId="55" xfId="59" applyNumberFormat="1" applyFont="1" applyFill="1" applyBorder="1"/>
    <xf numFmtId="171" fontId="3" fillId="0" borderId="0" xfId="59" applyNumberFormat="1" applyFont="1" applyFill="1"/>
    <xf numFmtId="172" fontId="3" fillId="0" borderId="0" xfId="59" applyNumberFormat="1" applyFont="1" applyFill="1" applyAlignment="1">
      <alignment horizontal="left"/>
    </xf>
    <xf numFmtId="172" fontId="17" fillId="0" borderId="0" xfId="59" applyNumberFormat="1" applyFont="1"/>
    <xf numFmtId="171" fontId="3" fillId="0" borderId="0" xfId="59" applyNumberFormat="1" applyFont="1" applyFill="1" applyAlignment="1">
      <alignment horizontal="left" indent="1"/>
    </xf>
    <xf numFmtId="0" fontId="3" fillId="0" borderId="0" xfId="59" applyFont="1" applyFill="1" applyAlignment="1">
      <alignment horizontal="right"/>
    </xf>
    <xf numFmtId="3" fontId="3" fillId="0" borderId="0" xfId="21" applyNumberFormat="1" applyFont="1" applyFill="1"/>
    <xf numFmtId="3" fontId="3" fillId="0" borderId="0" xfId="59" applyNumberFormat="1" applyFont="1" applyBorder="1"/>
    <xf numFmtId="171" fontId="17" fillId="0" borderId="0" xfId="59" applyNumberFormat="1" applyFont="1"/>
    <xf numFmtId="0" fontId="21" fillId="0" borderId="0" xfId="60" applyFont="1" applyAlignment="1">
      <alignment horizontal="right"/>
    </xf>
    <xf numFmtId="0" fontId="3" fillId="0" borderId="61" xfId="60" applyFont="1" applyBorder="1"/>
    <xf numFmtId="0" fontId="3" fillId="0" borderId="76" xfId="60" applyFont="1" applyBorder="1"/>
    <xf numFmtId="0" fontId="4" fillId="0" borderId="76" xfId="60" applyFont="1" applyBorder="1"/>
    <xf numFmtId="0" fontId="3" fillId="0" borderId="60" xfId="60" applyFont="1" applyBorder="1"/>
    <xf numFmtId="0" fontId="21" fillId="0" borderId="0" xfId="60" applyFont="1"/>
    <xf numFmtId="0" fontId="3" fillId="0" borderId="24" xfId="60" applyFont="1" applyBorder="1"/>
    <xf numFmtId="0" fontId="3" fillId="0" borderId="0" xfId="60" applyFont="1" applyBorder="1"/>
    <xf numFmtId="0" fontId="3" fillId="0" borderId="22" xfId="60" applyFont="1" applyBorder="1"/>
    <xf numFmtId="0" fontId="3" fillId="0" borderId="0" xfId="60" applyFont="1"/>
    <xf numFmtId="0" fontId="3" fillId="0" borderId="41" xfId="60" applyFont="1" applyBorder="1"/>
    <xf numFmtId="0" fontId="4" fillId="0" borderId="0" xfId="60" applyFont="1"/>
    <xf numFmtId="0" fontId="3" fillId="0" borderId="0" xfId="60" applyFont="1" applyAlignment="1">
      <alignment horizontal="left" indent="1"/>
    </xf>
    <xf numFmtId="0" fontId="3" fillId="0" borderId="21" xfId="60" applyFont="1" applyBorder="1"/>
    <xf numFmtId="0" fontId="3" fillId="0" borderId="23" xfId="60" applyFont="1" applyBorder="1"/>
    <xf numFmtId="0" fontId="3" fillId="0" borderId="0" xfId="60" applyFont="1" applyAlignment="1">
      <alignment horizontal="left"/>
    </xf>
    <xf numFmtId="0" fontId="3" fillId="0" borderId="77" xfId="60" applyFont="1" applyBorder="1"/>
    <xf numFmtId="0" fontId="3" fillId="0" borderId="0" xfId="60" applyFont="1" applyAlignment="1">
      <alignment horizontal="center"/>
    </xf>
    <xf numFmtId="0" fontId="3" fillId="0" borderId="24" xfId="60" applyFont="1" applyBorder="1" applyAlignment="1">
      <alignment horizontal="center"/>
    </xf>
    <xf numFmtId="0" fontId="3" fillId="0" borderId="57" xfId="60" applyFont="1" applyBorder="1" applyAlignment="1">
      <alignment horizontal="center"/>
    </xf>
    <xf numFmtId="0" fontId="3" fillId="0" borderId="54" xfId="60" applyFont="1" applyBorder="1"/>
    <xf numFmtId="0" fontId="3" fillId="0" borderId="56" xfId="60" applyFont="1" applyBorder="1"/>
    <xf numFmtId="0" fontId="3" fillId="0" borderId="55" xfId="60" applyFont="1" applyBorder="1"/>
    <xf numFmtId="0" fontId="3" fillId="0" borderId="54" xfId="60" applyFont="1" applyBorder="1" applyAlignment="1">
      <alignment horizontal="center"/>
    </xf>
    <xf numFmtId="0" fontId="3" fillId="0" borderId="55" xfId="60" applyFont="1" applyBorder="1" applyAlignment="1">
      <alignment horizontal="center"/>
    </xf>
    <xf numFmtId="0" fontId="3" fillId="0" borderId="58" xfId="60" applyFont="1" applyBorder="1" applyAlignment="1">
      <alignment horizontal="center"/>
    </xf>
    <xf numFmtId="0" fontId="3" fillId="0" borderId="57" xfId="60" applyFont="1" applyBorder="1"/>
    <xf numFmtId="3" fontId="3" fillId="0" borderId="24" xfId="60" applyNumberFormat="1" applyFont="1" applyBorder="1"/>
    <xf numFmtId="173" fontId="3" fillId="0" borderId="57" xfId="60" applyNumberFormat="1" applyFont="1" applyBorder="1"/>
    <xf numFmtId="6" fontId="3" fillId="0" borderId="41" xfId="60" applyNumberFormat="1" applyFont="1" applyBorder="1" applyAlignment="1">
      <alignment horizontal="center"/>
    </xf>
    <xf numFmtId="3" fontId="3" fillId="0" borderId="57" xfId="60" applyNumberFormat="1" applyFont="1" applyBorder="1"/>
    <xf numFmtId="3" fontId="3" fillId="0" borderId="41" xfId="60" applyNumberFormat="1" applyFont="1" applyBorder="1" applyAlignment="1">
      <alignment horizontal="center"/>
    </xf>
    <xf numFmtId="3" fontId="3" fillId="0" borderId="57" xfId="60" applyNumberFormat="1" applyFont="1" applyBorder="1" applyAlignment="1">
      <alignment horizontal="center"/>
    </xf>
    <xf numFmtId="173" fontId="3" fillId="0" borderId="24" xfId="60" applyNumberFormat="1" applyFont="1" applyBorder="1" applyAlignment="1">
      <alignment horizontal="center"/>
    </xf>
    <xf numFmtId="0" fontId="3" fillId="0" borderId="61" xfId="60" applyFont="1" applyBorder="1" applyAlignment="1">
      <alignment horizontal="center"/>
    </xf>
    <xf numFmtId="3" fontId="3" fillId="0" borderId="61" xfId="60" applyNumberFormat="1" applyFont="1" applyBorder="1"/>
    <xf numFmtId="173" fontId="3" fillId="0" borderId="59" xfId="60" applyNumberFormat="1" applyFont="1" applyBorder="1"/>
    <xf numFmtId="0" fontId="3" fillId="0" borderId="59" xfId="60" applyFont="1" applyBorder="1"/>
    <xf numFmtId="3" fontId="3" fillId="0" borderId="22" xfId="60" applyNumberFormat="1" applyFont="1" applyBorder="1"/>
    <xf numFmtId="3" fontId="3" fillId="0" borderId="0" xfId="60" applyNumberFormat="1" applyFont="1"/>
    <xf numFmtId="0" fontId="21" fillId="0" borderId="0" xfId="60" applyFont="1" applyAlignment="1">
      <alignment horizontal="left"/>
    </xf>
    <xf numFmtId="0" fontId="3" fillId="0" borderId="24" xfId="60" applyFont="1" applyBorder="1" applyAlignment="1">
      <alignment horizontal="left"/>
    </xf>
    <xf numFmtId="0" fontId="3" fillId="0" borderId="77" xfId="60" applyFont="1" applyBorder="1" applyAlignment="1">
      <alignment horizontal="center"/>
    </xf>
    <xf numFmtId="0" fontId="3" fillId="0" borderId="21" xfId="60" applyFont="1" applyBorder="1" applyAlignment="1"/>
    <xf numFmtId="0" fontId="3" fillId="0" borderId="23" xfId="60" applyFont="1" applyBorder="1" applyAlignment="1">
      <alignment horizontal="center"/>
    </xf>
    <xf numFmtId="0" fontId="3" fillId="0" borderId="41" xfId="60" applyFont="1" applyBorder="1" applyAlignment="1">
      <alignment horizontal="center"/>
    </xf>
    <xf numFmtId="0" fontId="3" fillId="0" borderId="56" xfId="60" applyFont="1" applyBorder="1" applyAlignment="1">
      <alignment horizontal="center"/>
    </xf>
    <xf numFmtId="6" fontId="3" fillId="0" borderId="0" xfId="30" applyNumberFormat="1" applyFont="1"/>
    <xf numFmtId="6" fontId="3" fillId="0" borderId="23" xfId="30" applyNumberFormat="1" applyFont="1" applyBorder="1"/>
    <xf numFmtId="6" fontId="3" fillId="0" borderId="41" xfId="30" applyNumberFormat="1" applyFont="1" applyBorder="1"/>
    <xf numFmtId="0" fontId="3" fillId="0" borderId="58" xfId="60" applyFont="1" applyBorder="1"/>
    <xf numFmtId="6" fontId="3" fillId="0" borderId="61" xfId="30" applyNumberFormat="1" applyFont="1" applyBorder="1"/>
    <xf numFmtId="0" fontId="3" fillId="0" borderId="0" xfId="55" applyFont="1" applyBorder="1"/>
    <xf numFmtId="6" fontId="21" fillId="0" borderId="0" xfId="60" applyNumberFormat="1" applyFont="1"/>
    <xf numFmtId="171" fontId="3" fillId="0" borderId="0" xfId="36" applyNumberFormat="1" applyFont="1"/>
    <xf numFmtId="0" fontId="21" fillId="0" borderId="0" xfId="36" applyFont="1"/>
    <xf numFmtId="0" fontId="3" fillId="0" borderId="24" xfId="36" applyFont="1" applyBorder="1"/>
    <xf numFmtId="0" fontId="3" fillId="0" borderId="41" xfId="36" applyFont="1" applyBorder="1"/>
    <xf numFmtId="0" fontId="21" fillId="0" borderId="0" xfId="36" applyFont="1" applyAlignment="1">
      <alignment horizontal="center"/>
    </xf>
    <xf numFmtId="0" fontId="3" fillId="0" borderId="77" xfId="36" applyFont="1" applyBorder="1" applyAlignment="1">
      <alignment horizontal="center"/>
    </xf>
    <xf numFmtId="0" fontId="3" fillId="0" borderId="21" xfId="36" applyFont="1" applyBorder="1"/>
    <xf numFmtId="0" fontId="3" fillId="0" borderId="23" xfId="36" applyFont="1" applyBorder="1"/>
    <xf numFmtId="0" fontId="3" fillId="0" borderId="22" xfId="36" applyFont="1" applyBorder="1"/>
    <xf numFmtId="0" fontId="3" fillId="0" borderId="22" xfId="36" applyFont="1" applyBorder="1" applyAlignment="1">
      <alignment horizontal="center"/>
    </xf>
    <xf numFmtId="171" fontId="3" fillId="0" borderId="21" xfId="36" applyNumberFormat="1" applyFont="1" applyBorder="1" applyAlignment="1">
      <alignment horizontal="center"/>
    </xf>
    <xf numFmtId="0" fontId="3" fillId="0" borderId="58" xfId="36" applyFont="1" applyBorder="1" applyAlignment="1">
      <alignment horizontal="center"/>
    </xf>
    <xf numFmtId="0" fontId="3" fillId="0" borderId="54" xfId="36" applyFont="1" applyBorder="1"/>
    <xf numFmtId="0" fontId="3" fillId="0" borderId="56" xfId="36" applyFont="1" applyBorder="1"/>
    <xf numFmtId="0" fontId="3" fillId="0" borderId="55" xfId="36" applyFont="1" applyBorder="1"/>
    <xf numFmtId="0" fontId="3" fillId="0" borderId="55" xfId="36" applyFont="1" applyBorder="1" applyAlignment="1">
      <alignment horizontal="center"/>
    </xf>
    <xf numFmtId="171" fontId="3" fillId="0" borderId="54" xfId="36" applyNumberFormat="1" applyFont="1" applyBorder="1" applyAlignment="1">
      <alignment horizontal="center"/>
    </xf>
    <xf numFmtId="0" fontId="3" fillId="0" borderId="57" xfId="36" applyFont="1" applyBorder="1" applyAlignment="1">
      <alignment horizontal="center"/>
    </xf>
    <xf numFmtId="171" fontId="3" fillId="0" borderId="24" xfId="36" applyNumberFormat="1" applyFont="1" applyBorder="1"/>
    <xf numFmtId="0" fontId="3" fillId="0" borderId="0" xfId="36" applyFont="1" applyAlignment="1">
      <alignment horizontal="center"/>
    </xf>
    <xf numFmtId="171" fontId="3" fillId="0" borderId="61" xfId="36" applyNumberFormat="1" applyFont="1" applyBorder="1"/>
    <xf numFmtId="0" fontId="3" fillId="0" borderId="60" xfId="36" applyFont="1" applyBorder="1"/>
    <xf numFmtId="0" fontId="3" fillId="0" borderId="24" xfId="36" applyFont="1" applyBorder="1" applyAlignment="1">
      <alignment horizontal="center"/>
    </xf>
    <xf numFmtId="171" fontId="3" fillId="0" borderId="54" xfId="36" applyNumberFormat="1" applyFont="1" applyBorder="1"/>
    <xf numFmtId="171" fontId="3" fillId="0" borderId="55" xfId="36" applyNumberFormat="1" applyFont="1" applyBorder="1"/>
    <xf numFmtId="171" fontId="3" fillId="0" borderId="0" xfId="36" applyNumberFormat="1" applyFont="1" applyBorder="1"/>
    <xf numFmtId="0" fontId="21" fillId="0" borderId="0" xfId="36" applyFont="1" applyFill="1" applyAlignment="1">
      <alignment horizontal="center"/>
    </xf>
    <xf numFmtId="0" fontId="22" fillId="0" borderId="0" xfId="36" applyFont="1" applyFill="1" applyAlignment="1">
      <alignment horizontal="center"/>
    </xf>
    <xf numFmtId="171" fontId="3" fillId="0" borderId="54" xfId="36" applyNumberFormat="1" applyFont="1" applyFill="1" applyBorder="1"/>
    <xf numFmtId="171" fontId="3" fillId="0" borderId="76" xfId="36" applyNumberFormat="1" applyFont="1" applyBorder="1"/>
    <xf numFmtId="41" fontId="3" fillId="0" borderId="24" xfId="36" applyNumberFormat="1" applyFont="1" applyBorder="1" applyAlignment="1">
      <alignment horizontal="center"/>
    </xf>
    <xf numFmtId="41" fontId="3" fillId="0" borderId="24" xfId="36" applyNumberFormat="1" applyFont="1" applyBorder="1"/>
    <xf numFmtId="0" fontId="3" fillId="0" borderId="41" xfId="36" applyFont="1" applyBorder="1" applyAlignment="1">
      <alignment horizontal="center"/>
    </xf>
    <xf numFmtId="0" fontId="3" fillId="0" borderId="0" xfId="36" applyFont="1" applyBorder="1"/>
    <xf numFmtId="0" fontId="3" fillId="0" borderId="0" xfId="36" applyFont="1" applyBorder="1" applyAlignment="1">
      <alignment horizontal="center"/>
    </xf>
    <xf numFmtId="171" fontId="21" fillId="0" borderId="0" xfId="36" applyNumberFormat="1" applyFont="1"/>
    <xf numFmtId="0" fontId="17" fillId="0" borderId="0" xfId="36" applyFont="1" applyAlignment="1">
      <alignment horizontal="center"/>
    </xf>
    <xf numFmtId="0" fontId="17" fillId="0" borderId="0" xfId="36" applyFont="1"/>
    <xf numFmtId="0" fontId="3" fillId="0" borderId="0" xfId="36" applyFont="1" applyFill="1"/>
    <xf numFmtId="41" fontId="3" fillId="0" borderId="61" xfId="36" applyNumberFormat="1" applyFont="1" applyBorder="1" applyAlignment="1">
      <alignment horizontal="center"/>
    </xf>
    <xf numFmtId="171" fontId="3" fillId="0" borderId="21" xfId="36" applyNumberFormat="1" applyFont="1" applyBorder="1"/>
    <xf numFmtId="171" fontId="3" fillId="0" borderId="24" xfId="36" applyNumberFormat="1" applyFont="1" applyFill="1" applyBorder="1"/>
    <xf numFmtId="0" fontId="4" fillId="0" borderId="0" xfId="36" applyFont="1"/>
    <xf numFmtId="171" fontId="3" fillId="0" borderId="0" xfId="36" applyNumberFormat="1" applyFont="1" applyAlignment="1">
      <alignment horizontal="center"/>
    </xf>
    <xf numFmtId="171" fontId="17" fillId="0" borderId="0" xfId="36" applyNumberFormat="1" applyFont="1"/>
    <xf numFmtId="0" fontId="3" fillId="0" borderId="0" xfId="61" applyFont="1"/>
    <xf numFmtId="171" fontId="3" fillId="0" borderId="0" xfId="61" applyNumberFormat="1" applyFont="1"/>
    <xf numFmtId="0" fontId="11" fillId="0" borderId="0" xfId="61"/>
    <xf numFmtId="0" fontId="11" fillId="0" borderId="0" xfId="61" applyAlignment="1">
      <alignment horizontal="center"/>
    </xf>
    <xf numFmtId="0" fontId="17" fillId="0" borderId="0" xfId="61" applyFont="1"/>
    <xf numFmtId="0" fontId="4" fillId="0" borderId="21" xfId="61" applyFont="1" applyFill="1" applyBorder="1" applyAlignment="1">
      <alignment horizontal="centerContinuous"/>
    </xf>
    <xf numFmtId="0" fontId="3" fillId="0" borderId="22" xfId="61" applyFont="1" applyFill="1" applyBorder="1" applyAlignment="1">
      <alignment horizontal="centerContinuous"/>
    </xf>
    <xf numFmtId="171" fontId="3" fillId="0" borderId="22" xfId="61" applyNumberFormat="1" applyFont="1" applyFill="1" applyBorder="1" applyAlignment="1">
      <alignment horizontal="centerContinuous"/>
    </xf>
    <xf numFmtId="0" fontId="3" fillId="0" borderId="41" xfId="61" applyFont="1" applyFill="1" applyBorder="1" applyAlignment="1">
      <alignment horizontal="centerContinuous"/>
    </xf>
    <xf numFmtId="0" fontId="3" fillId="0" borderId="24" xfId="61" applyFont="1" applyBorder="1" applyAlignment="1">
      <alignment horizontal="centerContinuous"/>
    </xf>
    <xf numFmtId="0" fontId="3" fillId="0" borderId="0" xfId="61" applyFont="1" applyAlignment="1">
      <alignment horizontal="centerContinuous"/>
    </xf>
    <xf numFmtId="171" fontId="3" fillId="0" borderId="0" xfId="61" applyNumberFormat="1" applyFont="1" applyAlignment="1">
      <alignment horizontal="centerContinuous"/>
    </xf>
    <xf numFmtId="0" fontId="3" fillId="0" borderId="41" xfId="61" applyFont="1" applyBorder="1" applyAlignment="1">
      <alignment horizontal="centerContinuous"/>
    </xf>
    <xf numFmtId="0" fontId="17" fillId="0" borderId="0" xfId="61" applyFont="1" applyFill="1"/>
    <xf numFmtId="0" fontId="3" fillId="0" borderId="24" xfId="61" applyFont="1" applyBorder="1"/>
    <xf numFmtId="0" fontId="3" fillId="0" borderId="41" xfId="61" applyFont="1" applyBorder="1"/>
    <xf numFmtId="0" fontId="3" fillId="0" borderId="54" xfId="61" applyFont="1" applyBorder="1"/>
    <xf numFmtId="0" fontId="3" fillId="0" borderId="55" xfId="61" applyFont="1" applyBorder="1"/>
    <xf numFmtId="171" fontId="3" fillId="0" borderId="55" xfId="61" applyNumberFormat="1" applyFont="1" applyBorder="1"/>
    <xf numFmtId="0" fontId="3" fillId="0" borderId="56" xfId="61" applyFont="1" applyBorder="1"/>
    <xf numFmtId="0" fontId="3" fillId="0" borderId="21" xfId="61" applyFont="1" applyBorder="1"/>
    <xf numFmtId="0" fontId="3" fillId="0" borderId="23" xfId="61" applyFont="1" applyBorder="1"/>
    <xf numFmtId="0" fontId="3" fillId="0" borderId="22" xfId="61" applyFont="1" applyBorder="1" applyAlignment="1">
      <alignment horizontal="center"/>
    </xf>
    <xf numFmtId="171" fontId="3" fillId="0" borderId="77" xfId="61" applyNumberFormat="1" applyFont="1" applyBorder="1" applyAlignment="1">
      <alignment horizontal="center"/>
    </xf>
    <xf numFmtId="0" fontId="3" fillId="0" borderId="0" xfId="61" applyFont="1" applyAlignment="1">
      <alignment horizontal="center"/>
    </xf>
    <xf numFmtId="171" fontId="3" fillId="0" borderId="57" xfId="61" applyNumberFormat="1" applyFont="1" applyBorder="1"/>
    <xf numFmtId="171" fontId="3" fillId="0" borderId="58" xfId="61" applyNumberFormat="1" applyFont="1" applyBorder="1" applyAlignment="1">
      <alignment horizontal="center"/>
    </xf>
    <xf numFmtId="171" fontId="3" fillId="0" borderId="57" xfId="61" applyNumberFormat="1" applyFont="1" applyFill="1" applyBorder="1"/>
    <xf numFmtId="171" fontId="3" fillId="0" borderId="59" xfId="61" applyNumberFormat="1" applyFont="1" applyBorder="1"/>
    <xf numFmtId="0" fontId="3" fillId="0" borderId="22" xfId="61" applyFont="1" applyBorder="1"/>
    <xf numFmtId="171" fontId="3" fillId="0" borderId="22" xfId="61" applyNumberFormat="1" applyFont="1" applyBorder="1"/>
    <xf numFmtId="171" fontId="17" fillId="0" borderId="0" xfId="61" applyNumberFormat="1" applyFont="1"/>
    <xf numFmtId="0" fontId="16" fillId="0" borderId="0" xfId="62" applyFont="1"/>
    <xf numFmtId="169" fontId="3" fillId="0" borderId="0" xfId="62" applyNumberFormat="1" applyFont="1"/>
    <xf numFmtId="170" fontId="3" fillId="0" borderId="0" xfId="62" applyNumberFormat="1" applyFont="1"/>
    <xf numFmtId="0" fontId="3" fillId="0" borderId="0" xfId="62" applyFont="1"/>
    <xf numFmtId="0" fontId="3" fillId="0" borderId="0" xfId="62" applyFont="1" applyBorder="1" applyAlignment="1">
      <alignment horizontal="center"/>
    </xf>
    <xf numFmtId="0" fontId="23" fillId="0" borderId="0" xfId="62" applyFont="1"/>
    <xf numFmtId="0" fontId="7" fillId="0" borderId="0" xfId="62" applyFont="1"/>
    <xf numFmtId="169" fontId="2" fillId="0" borderId="21" xfId="62" applyNumberFormat="1" applyFont="1" applyBorder="1"/>
    <xf numFmtId="170" fontId="2" fillId="0" borderId="22" xfId="62" applyNumberFormat="1" applyFont="1" applyBorder="1"/>
    <xf numFmtId="0" fontId="2" fillId="0" borderId="22" xfId="62" applyFont="1" applyBorder="1"/>
    <xf numFmtId="0" fontId="2" fillId="0" borderId="23" xfId="62" applyFont="1" applyBorder="1"/>
    <xf numFmtId="0" fontId="24" fillId="0" borderId="0" xfId="62" applyFont="1"/>
    <xf numFmtId="169" fontId="2" fillId="0" borderId="24" xfId="62" applyNumberFormat="1" applyFont="1" applyBorder="1"/>
    <xf numFmtId="170" fontId="2" fillId="0" borderId="0" xfId="62" applyNumberFormat="1" applyFont="1" applyBorder="1"/>
    <xf numFmtId="0" fontId="2" fillId="0" borderId="0" xfId="62" applyFont="1" applyBorder="1"/>
    <xf numFmtId="0" fontId="2" fillId="0" borderId="41" xfId="62" applyFont="1" applyBorder="1"/>
    <xf numFmtId="169" fontId="2" fillId="0" borderId="24" xfId="62" applyNumberFormat="1" applyFont="1" applyBorder="1" applyAlignment="1">
      <alignment horizontal="center"/>
    </xf>
    <xf numFmtId="0" fontId="2" fillId="0" borderId="0" xfId="62" applyFont="1" applyBorder="1" applyAlignment="1">
      <alignment horizontal="center"/>
    </xf>
    <xf numFmtId="0" fontId="13" fillId="0" borderId="0" xfId="62" applyFont="1" applyBorder="1"/>
    <xf numFmtId="0" fontId="16" fillId="0" borderId="24" xfId="62" applyFont="1" applyBorder="1"/>
    <xf numFmtId="0" fontId="16" fillId="0" borderId="0" xfId="62" applyFont="1" applyBorder="1"/>
    <xf numFmtId="0" fontId="16" fillId="0" borderId="41" xfId="62" applyFont="1" applyBorder="1"/>
    <xf numFmtId="170" fontId="2" fillId="0" borderId="0" xfId="62" applyNumberFormat="1" applyFont="1" applyBorder="1" applyAlignment="1">
      <alignment horizontal="center"/>
    </xf>
    <xf numFmtId="170" fontId="2" fillId="0" borderId="0" xfId="62" applyNumberFormat="1" applyFont="1" applyBorder="1" applyAlignment="1">
      <alignment horizontal="right"/>
    </xf>
    <xf numFmtId="169" fontId="2" fillId="0" borderId="54" xfId="62" applyNumberFormat="1" applyFont="1" applyBorder="1"/>
    <xf numFmtId="170" fontId="2" fillId="0" borderId="55" xfId="62" applyNumberFormat="1" applyFont="1" applyBorder="1"/>
    <xf numFmtId="0" fontId="2" fillId="0" borderId="55" xfId="62" applyFont="1" applyBorder="1"/>
    <xf numFmtId="0" fontId="2" fillId="0" borderId="56" xfId="62" applyFont="1" applyBorder="1"/>
    <xf numFmtId="170" fontId="2" fillId="0" borderId="0" xfId="62" applyNumberFormat="1" applyFont="1"/>
    <xf numFmtId="0" fontId="2" fillId="0" borderId="0" xfId="62" applyFont="1"/>
    <xf numFmtId="0" fontId="3" fillId="0" borderId="0" xfId="62" applyFont="1" applyAlignment="1">
      <alignment horizontal="left"/>
    </xf>
    <xf numFmtId="0" fontId="17" fillId="0" borderId="0" xfId="62" applyFont="1"/>
    <xf numFmtId="0" fontId="3" fillId="0" borderId="0" xfId="62" applyFont="1" applyAlignment="1">
      <alignment horizontal="right"/>
    </xf>
    <xf numFmtId="0" fontId="4" fillId="0" borderId="21" xfId="62" applyFont="1" applyBorder="1" applyAlignment="1">
      <alignment horizontal="centerContinuous"/>
    </xf>
    <xf numFmtId="0" fontId="3" fillId="0" borderId="22" xfId="62" applyFont="1" applyBorder="1" applyAlignment="1">
      <alignment horizontal="centerContinuous"/>
    </xf>
    <xf numFmtId="0" fontId="3" fillId="0" borderId="23" xfId="62" applyFont="1" applyBorder="1" applyAlignment="1">
      <alignment horizontal="centerContinuous"/>
    </xf>
    <xf numFmtId="0" fontId="4" fillId="0" borderId="24" xfId="62" applyFont="1" applyBorder="1" applyAlignment="1">
      <alignment horizontal="centerContinuous"/>
    </xf>
    <xf numFmtId="0" fontId="3" fillId="0" borderId="0" xfId="62" applyFont="1" applyAlignment="1">
      <alignment horizontal="centerContinuous"/>
    </xf>
    <xf numFmtId="0" fontId="3" fillId="0" borderId="41" xfId="62" applyFont="1" applyBorder="1" applyAlignment="1">
      <alignment horizontal="centerContinuous"/>
    </xf>
    <xf numFmtId="0" fontId="3" fillId="0" borderId="24" xfId="62" applyFont="1" applyBorder="1"/>
    <xf numFmtId="0" fontId="3" fillId="0" borderId="41" xfId="62" applyFont="1" applyBorder="1"/>
    <xf numFmtId="0" fontId="17" fillId="0" borderId="24" xfId="62" applyFont="1" applyBorder="1"/>
    <xf numFmtId="0" fontId="3" fillId="0" borderId="0" xfId="62" applyFont="1" applyBorder="1"/>
    <xf numFmtId="0" fontId="3" fillId="0" borderId="0" xfId="62" applyFont="1" applyBorder="1" applyAlignment="1">
      <alignment horizontal="left" indent="1"/>
    </xf>
    <xf numFmtId="0" fontId="3" fillId="0" borderId="54" xfId="62" applyFont="1" applyBorder="1"/>
    <xf numFmtId="0" fontId="3" fillId="0" borderId="55" xfId="62" applyFont="1" applyBorder="1"/>
    <xf numFmtId="0" fontId="3" fillId="0" borderId="56" xfId="62" applyFont="1" applyBorder="1"/>
    <xf numFmtId="0" fontId="3" fillId="0" borderId="21" xfId="62" applyFont="1" applyBorder="1"/>
    <xf numFmtId="0" fontId="3" fillId="0" borderId="23" xfId="62" applyFont="1" applyBorder="1"/>
    <xf numFmtId="0" fontId="3" fillId="0" borderId="77" xfId="62" applyFont="1" applyBorder="1" applyAlignment="1">
      <alignment horizontal="center"/>
    </xf>
    <xf numFmtId="0" fontId="3" fillId="0" borderId="22" xfId="62" applyFont="1" applyBorder="1"/>
    <xf numFmtId="0" fontId="3" fillId="0" borderId="22" xfId="62" applyFont="1" applyBorder="1" applyAlignment="1">
      <alignment horizontal="center"/>
    </xf>
    <xf numFmtId="0" fontId="3" fillId="0" borderId="24" xfId="62" applyFont="1" applyBorder="1" applyAlignment="1">
      <alignment horizontal="center"/>
    </xf>
    <xf numFmtId="0" fontId="3" fillId="0" borderId="57" xfId="62" applyFont="1" applyBorder="1" applyAlignment="1">
      <alignment horizontal="center"/>
    </xf>
    <xf numFmtId="0" fontId="3" fillId="0" borderId="0" xfId="62" applyFont="1" applyAlignment="1">
      <alignment horizontal="center"/>
    </xf>
    <xf numFmtId="0" fontId="3" fillId="0" borderId="57" xfId="62" applyFont="1" applyBorder="1"/>
    <xf numFmtId="0" fontId="3" fillId="0" borderId="58" xfId="62" applyFont="1" applyBorder="1" applyAlignment="1">
      <alignment horizontal="center"/>
    </xf>
    <xf numFmtId="0" fontId="3" fillId="0" borderId="55" xfId="62" applyFont="1" applyBorder="1" applyAlignment="1">
      <alignment horizontal="center"/>
    </xf>
    <xf numFmtId="171" fontId="3" fillId="0" borderId="22" xfId="62" applyNumberFormat="1" applyFont="1" applyBorder="1"/>
    <xf numFmtId="171" fontId="3" fillId="0" borderId="0" xfId="62" applyNumberFormat="1" applyFont="1" applyBorder="1"/>
    <xf numFmtId="2" fontId="3" fillId="0" borderId="57" xfId="62" applyNumberFormat="1" applyFont="1" applyBorder="1"/>
    <xf numFmtId="0" fontId="17" fillId="0" borderId="0" xfId="62" applyFont="1" applyBorder="1"/>
    <xf numFmtId="0" fontId="17" fillId="0" borderId="41" xfId="62" applyFont="1" applyBorder="1"/>
    <xf numFmtId="2" fontId="3" fillId="0" borderId="0" xfId="62" applyNumberFormat="1" applyFont="1" applyBorder="1"/>
    <xf numFmtId="0" fontId="3" fillId="0" borderId="58" xfId="62" applyFont="1" applyBorder="1"/>
    <xf numFmtId="0" fontId="4" fillId="0" borderId="24" xfId="62" applyFont="1" applyBorder="1" applyAlignment="1">
      <alignment horizontal="center"/>
    </xf>
    <xf numFmtId="0" fontId="4" fillId="0" borderId="0" xfId="62" applyFont="1" applyBorder="1" applyAlignment="1">
      <alignment horizontal="center"/>
    </xf>
    <xf numFmtId="0" fontId="4" fillId="0" borderId="41" xfId="62" applyFont="1" applyBorder="1" applyAlignment="1">
      <alignment horizontal="center"/>
    </xf>
    <xf numFmtId="0" fontId="21" fillId="0" borderId="0" xfId="62" applyFont="1"/>
    <xf numFmtId="0" fontId="17" fillId="0" borderId="0" xfId="62" applyFont="1" applyAlignment="1">
      <alignment horizontal="center"/>
    </xf>
    <xf numFmtId="0" fontId="17" fillId="0" borderId="41" xfId="62" applyFont="1" applyBorder="1" applyAlignment="1">
      <alignment horizontal="centerContinuous"/>
    </xf>
    <xf numFmtId="0" fontId="3" fillId="0" borderId="24" xfId="62" applyFont="1" applyBorder="1" applyAlignment="1">
      <alignment horizontal="centerContinuous"/>
    </xf>
    <xf numFmtId="0" fontId="17" fillId="0" borderId="23" xfId="62" applyFont="1" applyBorder="1"/>
    <xf numFmtId="0" fontId="3" fillId="0" borderId="21" xfId="62" applyFont="1" applyBorder="1" applyAlignment="1">
      <alignment horizontal="center"/>
    </xf>
    <xf numFmtId="0" fontId="3" fillId="0" borderId="54" xfId="62" applyFont="1" applyBorder="1" applyAlignment="1">
      <alignment horizontal="center"/>
    </xf>
    <xf numFmtId="0" fontId="17" fillId="0" borderId="56" xfId="62" applyFont="1" applyBorder="1"/>
    <xf numFmtId="174" fontId="3" fillId="0" borderId="21" xfId="1" applyNumberFormat="1" applyFont="1" applyBorder="1"/>
    <xf numFmtId="3" fontId="3" fillId="0" borderId="21" xfId="62" applyNumberFormat="1" applyFont="1" applyBorder="1"/>
    <xf numFmtId="174" fontId="3" fillId="0" borderId="24" xfId="1" applyNumberFormat="1" applyFont="1" applyBorder="1" applyAlignment="1">
      <alignment horizontal="center"/>
    </xf>
    <xf numFmtId="174" fontId="3" fillId="0" borderId="57" xfId="1" applyNumberFormat="1" applyFont="1" applyBorder="1"/>
    <xf numFmtId="174" fontId="3" fillId="0" borderId="24" xfId="1" applyNumberFormat="1" applyFont="1" applyBorder="1"/>
    <xf numFmtId="3" fontId="3" fillId="0" borderId="24" xfId="62" applyNumberFormat="1" applyFont="1" applyBorder="1"/>
    <xf numFmtId="174" fontId="3" fillId="0" borderId="57" xfId="1" applyNumberFormat="1" applyFont="1" applyBorder="1" applyAlignment="1">
      <alignment horizontal="center"/>
    </xf>
    <xf numFmtId="174" fontId="3" fillId="0" borderId="41" xfId="1" applyNumberFormat="1" applyFont="1" applyBorder="1"/>
    <xf numFmtId="0" fontId="17" fillId="0" borderId="57" xfId="62" applyFont="1" applyBorder="1"/>
    <xf numFmtId="174" fontId="3" fillId="0" borderId="59" xfId="1" applyNumberFormat="1" applyFont="1" applyBorder="1"/>
    <xf numFmtId="3" fontId="3" fillId="0" borderId="59" xfId="62" applyNumberFormat="1" applyFont="1" applyBorder="1"/>
    <xf numFmtId="0" fontId="17" fillId="0" borderId="77" xfId="62" applyFont="1" applyBorder="1"/>
    <xf numFmtId="0" fontId="17" fillId="0" borderId="58" xfId="62" applyFont="1" applyBorder="1"/>
    <xf numFmtId="174" fontId="3" fillId="0" borderId="61" xfId="1" applyNumberFormat="1" applyFont="1" applyBorder="1"/>
    <xf numFmtId="3" fontId="3" fillId="0" borderId="61" xfId="62" applyNumberFormat="1" applyFont="1" applyBorder="1"/>
    <xf numFmtId="3" fontId="3" fillId="0" borderId="57" xfId="62" applyNumberFormat="1" applyFont="1" applyBorder="1"/>
    <xf numFmtId="3" fontId="3" fillId="0" borderId="57" xfId="62" applyNumberFormat="1" applyFont="1" applyBorder="1" applyAlignment="1">
      <alignment horizontal="right"/>
    </xf>
    <xf numFmtId="3" fontId="3" fillId="0" borderId="58" xfId="62" applyNumberFormat="1" applyFont="1" applyBorder="1"/>
    <xf numFmtId="3" fontId="3" fillId="0" borderId="54" xfId="62" applyNumberFormat="1" applyFont="1" applyBorder="1"/>
    <xf numFmtId="3" fontId="3" fillId="0" borderId="0" xfId="62" applyNumberFormat="1" applyFont="1" applyBorder="1"/>
    <xf numFmtId="3" fontId="3" fillId="0" borderId="0" xfId="62" applyNumberFormat="1" applyFont="1"/>
    <xf numFmtId="3" fontId="3" fillId="0" borderId="55" xfId="62" applyNumberFormat="1" applyFont="1" applyBorder="1"/>
    <xf numFmtId="0" fontId="25" fillId="0" borderId="0" xfId="0" applyFont="1"/>
    <xf numFmtId="0" fontId="6" fillId="0" borderId="0" xfId="62" applyFont="1"/>
    <xf numFmtId="0" fontId="3" fillId="0" borderId="0" xfId="62" applyFont="1" applyFill="1"/>
    <xf numFmtId="0" fontId="17" fillId="0" borderId="0" xfId="62" applyFont="1" applyFill="1"/>
    <xf numFmtId="0" fontId="3" fillId="0" borderId="41" xfId="62" applyFont="1" applyBorder="1" applyAlignment="1">
      <alignment horizontal="center"/>
    </xf>
    <xf numFmtId="2" fontId="3" fillId="0" borderId="57" xfId="62" applyNumberFormat="1" applyFont="1" applyBorder="1" applyAlignment="1">
      <alignment horizontal="center"/>
    </xf>
    <xf numFmtId="171" fontId="3" fillId="0" borderId="55" xfId="62" applyNumberFormat="1" applyFont="1" applyBorder="1"/>
    <xf numFmtId="171" fontId="4" fillId="0" borderId="24" xfId="62" applyNumberFormat="1" applyFont="1" applyBorder="1" applyAlignment="1">
      <alignment horizontal="centerContinuous"/>
    </xf>
    <xf numFmtId="171" fontId="3" fillId="0" borderId="0" xfId="62" applyNumberFormat="1" applyFont="1" applyAlignment="1">
      <alignment horizontal="centerContinuous"/>
    </xf>
    <xf numFmtId="0" fontId="6" fillId="0" borderId="41" xfId="62" applyFont="1" applyBorder="1" applyAlignment="1">
      <alignment horizontal="centerContinuous"/>
    </xf>
    <xf numFmtId="171" fontId="3" fillId="0" borderId="24" xfId="62" applyNumberFormat="1" applyFont="1" applyBorder="1" applyAlignment="1">
      <alignment horizontal="centerContinuous"/>
    </xf>
    <xf numFmtId="0" fontId="6" fillId="0" borderId="56" xfId="62" applyFont="1" applyBorder="1"/>
    <xf numFmtId="171" fontId="3" fillId="0" borderId="77" xfId="62" applyNumberFormat="1" applyFont="1" applyBorder="1"/>
    <xf numFmtId="0" fontId="6" fillId="0" borderId="41" xfId="62" applyFont="1" applyBorder="1"/>
    <xf numFmtId="171" fontId="3" fillId="0" borderId="57" xfId="62" applyNumberFormat="1" applyFont="1" applyBorder="1" applyAlignment="1">
      <alignment horizontal="center"/>
    </xf>
    <xf numFmtId="171" fontId="3" fillId="0" borderId="77" xfId="62" applyNumberFormat="1" applyFont="1" applyBorder="1" applyAlignment="1">
      <alignment horizontal="center"/>
    </xf>
    <xf numFmtId="171" fontId="3" fillId="0" borderId="58" xfId="62" applyNumberFormat="1" applyFont="1" applyBorder="1" applyAlignment="1">
      <alignment horizontal="center"/>
    </xf>
    <xf numFmtId="174" fontId="3" fillId="0" borderId="57" xfId="1" applyNumberFormat="1" applyFont="1" applyBorder="1" applyAlignment="1">
      <alignment horizontal="right"/>
    </xf>
    <xf numFmtId="171" fontId="3" fillId="0" borderId="57" xfId="62" applyNumberFormat="1" applyFont="1" applyBorder="1"/>
    <xf numFmtId="0" fontId="6" fillId="0" borderId="23" xfId="62" applyFont="1" applyBorder="1"/>
    <xf numFmtId="171" fontId="3" fillId="0" borderId="59" xfId="62" applyNumberFormat="1" applyFont="1" applyBorder="1"/>
    <xf numFmtId="174" fontId="3" fillId="0" borderId="78" xfId="1" applyNumberFormat="1" applyFont="1" applyBorder="1" applyAlignment="1">
      <alignment horizontal="right"/>
    </xf>
    <xf numFmtId="171" fontId="3" fillId="0" borderId="78" xfId="62" applyNumberFormat="1" applyFont="1" applyBorder="1" applyAlignment="1">
      <alignment horizontal="right"/>
    </xf>
    <xf numFmtId="174" fontId="3" fillId="0" borderId="78" xfId="1" applyNumberFormat="1" applyFont="1" applyBorder="1"/>
    <xf numFmtId="171" fontId="3" fillId="0" borderId="41" xfId="62" applyNumberFormat="1" applyFont="1" applyBorder="1"/>
    <xf numFmtId="171" fontId="3" fillId="0" borderId="0" xfId="62" applyNumberFormat="1" applyFont="1"/>
    <xf numFmtId="171" fontId="17" fillId="0" borderId="0" xfId="62" applyNumberFormat="1" applyFont="1"/>
    <xf numFmtId="171" fontId="6" fillId="0" borderId="0" xfId="62" applyNumberFormat="1" applyFont="1"/>
    <xf numFmtId="0" fontId="3" fillId="0" borderId="0" xfId="63" applyFont="1"/>
    <xf numFmtId="0" fontId="3" fillId="0" borderId="21" xfId="63" applyFont="1" applyBorder="1" applyAlignment="1">
      <alignment horizontal="center"/>
    </xf>
    <xf numFmtId="0" fontId="3" fillId="0" borderId="22" xfId="63" applyFont="1" applyBorder="1"/>
    <xf numFmtId="0" fontId="4" fillId="0" borderId="22" xfId="63" applyFont="1" applyBorder="1"/>
    <xf numFmtId="171" fontId="3" fillId="0" borderId="22" xfId="63" applyNumberFormat="1" applyFont="1" applyBorder="1"/>
    <xf numFmtId="0" fontId="3" fillId="0" borderId="23" xfId="63" applyFont="1" applyBorder="1" applyAlignment="1">
      <alignment horizontal="center"/>
    </xf>
    <xf numFmtId="0" fontId="3" fillId="0" borderId="0" xfId="63" applyFont="1" applyAlignment="1">
      <alignment horizontal="left" textRotation="180"/>
    </xf>
    <xf numFmtId="0" fontId="17" fillId="0" borderId="0" xfId="63" applyFont="1"/>
    <xf numFmtId="0" fontId="17" fillId="0" borderId="0" xfId="63" applyFont="1" applyAlignment="1">
      <alignment horizontal="center"/>
    </xf>
    <xf numFmtId="0" fontId="3" fillId="0" borderId="24" xfId="63" applyFont="1" applyBorder="1" applyAlignment="1">
      <alignment horizontal="center"/>
    </xf>
    <xf numFmtId="171" fontId="3" fillId="0" borderId="0" xfId="63" applyNumberFormat="1" applyFont="1"/>
    <xf numFmtId="0" fontId="3" fillId="0" borderId="41" xfId="63" applyFont="1" applyBorder="1" applyAlignment="1">
      <alignment horizontal="center"/>
    </xf>
    <xf numFmtId="0" fontId="3" fillId="0" borderId="0" xfId="63" applyFont="1" applyBorder="1"/>
    <xf numFmtId="171" fontId="3" fillId="0" borderId="0" xfId="63" applyNumberFormat="1" applyFont="1" applyBorder="1"/>
    <xf numFmtId="171" fontId="3" fillId="0" borderId="77" xfId="63" applyNumberFormat="1" applyFont="1" applyBorder="1" applyAlignment="1">
      <alignment horizontal="center"/>
    </xf>
    <xf numFmtId="171" fontId="3" fillId="0" borderId="23" xfId="63" applyNumberFormat="1" applyFont="1" applyBorder="1" applyAlignment="1">
      <alignment horizontal="center"/>
    </xf>
    <xf numFmtId="0" fontId="17" fillId="0" borderId="0" xfId="63" applyFont="1" applyBorder="1"/>
    <xf numFmtId="0" fontId="17" fillId="0" borderId="0" xfId="63" applyFont="1" applyBorder="1" applyAlignment="1">
      <alignment horizontal="center"/>
    </xf>
    <xf numFmtId="0" fontId="3" fillId="0" borderId="0" xfId="63" applyFont="1" applyBorder="1" applyAlignment="1">
      <alignment horizontal="centerContinuous"/>
    </xf>
    <xf numFmtId="171" fontId="3" fillId="0" borderId="57" xfId="63" applyNumberFormat="1" applyFont="1" applyBorder="1" applyAlignment="1">
      <alignment horizontal="center"/>
    </xf>
    <xf numFmtId="171" fontId="3" fillId="0" borderId="41" xfId="63" applyNumberFormat="1" applyFont="1" applyBorder="1" applyAlignment="1">
      <alignment horizontal="center"/>
    </xf>
    <xf numFmtId="0" fontId="3" fillId="0" borderId="54" xfId="63" applyFont="1" applyBorder="1" applyAlignment="1">
      <alignment horizontal="center"/>
    </xf>
    <xf numFmtId="0" fontId="3" fillId="0" borderId="55" xfId="63" applyFont="1" applyBorder="1"/>
    <xf numFmtId="171" fontId="3" fillId="0" borderId="58" xfId="63" applyNumberFormat="1" applyFont="1" applyBorder="1" applyAlignment="1">
      <alignment horizontal="center"/>
    </xf>
    <xf numFmtId="171" fontId="3" fillId="0" borderId="56" xfId="63" applyNumberFormat="1" applyFont="1" applyBorder="1" applyAlignment="1">
      <alignment horizontal="center"/>
    </xf>
    <xf numFmtId="0" fontId="3" fillId="0" borderId="56" xfId="63" applyFont="1" applyBorder="1" applyAlignment="1">
      <alignment horizontal="center"/>
    </xf>
    <xf numFmtId="0" fontId="3" fillId="0" borderId="61" xfId="63" applyFont="1" applyBorder="1" applyAlignment="1">
      <alignment horizontal="center"/>
    </xf>
    <xf numFmtId="0" fontId="3" fillId="0" borderId="76" xfId="63" applyFont="1" applyBorder="1" applyAlignment="1">
      <alignment horizontal="left"/>
    </xf>
    <xf numFmtId="0" fontId="3" fillId="0" borderId="76" xfId="63" applyFont="1" applyBorder="1"/>
    <xf numFmtId="171" fontId="3" fillId="0" borderId="77" xfId="63" applyNumberFormat="1" applyFont="1" applyBorder="1"/>
    <xf numFmtId="0" fontId="3" fillId="0" borderId="59" xfId="63" applyFont="1" applyBorder="1"/>
    <xf numFmtId="171" fontId="3" fillId="0" borderId="59" xfId="63" applyNumberFormat="1" applyFont="1" applyBorder="1"/>
    <xf numFmtId="171" fontId="3" fillId="0" borderId="23" xfId="63" applyNumberFormat="1" applyFont="1" applyBorder="1"/>
    <xf numFmtId="0" fontId="3" fillId="0" borderId="59" xfId="63" applyFont="1" applyBorder="1" applyAlignment="1">
      <alignment horizontal="center"/>
    </xf>
    <xf numFmtId="0" fontId="4" fillId="0" borderId="0" xfId="63" applyFont="1" applyBorder="1"/>
    <xf numFmtId="0" fontId="4" fillId="0" borderId="76" xfId="63" applyFont="1" applyBorder="1"/>
    <xf numFmtId="174" fontId="3" fillId="0" borderId="60" xfId="1" applyNumberFormat="1" applyFont="1" applyBorder="1"/>
    <xf numFmtId="0" fontId="26" fillId="0" borderId="0" xfId="63" applyFont="1" applyBorder="1"/>
    <xf numFmtId="0" fontId="26" fillId="0" borderId="0" xfId="63" applyFont="1" applyBorder="1" applyAlignment="1">
      <alignment horizontal="center"/>
    </xf>
    <xf numFmtId="0" fontId="26" fillId="0" borderId="76" xfId="63" applyFont="1" applyBorder="1"/>
    <xf numFmtId="0" fontId="4" fillId="0" borderId="55" xfId="63" applyFont="1" applyBorder="1"/>
    <xf numFmtId="0" fontId="26" fillId="0" borderId="55" xfId="63" applyFont="1" applyBorder="1"/>
    <xf numFmtId="0" fontId="17" fillId="0" borderId="76" xfId="63" applyFont="1" applyBorder="1"/>
    <xf numFmtId="0" fontId="17" fillId="0" borderId="59" xfId="63" applyFont="1" applyBorder="1"/>
    <xf numFmtId="0" fontId="17" fillId="0" borderId="60" xfId="63" applyFont="1" applyBorder="1"/>
    <xf numFmtId="171" fontId="17" fillId="0" borderId="60" xfId="63" applyNumberFormat="1" applyFont="1" applyBorder="1"/>
    <xf numFmtId="171" fontId="17" fillId="0" borderId="59" xfId="63" applyNumberFormat="1" applyFont="1" applyBorder="1"/>
    <xf numFmtId="171" fontId="3" fillId="0" borderId="60" xfId="63" applyNumberFormat="1" applyFont="1" applyBorder="1"/>
    <xf numFmtId="0" fontId="3" fillId="0" borderId="0" xfId="63" applyFont="1" applyFill="1"/>
    <xf numFmtId="0" fontId="3" fillId="0" borderId="0" xfId="63" applyFont="1" applyFill="1" applyBorder="1"/>
    <xf numFmtId="171" fontId="3" fillId="0" borderId="0" xfId="63" applyNumberFormat="1" applyFont="1" applyFill="1" applyBorder="1"/>
    <xf numFmtId="171" fontId="3" fillId="0" borderId="55" xfId="63" applyNumberFormat="1" applyFont="1" applyBorder="1"/>
    <xf numFmtId="0" fontId="3" fillId="0" borderId="22" xfId="63" applyFont="1" applyBorder="1" applyAlignment="1">
      <alignment horizontal="center"/>
    </xf>
    <xf numFmtId="0" fontId="3" fillId="0" borderId="0" xfId="63" applyFont="1" applyAlignment="1">
      <alignment horizontal="center"/>
    </xf>
    <xf numFmtId="171" fontId="17" fillId="0" borderId="0" xfId="63" applyNumberFormat="1" applyFont="1"/>
    <xf numFmtId="0" fontId="6" fillId="0" borderId="0" xfId="36" applyAlignment="1">
      <alignment vertical="center"/>
    </xf>
    <xf numFmtId="0" fontId="3" fillId="0" borderId="0" xfId="36" applyFont="1" applyAlignment="1" applyProtection="1">
      <alignment horizontal="left" vertical="center"/>
    </xf>
    <xf numFmtId="0" fontId="2" fillId="0" borderId="0" xfId="36" applyFont="1" applyAlignment="1">
      <alignment vertical="center"/>
    </xf>
    <xf numFmtId="0" fontId="27" fillId="0" borderId="0" xfId="36" applyFont="1"/>
    <xf numFmtId="0" fontId="6" fillId="0" borderId="0" xfId="36"/>
    <xf numFmtId="0" fontId="2" fillId="0" borderId="21" xfId="36" applyFont="1" applyBorder="1" applyAlignment="1">
      <alignment vertical="center"/>
    </xf>
    <xf numFmtId="0" fontId="2" fillId="0" borderId="22" xfId="36" applyFont="1" applyBorder="1" applyAlignment="1">
      <alignment vertical="center"/>
    </xf>
    <xf numFmtId="0" fontId="27" fillId="0" borderId="22" xfId="36" applyFont="1" applyBorder="1"/>
    <xf numFmtId="0" fontId="27" fillId="0" borderId="23" xfId="36" applyFont="1" applyBorder="1"/>
    <xf numFmtId="0" fontId="4" fillId="0" borderId="24" xfId="36" applyFont="1" applyBorder="1" applyAlignment="1" applyProtection="1">
      <alignment horizontal="centerContinuous" vertical="center"/>
    </xf>
    <xf numFmtId="0" fontId="3" fillId="0" borderId="0" xfId="36" applyFont="1" applyBorder="1" applyAlignment="1">
      <alignment horizontal="centerContinuous" vertical="center"/>
    </xf>
    <xf numFmtId="0" fontId="27" fillId="0" borderId="41" xfId="36" applyFont="1" applyBorder="1"/>
    <xf numFmtId="0" fontId="28" fillId="0" borderId="24" xfId="36" applyFont="1" applyBorder="1" applyAlignment="1" applyProtection="1">
      <alignment horizontal="centerContinuous" vertical="center"/>
    </xf>
    <xf numFmtId="0" fontId="29" fillId="0" borderId="0" xfId="36" applyFont="1" applyBorder="1" applyAlignment="1">
      <alignment horizontal="centerContinuous" vertical="center"/>
    </xf>
    <xf numFmtId="0" fontId="30" fillId="0" borderId="24" xfId="36" applyFont="1" applyBorder="1" applyAlignment="1">
      <alignment vertical="center"/>
    </xf>
    <xf numFmtId="0" fontId="9" fillId="0" borderId="0" xfId="36" applyFont="1" applyBorder="1" applyAlignment="1" applyProtection="1">
      <alignment horizontal="left" vertical="center"/>
    </xf>
    <xf numFmtId="0" fontId="9" fillId="0" borderId="0" xfId="36" applyFont="1" applyBorder="1" applyAlignment="1">
      <alignment horizontal="centerContinuous" vertical="center"/>
    </xf>
    <xf numFmtId="0" fontId="9" fillId="0" borderId="0" xfId="36" quotePrefix="1" applyFont="1" applyBorder="1" applyAlignment="1" applyProtection="1">
      <alignment horizontal="left" vertical="center"/>
    </xf>
    <xf numFmtId="0" fontId="9" fillId="0" borderId="0" xfId="36" applyFont="1" applyBorder="1" applyAlignment="1">
      <alignment vertical="center"/>
    </xf>
    <xf numFmtId="0" fontId="27" fillId="0" borderId="0" xfId="36" applyFont="1" applyAlignment="1">
      <alignment vertical="center"/>
    </xf>
    <xf numFmtId="0" fontId="27" fillId="0" borderId="41" xfId="36" applyFont="1" applyBorder="1" applyAlignment="1">
      <alignment vertical="center"/>
    </xf>
    <xf numFmtId="0" fontId="31" fillId="0" borderId="0" xfId="36" applyFont="1" applyBorder="1" applyAlignment="1" applyProtection="1">
      <alignment horizontal="left" vertical="center"/>
    </xf>
    <xf numFmtId="0" fontId="31" fillId="0" borderId="0" xfId="36" applyFont="1" applyBorder="1" applyAlignment="1">
      <alignment vertical="center"/>
    </xf>
    <xf numFmtId="0" fontId="31" fillId="0" borderId="0" xfId="36" quotePrefix="1" applyFont="1" applyBorder="1" applyAlignment="1" applyProtection="1">
      <alignment horizontal="left" vertical="center"/>
    </xf>
    <xf numFmtId="0" fontId="30" fillId="0" borderId="42" xfId="36" applyFont="1" applyBorder="1" applyAlignment="1">
      <alignment vertical="center"/>
    </xf>
    <xf numFmtId="0" fontId="30" fillId="0" borderId="14" xfId="36" applyFont="1" applyBorder="1" applyAlignment="1">
      <alignment vertical="center"/>
    </xf>
    <xf numFmtId="0" fontId="27" fillId="0" borderId="55" xfId="36" applyFont="1" applyBorder="1"/>
    <xf numFmtId="0" fontId="27" fillId="0" borderId="56" xfId="36" applyFont="1" applyBorder="1"/>
    <xf numFmtId="0" fontId="30" fillId="0" borderId="0" xfId="36" applyFont="1" applyBorder="1" applyAlignment="1">
      <alignment vertical="center"/>
    </xf>
    <xf numFmtId="0" fontId="4" fillId="0" borderId="24" xfId="36" applyFont="1" applyBorder="1" applyAlignment="1" applyProtection="1">
      <alignment horizontal="center" vertical="center"/>
    </xf>
    <xf numFmtId="0" fontId="4" fillId="0" borderId="0" xfId="36" applyFont="1" applyBorder="1" applyAlignment="1" applyProtection="1">
      <alignment horizontal="center" vertical="center"/>
    </xf>
    <xf numFmtId="0" fontId="3" fillId="0" borderId="0" xfId="73" applyFont="1" applyBorder="1" applyAlignment="1">
      <alignment horizontal="centerContinuous"/>
    </xf>
    <xf numFmtId="0" fontId="4" fillId="0" borderId="41" xfId="36" applyFont="1" applyBorder="1" applyAlignment="1" applyProtection="1">
      <alignment horizontal="center" vertical="center"/>
    </xf>
    <xf numFmtId="0" fontId="30" fillId="0" borderId="24" xfId="36" applyFont="1" applyBorder="1" applyAlignment="1" applyProtection="1">
      <alignment horizontal="centerContinuous" vertical="center"/>
    </xf>
    <xf numFmtId="0" fontId="30" fillId="0" borderId="0" xfId="36" applyFont="1" applyBorder="1" applyAlignment="1">
      <alignment horizontal="centerContinuous" vertical="center"/>
    </xf>
    <xf numFmtId="0" fontId="32" fillId="0" borderId="0" xfId="36" applyFont="1" applyBorder="1"/>
    <xf numFmtId="0" fontId="23" fillId="0" borderId="0" xfId="36" applyFont="1" applyBorder="1"/>
    <xf numFmtId="0" fontId="27" fillId="0" borderId="0" xfId="36" applyFont="1" applyBorder="1"/>
    <xf numFmtId="0" fontId="6" fillId="0" borderId="0" xfId="36" applyBorder="1"/>
    <xf numFmtId="0" fontId="33" fillId="0" borderId="0" xfId="36" applyFont="1" applyBorder="1" applyAlignment="1">
      <alignment horizontal="center"/>
    </xf>
    <xf numFmtId="0" fontId="34" fillId="0" borderId="0" xfId="36" applyFont="1" applyBorder="1" applyAlignment="1">
      <alignment horizontal="center"/>
    </xf>
    <xf numFmtId="0" fontId="35" fillId="0" borderId="41" xfId="36" applyFont="1" applyBorder="1" applyAlignment="1">
      <alignment horizontal="center"/>
    </xf>
    <xf numFmtId="174" fontId="3" fillId="0" borderId="0" xfId="10" applyNumberFormat="1" applyFont="1" applyFill="1" applyBorder="1"/>
    <xf numFmtId="38" fontId="33" fillId="0" borderId="0" xfId="36" applyNumberFormat="1" applyFont="1" applyBorder="1"/>
    <xf numFmtId="174" fontId="3" fillId="0" borderId="55" xfId="10" applyNumberFormat="1" applyFont="1" applyFill="1" applyBorder="1"/>
    <xf numFmtId="0" fontId="12" fillId="0" borderId="0" xfId="36" applyFont="1" applyBorder="1"/>
    <xf numFmtId="174" fontId="3" fillId="0" borderId="63" xfId="10" applyNumberFormat="1" applyFont="1" applyFill="1" applyBorder="1"/>
    <xf numFmtId="0" fontId="3" fillId="0" borderId="0" xfId="36" applyFont="1" applyFill="1" applyBorder="1"/>
    <xf numFmtId="1" fontId="3" fillId="0" borderId="0" xfId="36" applyNumberFormat="1" applyFont="1" applyFill="1" applyBorder="1"/>
    <xf numFmtId="0" fontId="6" fillId="0" borderId="0" xfId="36" applyFill="1" applyBorder="1"/>
    <xf numFmtId="0" fontId="36" fillId="0" borderId="0" xfId="36" applyFont="1" applyBorder="1"/>
    <xf numFmtId="0" fontId="4" fillId="0" borderId="0" xfId="36" applyFont="1" applyFill="1" applyBorder="1"/>
    <xf numFmtId="174" fontId="3" fillId="0" borderId="79" xfId="10" applyNumberFormat="1" applyFont="1" applyFill="1" applyBorder="1"/>
    <xf numFmtId="38" fontId="3" fillId="0" borderId="0" xfId="10" applyNumberFormat="1" applyFont="1" applyFill="1" applyBorder="1"/>
    <xf numFmtId="38" fontId="33" fillId="0" borderId="0" xfId="36" applyNumberFormat="1" applyFont="1"/>
    <xf numFmtId="0" fontId="3" fillId="0" borderId="0" xfId="36" quotePrefix="1" applyFont="1" applyFill="1" applyBorder="1" applyAlignment="1">
      <alignment horizontal="left"/>
    </xf>
    <xf numFmtId="0" fontId="30" fillId="0" borderId="54" xfId="36" applyFont="1" applyBorder="1" applyAlignment="1">
      <alignment vertical="center"/>
    </xf>
    <xf numFmtId="0" fontId="30" fillId="0" borderId="55" xfId="36" applyFont="1" applyBorder="1" applyAlignment="1">
      <alignment vertical="center"/>
    </xf>
    <xf numFmtId="0" fontId="30" fillId="0" borderId="55" xfId="36" applyFont="1" applyFill="1" applyBorder="1" applyAlignment="1">
      <alignment vertical="center"/>
    </xf>
    <xf numFmtId="0" fontId="30" fillId="0" borderId="0" xfId="36" applyFont="1" applyAlignment="1">
      <alignment vertical="center"/>
    </xf>
    <xf numFmtId="0" fontId="30" fillId="0" borderId="0" xfId="36" applyFont="1" applyFill="1" applyAlignment="1">
      <alignment vertical="center"/>
    </xf>
    <xf numFmtId="0" fontId="37" fillId="0" borderId="0" xfId="36" applyFont="1"/>
    <xf numFmtId="0" fontId="37" fillId="0" borderId="0" xfId="36" applyFont="1" applyFill="1"/>
    <xf numFmtId="0" fontId="27" fillId="0" borderId="0" xfId="36" applyFont="1" applyAlignment="1" applyProtection="1">
      <alignment horizontal="left"/>
    </xf>
    <xf numFmtId="0" fontId="6" fillId="0" borderId="0" xfId="36" applyAlignment="1" applyProtection="1">
      <alignment horizontal="left"/>
    </xf>
    <xf numFmtId="0" fontId="38" fillId="0" borderId="0" xfId="36" applyFont="1" applyProtection="1">
      <protection locked="0"/>
    </xf>
    <xf numFmtId="0" fontId="3" fillId="0" borderId="0" xfId="73" applyFont="1" applyAlignment="1">
      <alignment horizontal="left"/>
    </xf>
    <xf numFmtId="0" fontId="3" fillId="0" borderId="0" xfId="73" applyFont="1"/>
    <xf numFmtId="0" fontId="3" fillId="0" borderId="0" xfId="73" applyFont="1" applyAlignment="1">
      <alignment horizontal="right"/>
    </xf>
    <xf numFmtId="0" fontId="3" fillId="0" borderId="0" xfId="73" applyFont="1" applyAlignment="1">
      <alignment horizontal="center"/>
    </xf>
    <xf numFmtId="0" fontId="13" fillId="0" borderId="21" xfId="73" applyFont="1" applyBorder="1" applyAlignment="1">
      <alignment horizontal="centerContinuous"/>
    </xf>
    <xf numFmtId="0" fontId="3" fillId="0" borderId="22" xfId="73" applyFont="1" applyBorder="1" applyAlignment="1">
      <alignment horizontal="centerContinuous"/>
    </xf>
    <xf numFmtId="0" fontId="3" fillId="0" borderId="23" xfId="73" applyFont="1" applyBorder="1" applyAlignment="1">
      <alignment horizontal="centerContinuous"/>
    </xf>
    <xf numFmtId="0" fontId="13" fillId="0" borderId="21" xfId="73" applyFont="1" applyBorder="1" applyAlignment="1">
      <alignment horizontal="left"/>
    </xf>
    <xf numFmtId="0" fontId="6" fillId="0" borderId="0" xfId="73"/>
    <xf numFmtId="0" fontId="6" fillId="0" borderId="0" xfId="73" applyAlignment="1">
      <alignment horizontal="center"/>
    </xf>
    <xf numFmtId="0" fontId="3" fillId="0" borderId="24" xfId="73" applyFont="1" applyBorder="1" applyAlignment="1">
      <alignment horizontal="centerContinuous"/>
    </xf>
    <xf numFmtId="0" fontId="3" fillId="0" borderId="0" xfId="73" applyFont="1" applyAlignment="1">
      <alignment horizontal="centerContinuous"/>
    </xf>
    <xf numFmtId="0" fontId="3" fillId="0" borderId="41" xfId="73" applyFont="1" applyBorder="1" applyAlignment="1">
      <alignment horizontal="centerContinuous"/>
    </xf>
    <xf numFmtId="0" fontId="2" fillId="0" borderId="0" xfId="73" applyFont="1" applyAlignment="1">
      <alignment horizontal="centerContinuous"/>
    </xf>
    <xf numFmtId="0" fontId="3" fillId="0" borderId="54" xfId="73" applyFont="1" applyBorder="1"/>
    <xf numFmtId="0" fontId="3" fillId="0" borderId="55" xfId="73" applyFont="1" applyBorder="1"/>
    <xf numFmtId="0" fontId="3" fillId="0" borderId="56" xfId="73" applyFont="1" applyBorder="1"/>
    <xf numFmtId="0" fontId="3" fillId="0" borderId="61" xfId="73" applyFont="1" applyBorder="1"/>
    <xf numFmtId="0" fontId="3" fillId="0" borderId="76" xfId="73" applyFont="1" applyBorder="1"/>
    <xf numFmtId="0" fontId="3" fillId="0" borderId="60" xfId="73" applyFont="1" applyBorder="1"/>
    <xf numFmtId="0" fontId="6" fillId="0" borderId="77" xfId="73" applyBorder="1" applyAlignment="1">
      <alignment horizontal="center"/>
    </xf>
    <xf numFmtId="0" fontId="6" fillId="0" borderId="21" xfId="73" applyBorder="1" applyAlignment="1">
      <alignment horizontal="center"/>
    </xf>
    <xf numFmtId="0" fontId="6" fillId="0" borderId="22" xfId="73" applyBorder="1" applyAlignment="1">
      <alignment horizontal="center"/>
    </xf>
    <xf numFmtId="0" fontId="6" fillId="0" borderId="23" xfId="73" applyBorder="1" applyAlignment="1">
      <alignment horizontal="center"/>
    </xf>
    <xf numFmtId="0" fontId="9" fillId="0" borderId="77" xfId="73" applyFont="1" applyBorder="1" applyAlignment="1">
      <alignment horizontal="center"/>
    </xf>
    <xf numFmtId="0" fontId="2" fillId="0" borderId="77" xfId="73" applyFont="1" applyBorder="1" applyAlignment="1">
      <alignment horizontal="center"/>
    </xf>
    <xf numFmtId="0" fontId="6" fillId="0" borderId="57" xfId="73" applyBorder="1" applyAlignment="1">
      <alignment horizontal="center"/>
    </xf>
    <xf numFmtId="0" fontId="6" fillId="0" borderId="0" xfId="73" applyBorder="1" applyAlignment="1">
      <alignment horizontal="center"/>
    </xf>
    <xf numFmtId="0" fontId="6" fillId="0" borderId="41" xfId="73" applyBorder="1" applyAlignment="1">
      <alignment horizontal="center"/>
    </xf>
    <xf numFmtId="0" fontId="9" fillId="0" borderId="57" xfId="73" applyFont="1" applyBorder="1" applyAlignment="1">
      <alignment horizontal="center"/>
    </xf>
    <xf numFmtId="0" fontId="2" fillId="0" borderId="0" xfId="73" applyFont="1" applyBorder="1" applyAlignment="1">
      <alignment horizontal="center"/>
    </xf>
    <xf numFmtId="0" fontId="2" fillId="0" borderId="57" xfId="73" applyFont="1" applyBorder="1" applyAlignment="1">
      <alignment horizontal="center"/>
    </xf>
    <xf numFmtId="0" fontId="3" fillId="0" borderId="57" xfId="73" applyFont="1" applyBorder="1" applyAlignment="1">
      <alignment horizontal="center"/>
    </xf>
    <xf numFmtId="0" fontId="6" fillId="0" borderId="0" xfId="73" applyAlignment="1">
      <alignment horizontal="centerContinuous"/>
    </xf>
    <xf numFmtId="0" fontId="6" fillId="0" borderId="58" xfId="73" applyBorder="1" applyAlignment="1">
      <alignment horizontal="center"/>
    </xf>
    <xf numFmtId="0" fontId="6" fillId="0" borderId="55" xfId="73" applyBorder="1" applyAlignment="1">
      <alignment horizontal="centerContinuous"/>
    </xf>
    <xf numFmtId="0" fontId="6" fillId="0" borderId="0" xfId="73" applyBorder="1" applyAlignment="1">
      <alignment horizontal="centerContinuous"/>
    </xf>
    <xf numFmtId="0" fontId="2" fillId="0" borderId="58" xfId="73" applyFont="1" applyBorder="1" applyAlignment="1">
      <alignment horizontal="center"/>
    </xf>
    <xf numFmtId="0" fontId="6" fillId="0" borderId="0" xfId="73" applyFont="1" applyAlignment="1">
      <alignment horizontal="center"/>
    </xf>
    <xf numFmtId="0" fontId="3" fillId="0" borderId="59" xfId="73" applyFont="1" applyBorder="1" applyAlignment="1">
      <alignment horizontal="right"/>
    </xf>
    <xf numFmtId="0" fontId="3" fillId="0" borderId="60" xfId="73" applyFont="1" applyFill="1" applyBorder="1"/>
    <xf numFmtId="49" fontId="3" fillId="0" borderId="55" xfId="73" applyNumberFormat="1" applyFont="1" applyFill="1" applyBorder="1" applyAlignment="1">
      <alignment horizontal="right"/>
    </xf>
    <xf numFmtId="0" fontId="3" fillId="0" borderId="56" xfId="73" applyFont="1" applyFill="1" applyBorder="1"/>
    <xf numFmtId="0" fontId="3" fillId="0" borderId="76" xfId="73" applyFont="1" applyFill="1" applyBorder="1"/>
    <xf numFmtId="37" fontId="3" fillId="0" borderId="80" xfId="73" applyNumberFormat="1" applyFont="1" applyFill="1" applyBorder="1"/>
    <xf numFmtId="37" fontId="3" fillId="0" borderId="81" xfId="73" applyNumberFormat="1" applyFont="1" applyFill="1" applyBorder="1"/>
    <xf numFmtId="37" fontId="3" fillId="0" borderId="82" xfId="73" applyNumberFormat="1" applyFont="1" applyFill="1" applyBorder="1"/>
    <xf numFmtId="0" fontId="3" fillId="0" borderId="59" xfId="73" applyFont="1" applyFill="1" applyBorder="1"/>
    <xf numFmtId="0" fontId="3" fillId="0" borderId="59" xfId="73" applyFont="1" applyFill="1" applyBorder="1" applyAlignment="1">
      <alignment horizontal="right"/>
    </xf>
    <xf numFmtId="37" fontId="3" fillId="0" borderId="83" xfId="73" applyNumberFormat="1" applyFont="1" applyFill="1" applyBorder="1"/>
    <xf numFmtId="38" fontId="3" fillId="0" borderId="82" xfId="73" applyNumberFormat="1" applyFont="1" applyFill="1" applyBorder="1"/>
    <xf numFmtId="0" fontId="3" fillId="0" borderId="59" xfId="73" applyFont="1" applyBorder="1"/>
    <xf numFmtId="38" fontId="3" fillId="0" borderId="0" xfId="73" applyNumberFormat="1" applyFont="1"/>
    <xf numFmtId="0" fontId="3" fillId="0" borderId="55" xfId="73" applyFont="1" applyFill="1" applyBorder="1"/>
    <xf numFmtId="37" fontId="3" fillId="0" borderId="84" xfId="73" applyNumberFormat="1" applyFont="1" applyFill="1" applyBorder="1"/>
    <xf numFmtId="37" fontId="3" fillId="0" borderId="60" xfId="73" applyNumberFormat="1" applyFont="1" applyFill="1" applyBorder="1"/>
    <xf numFmtId="37" fontId="3" fillId="0" borderId="85" xfId="73" applyNumberFormat="1" applyFont="1" applyFill="1" applyBorder="1"/>
    <xf numFmtId="37" fontId="3" fillId="0" borderId="86" xfId="73" applyNumberFormat="1" applyFont="1" applyFill="1" applyBorder="1"/>
    <xf numFmtId="37" fontId="3" fillId="0" borderId="59" xfId="73" applyNumberFormat="1" applyFont="1" applyFill="1" applyBorder="1"/>
    <xf numFmtId="38" fontId="3" fillId="0" borderId="87" xfId="73" applyNumberFormat="1" applyFont="1" applyFill="1" applyBorder="1"/>
    <xf numFmtId="38" fontId="3" fillId="0" borderId="85" xfId="73" applyNumberFormat="1" applyFont="1" applyFill="1" applyBorder="1"/>
    <xf numFmtId="0" fontId="3" fillId="0" borderId="55" xfId="73" applyFont="1" applyFill="1" applyBorder="1" applyAlignment="1"/>
    <xf numFmtId="38" fontId="3" fillId="0" borderId="0" xfId="73" applyNumberFormat="1" applyFont="1" applyFill="1"/>
    <xf numFmtId="0" fontId="3" fillId="0" borderId="0" xfId="73" applyFont="1" applyFill="1" applyAlignment="1">
      <alignment horizontal="center"/>
    </xf>
    <xf numFmtId="0" fontId="3" fillId="0" borderId="0" xfId="73" applyFont="1" applyFill="1"/>
    <xf numFmtId="49" fontId="3" fillId="0" borderId="55" xfId="73" applyNumberFormat="1" applyFont="1" applyFill="1" applyBorder="1" applyAlignment="1"/>
    <xf numFmtId="37" fontId="3" fillId="0" borderId="86" xfId="73" applyNumberFormat="1" applyFont="1" applyFill="1" applyBorder="1" applyProtection="1"/>
    <xf numFmtId="0" fontId="3" fillId="0" borderId="59" xfId="73" applyFont="1" applyFill="1" applyBorder="1" applyProtection="1"/>
    <xf numFmtId="0" fontId="3" fillId="0" borderId="59" xfId="73" applyFont="1" applyFill="1" applyBorder="1" applyAlignment="1" applyProtection="1">
      <alignment horizontal="right"/>
    </xf>
    <xf numFmtId="37" fontId="3" fillId="0" borderId="59" xfId="73" applyNumberFormat="1" applyFont="1" applyFill="1" applyBorder="1" applyProtection="1"/>
    <xf numFmtId="38" fontId="3" fillId="0" borderId="85" xfId="73" applyNumberFormat="1" applyFont="1" applyBorder="1"/>
    <xf numFmtId="37" fontId="3" fillId="0" borderId="87" xfId="73" applyNumberFormat="1" applyFont="1" applyBorder="1"/>
    <xf numFmtId="49" fontId="3" fillId="0" borderId="0" xfId="73" applyNumberFormat="1" applyFont="1" applyFill="1" applyBorder="1" applyAlignment="1">
      <alignment horizontal="right"/>
    </xf>
    <xf numFmtId="49" fontId="3" fillId="0" borderId="0" xfId="73" applyNumberFormat="1" applyFont="1" applyFill="1" applyBorder="1" applyAlignment="1">
      <alignment horizontal="left"/>
    </xf>
    <xf numFmtId="0" fontId="3" fillId="0" borderId="0" xfId="73" applyFont="1" applyFill="1" applyBorder="1"/>
    <xf numFmtId="37" fontId="3" fillId="0" borderId="88" xfId="73" applyNumberFormat="1" applyFont="1" applyFill="1" applyBorder="1"/>
    <xf numFmtId="37" fontId="3" fillId="0" borderId="89" xfId="73" applyNumberFormat="1" applyFont="1" applyFill="1" applyBorder="1"/>
    <xf numFmtId="37" fontId="3" fillId="0" borderId="90" xfId="73" applyNumberFormat="1" applyFont="1" applyFill="1" applyBorder="1"/>
    <xf numFmtId="37" fontId="3" fillId="0" borderId="91" xfId="73" applyNumberFormat="1" applyFont="1" applyFill="1" applyBorder="1"/>
    <xf numFmtId="0" fontId="3" fillId="0" borderId="21" xfId="73" applyFont="1" applyBorder="1"/>
    <xf numFmtId="0" fontId="3" fillId="0" borderId="22" xfId="73" applyFont="1" applyBorder="1" applyAlignment="1">
      <alignment horizontal="center"/>
    </xf>
    <xf numFmtId="0" fontId="2" fillId="0" borderId="22" xfId="73" applyFont="1" applyFill="1" applyBorder="1"/>
    <xf numFmtId="0" fontId="3" fillId="0" borderId="22" xfId="73" applyFont="1" applyBorder="1"/>
    <xf numFmtId="0" fontId="3" fillId="0" borderId="23" xfId="73" applyFont="1" applyBorder="1"/>
    <xf numFmtId="0" fontId="8" fillId="0" borderId="0" xfId="50"/>
    <xf numFmtId="0" fontId="3" fillId="0" borderId="24" xfId="73" applyFont="1" applyBorder="1"/>
    <xf numFmtId="0" fontId="2" fillId="0" borderId="0" xfId="73" applyFont="1" applyFill="1" applyBorder="1"/>
    <xf numFmtId="0" fontId="3" fillId="0" borderId="0" xfId="73" applyFont="1" applyBorder="1"/>
    <xf numFmtId="0" fontId="3" fillId="0" borderId="41" xfId="73" applyFont="1" applyBorder="1"/>
    <xf numFmtId="0" fontId="2" fillId="0" borderId="55" xfId="73" applyFont="1" applyBorder="1"/>
    <xf numFmtId="0" fontId="3" fillId="0" borderId="55" xfId="36" applyFont="1" applyBorder="1" applyAlignment="1">
      <alignment horizontal="left"/>
    </xf>
    <xf numFmtId="0" fontId="6" fillId="0" borderId="55" xfId="36" applyBorder="1"/>
    <xf numFmtId="0" fontId="6" fillId="0" borderId="55" xfId="36" applyBorder="1" applyAlignment="1">
      <alignment horizontal="right"/>
    </xf>
    <xf numFmtId="0" fontId="3" fillId="0" borderId="55" xfId="36" applyFont="1" applyBorder="1" applyAlignment="1">
      <alignment horizontal="right"/>
    </xf>
    <xf numFmtId="0" fontId="6" fillId="0" borderId="0" xfId="36" applyAlignment="1">
      <alignment horizontal="center"/>
    </xf>
    <xf numFmtId="0" fontId="4" fillId="0" borderId="21" xfId="36" applyFont="1" applyBorder="1" applyAlignment="1">
      <alignment horizontal="centerContinuous"/>
    </xf>
    <xf numFmtId="0" fontId="3" fillId="0" borderId="22" xfId="36" applyFont="1" applyBorder="1" applyAlignment="1">
      <alignment horizontal="centerContinuous"/>
    </xf>
    <xf numFmtId="0" fontId="6" fillId="0" borderId="23" xfId="36" applyBorder="1" applyAlignment="1">
      <alignment horizontal="left"/>
    </xf>
    <xf numFmtId="0" fontId="6" fillId="0" borderId="24" xfId="36" applyBorder="1" applyAlignment="1">
      <alignment horizontal="centerContinuous"/>
    </xf>
    <xf numFmtId="0" fontId="6" fillId="0" borderId="0" xfId="36" applyBorder="1" applyAlignment="1">
      <alignment horizontal="centerContinuous"/>
    </xf>
    <xf numFmtId="0" fontId="6" fillId="0" borderId="41" xfId="36" applyBorder="1" applyAlignment="1">
      <alignment horizontal="left"/>
    </xf>
    <xf numFmtId="0" fontId="3" fillId="0" borderId="24" xfId="36" applyFont="1" applyBorder="1" applyAlignment="1">
      <alignment horizontal="centerContinuous"/>
    </xf>
    <xf numFmtId="0" fontId="3" fillId="0" borderId="0" xfId="36" applyFont="1" applyBorder="1" applyAlignment="1">
      <alignment horizontal="centerContinuous"/>
    </xf>
    <xf numFmtId="0" fontId="3" fillId="0" borderId="0" xfId="36" applyFont="1" applyBorder="1" applyAlignment="1">
      <alignment horizontal="right"/>
    </xf>
    <xf numFmtId="0" fontId="3" fillId="0" borderId="41" xfId="36" applyFont="1" applyBorder="1" applyAlignment="1">
      <alignment horizontal="centerContinuous"/>
    </xf>
    <xf numFmtId="0" fontId="2" fillId="0" borderId="24" xfId="36" applyFont="1" applyBorder="1" applyAlignment="1">
      <alignment horizontal="left" indent="1"/>
    </xf>
    <xf numFmtId="0" fontId="6" fillId="0" borderId="0" xfId="36" applyBorder="1" applyAlignment="1">
      <alignment horizontal="right"/>
    </xf>
    <xf numFmtId="0" fontId="6" fillId="0" borderId="41" xfId="36" applyBorder="1"/>
    <xf numFmtId="0" fontId="2" fillId="0" borderId="24" xfId="36" applyFont="1" applyBorder="1" applyAlignment="1">
      <alignment horizontal="left" indent="2"/>
    </xf>
    <xf numFmtId="0" fontId="2" fillId="0" borderId="0" xfId="36" applyFont="1" applyBorder="1" applyAlignment="1">
      <alignment horizontal="left" indent="1"/>
    </xf>
    <xf numFmtId="0" fontId="3" fillId="0" borderId="54" xfId="36" applyFont="1" applyBorder="1" applyAlignment="1">
      <alignment horizontal="centerContinuous"/>
    </xf>
    <xf numFmtId="0" fontId="9" fillId="0" borderId="55" xfId="36" applyFont="1" applyBorder="1" applyAlignment="1"/>
    <xf numFmtId="0" fontId="3" fillId="0" borderId="55" xfId="36" applyFont="1" applyBorder="1" applyAlignment="1">
      <alignment horizontal="centerContinuous"/>
    </xf>
    <xf numFmtId="0" fontId="3" fillId="0" borderId="56" xfId="36" applyFont="1" applyBorder="1" applyAlignment="1">
      <alignment horizontal="centerContinuous"/>
    </xf>
    <xf numFmtId="0" fontId="3" fillId="0" borderId="61" xfId="36" applyFont="1" applyBorder="1"/>
    <xf numFmtId="0" fontId="3" fillId="0" borderId="76" xfId="36" applyFont="1" applyBorder="1"/>
    <xf numFmtId="0" fontId="3" fillId="0" borderId="76" xfId="36" applyFont="1" applyBorder="1" applyAlignment="1">
      <alignment horizontal="right"/>
    </xf>
    <xf numFmtId="0" fontId="3" fillId="0" borderId="54" xfId="36" applyFont="1" applyBorder="1" applyAlignment="1">
      <alignment horizontal="right"/>
    </xf>
    <xf numFmtId="0" fontId="3" fillId="0" borderId="57" xfId="36" applyFont="1" applyBorder="1"/>
    <xf numFmtId="0" fontId="3" fillId="0" borderId="92" xfId="36" applyFont="1" applyBorder="1" applyAlignment="1">
      <alignment horizontal="centerContinuous"/>
    </xf>
    <xf numFmtId="0" fontId="3" fillId="0" borderId="81" xfId="36" applyFont="1" applyBorder="1" applyAlignment="1">
      <alignment horizontal="centerContinuous"/>
    </xf>
    <xf numFmtId="0" fontId="3" fillId="0" borderId="93" xfId="36" applyFont="1" applyBorder="1" applyAlignment="1">
      <alignment horizontal="center"/>
    </xf>
    <xf numFmtId="0" fontId="3" fillId="0" borderId="94" xfId="36" applyFont="1" applyBorder="1" applyAlignment="1">
      <alignment horizontal="center"/>
    </xf>
    <xf numFmtId="0" fontId="3" fillId="0" borderId="95" xfId="36" quotePrefix="1" applyFont="1" applyBorder="1" applyAlignment="1">
      <alignment horizontal="center"/>
    </xf>
    <xf numFmtId="0" fontId="3" fillId="0" borderId="57" xfId="36" quotePrefix="1" applyFont="1" applyBorder="1" applyAlignment="1">
      <alignment horizontal="center"/>
    </xf>
    <xf numFmtId="0" fontId="3" fillId="0" borderId="96" xfId="36" applyFont="1" applyBorder="1" applyAlignment="1">
      <alignment horizontal="center"/>
    </xf>
    <xf numFmtId="0" fontId="3" fillId="0" borderId="97" xfId="36" applyFont="1" applyBorder="1" applyAlignment="1">
      <alignment horizontal="center"/>
    </xf>
    <xf numFmtId="0" fontId="3" fillId="0" borderId="0" xfId="36" applyFont="1" applyAlignment="1">
      <alignment horizontal="centerContinuous"/>
    </xf>
    <xf numFmtId="0" fontId="3" fillId="0" borderId="95" xfId="36" applyFont="1" applyBorder="1" applyAlignment="1">
      <alignment horizontal="center"/>
    </xf>
    <xf numFmtId="0" fontId="3" fillId="0" borderId="84" xfId="36" applyFont="1" applyBorder="1" applyAlignment="1">
      <alignment horizontal="center"/>
    </xf>
    <xf numFmtId="0" fontId="3" fillId="0" borderId="98" xfId="36" applyFont="1" applyBorder="1" applyAlignment="1">
      <alignment horizontal="center"/>
    </xf>
    <xf numFmtId="0" fontId="3" fillId="0" borderId="87" xfId="36" applyFont="1" applyBorder="1" applyAlignment="1">
      <alignment horizontal="center"/>
    </xf>
    <xf numFmtId="10" fontId="3" fillId="0" borderId="96" xfId="36" applyNumberFormat="1" applyFont="1" applyBorder="1" applyAlignment="1">
      <alignment horizontal="right"/>
    </xf>
    <xf numFmtId="0" fontId="3" fillId="0" borderId="99" xfId="36" applyFont="1" applyBorder="1" applyAlignment="1">
      <alignment horizontal="center"/>
    </xf>
    <xf numFmtId="0" fontId="3" fillId="0" borderId="58" xfId="36" applyFont="1" applyBorder="1" applyAlignment="1">
      <alignment horizontal="right"/>
    </xf>
    <xf numFmtId="49" fontId="3" fillId="0" borderId="55" xfId="36" applyNumberFormat="1" applyFont="1" applyBorder="1" applyAlignment="1">
      <alignment horizontal="right"/>
    </xf>
    <xf numFmtId="38" fontId="3" fillId="0" borderId="84" xfId="36" applyNumberFormat="1" applyFont="1" applyBorder="1"/>
    <xf numFmtId="38" fontId="3" fillId="0" borderId="58" xfId="36" applyNumberFormat="1" applyFont="1" applyBorder="1"/>
    <xf numFmtId="10" fontId="3" fillId="0" borderId="84" xfId="36" applyNumberFormat="1" applyFont="1" applyBorder="1"/>
    <xf numFmtId="38" fontId="3" fillId="0" borderId="87" xfId="36" applyNumberFormat="1" applyFont="1" applyBorder="1"/>
    <xf numFmtId="0" fontId="3" fillId="0" borderId="58" xfId="36" applyFont="1" applyBorder="1"/>
    <xf numFmtId="0" fontId="3" fillId="0" borderId="59" xfId="36" applyFont="1" applyBorder="1" applyAlignment="1">
      <alignment horizontal="right"/>
    </xf>
    <xf numFmtId="49" fontId="3" fillId="0" borderId="76" xfId="36" applyNumberFormat="1" applyFont="1" applyBorder="1" applyAlignment="1">
      <alignment horizontal="right"/>
    </xf>
    <xf numFmtId="38" fontId="3" fillId="0" borderId="85" xfId="36" applyNumberFormat="1" applyFont="1" applyBorder="1"/>
    <xf numFmtId="0" fontId="3" fillId="0" borderId="59" xfId="36" applyFont="1" applyBorder="1"/>
    <xf numFmtId="38" fontId="3" fillId="0" borderId="85" xfId="36" applyNumberFormat="1" applyFont="1" applyBorder="1" applyAlignment="1">
      <alignment horizontal="centerContinuous"/>
    </xf>
    <xf numFmtId="49" fontId="3" fillId="0" borderId="76" xfId="36" applyNumberFormat="1" applyFont="1" applyBorder="1" applyAlignment="1">
      <alignment horizontal="left"/>
    </xf>
    <xf numFmtId="0" fontId="3" fillId="0" borderId="60" xfId="36" applyFont="1" applyBorder="1" applyAlignment="1">
      <alignment horizontal="left"/>
    </xf>
    <xf numFmtId="49" fontId="3" fillId="0" borderId="76" xfId="36" applyNumberFormat="1" applyFont="1" applyFill="1" applyBorder="1" applyAlignment="1">
      <alignment horizontal="right"/>
    </xf>
    <xf numFmtId="0" fontId="3" fillId="0" borderId="55" xfId="36" applyFont="1" applyFill="1" applyBorder="1"/>
    <xf numFmtId="0" fontId="3" fillId="0" borderId="76" xfId="36" applyFont="1" applyFill="1" applyBorder="1" applyAlignment="1"/>
    <xf numFmtId="10" fontId="3" fillId="0" borderId="98" xfId="36" applyNumberFormat="1" applyFont="1" applyBorder="1" applyAlignment="1">
      <alignment horizontal="right"/>
    </xf>
    <xf numFmtId="38" fontId="3" fillId="0" borderId="86" xfId="36" applyNumberFormat="1" applyFont="1" applyFill="1" applyBorder="1"/>
    <xf numFmtId="38" fontId="3" fillId="0" borderId="60" xfId="36" applyNumberFormat="1" applyFont="1" applyFill="1" applyBorder="1"/>
    <xf numFmtId="38" fontId="3" fillId="0" borderId="85" xfId="36" applyNumberFormat="1" applyFont="1" applyFill="1" applyBorder="1"/>
    <xf numFmtId="0" fontId="3" fillId="0" borderId="59" xfId="36" applyFont="1" applyFill="1" applyBorder="1"/>
    <xf numFmtId="0" fontId="3" fillId="0" borderId="77" xfId="36" applyFont="1" applyBorder="1" applyAlignment="1">
      <alignment horizontal="right"/>
    </xf>
    <xf numFmtId="49" fontId="3" fillId="0" borderId="22" xfId="36" applyNumberFormat="1" applyFont="1" applyFill="1" applyBorder="1" applyAlignment="1">
      <alignment horizontal="right"/>
    </xf>
    <xf numFmtId="0" fontId="3" fillId="0" borderId="0" xfId="36" applyFont="1" applyFill="1" applyBorder="1" applyAlignment="1"/>
    <xf numFmtId="38" fontId="3" fillId="0" borderId="95" xfId="36" applyNumberFormat="1" applyFont="1" applyBorder="1"/>
    <xf numFmtId="38" fontId="3" fillId="0" borderId="57" xfId="36" applyNumberFormat="1" applyFont="1" applyBorder="1"/>
    <xf numFmtId="38" fontId="3" fillId="0" borderId="102" xfId="36" applyNumberFormat="1" applyFont="1" applyFill="1" applyBorder="1"/>
    <xf numFmtId="38" fontId="3" fillId="0" borderId="23" xfId="36" applyNumberFormat="1" applyFont="1" applyFill="1" applyBorder="1"/>
    <xf numFmtId="38" fontId="3" fillId="0" borderId="103" xfId="36" applyNumberFormat="1" applyFont="1" applyFill="1" applyBorder="1"/>
    <xf numFmtId="0" fontId="3" fillId="0" borderId="77" xfId="36" applyFont="1" applyFill="1" applyBorder="1"/>
    <xf numFmtId="49" fontId="3" fillId="0" borderId="21" xfId="36" applyNumberFormat="1" applyFont="1" applyFill="1" applyBorder="1" applyAlignment="1">
      <alignment horizontal="centerContinuous"/>
    </xf>
    <xf numFmtId="0" fontId="3" fillId="0" borderId="22" xfId="36" applyFont="1" applyFill="1" applyBorder="1" applyAlignment="1">
      <alignment horizontal="centerContinuous"/>
    </xf>
    <xf numFmtId="0" fontId="3" fillId="0" borderId="104" xfId="36" applyFont="1" applyFill="1" applyBorder="1" applyAlignment="1">
      <alignment horizontal="centerContinuous"/>
    </xf>
    <xf numFmtId="38" fontId="3" fillId="0" borderId="77" xfId="36" applyNumberFormat="1" applyFont="1" applyFill="1" applyBorder="1"/>
    <xf numFmtId="10" fontId="3" fillId="0" borderId="105" xfId="36" applyNumberFormat="1" applyFont="1" applyFill="1" applyBorder="1" applyAlignment="1">
      <alignment horizontal="right"/>
    </xf>
    <xf numFmtId="0" fontId="3" fillId="0" borderId="57" xfId="36" applyFont="1" applyBorder="1" applyAlignment="1">
      <alignment horizontal="right"/>
    </xf>
    <xf numFmtId="49" fontId="3" fillId="0" borderId="22" xfId="36" applyNumberFormat="1" applyFont="1" applyBorder="1" applyAlignment="1">
      <alignment horizontal="right"/>
    </xf>
    <xf numFmtId="38" fontId="3" fillId="0" borderId="103" xfId="36" applyNumberFormat="1" applyFont="1" applyBorder="1"/>
    <xf numFmtId="0" fontId="3" fillId="0" borderId="77" xfId="36" applyFont="1" applyBorder="1"/>
    <xf numFmtId="0" fontId="6" fillId="0" borderId="61" xfId="36" applyBorder="1"/>
    <xf numFmtId="49" fontId="3" fillId="0" borderId="61" xfId="36" applyNumberFormat="1" applyFont="1" applyBorder="1" applyAlignment="1">
      <alignment horizontal="right"/>
    </xf>
    <xf numFmtId="0" fontId="3" fillId="0" borderId="101" xfId="36" applyFont="1" applyBorder="1"/>
    <xf numFmtId="10" fontId="3" fillId="0" borderId="84" xfId="75" applyNumberFormat="1" applyFont="1" applyBorder="1" applyAlignment="1">
      <alignment horizontal="right"/>
    </xf>
    <xf numFmtId="0" fontId="3" fillId="0" borderId="86" xfId="36" applyFont="1" applyBorder="1"/>
    <xf numFmtId="49" fontId="3" fillId="0" borderId="55" xfId="36" applyNumberFormat="1" applyFont="1" applyFill="1" applyBorder="1" applyAlignment="1"/>
    <xf numFmtId="0" fontId="6" fillId="0" borderId="55" xfId="36" applyFill="1" applyBorder="1"/>
    <xf numFmtId="38" fontId="3" fillId="0" borderId="59" xfId="36" applyNumberFormat="1" applyFont="1" applyFill="1" applyBorder="1"/>
    <xf numFmtId="0" fontId="6" fillId="0" borderId="0" xfId="36" applyFill="1"/>
    <xf numFmtId="10" fontId="3" fillId="0" borderId="106" xfId="36" applyNumberFormat="1" applyFont="1" applyFill="1" applyBorder="1" applyAlignment="1">
      <alignment horizontal="right"/>
    </xf>
    <xf numFmtId="49" fontId="3" fillId="0" borderId="76" xfId="36" applyNumberFormat="1" applyFont="1" applyFill="1" applyBorder="1" applyAlignment="1">
      <alignment horizontal="left"/>
    </xf>
    <xf numFmtId="0" fontId="3" fillId="0" borderId="60" xfId="36" applyFont="1" applyFill="1" applyBorder="1"/>
    <xf numFmtId="38" fontId="3" fillId="0" borderId="88" xfId="36" applyNumberFormat="1" applyFont="1" applyFill="1" applyBorder="1"/>
    <xf numFmtId="38" fontId="3" fillId="0" borderId="90" xfId="36" applyNumberFormat="1" applyFont="1" applyFill="1" applyBorder="1"/>
    <xf numFmtId="10" fontId="3" fillId="0" borderId="107" xfId="36" applyNumberFormat="1" applyFont="1" applyBorder="1"/>
    <xf numFmtId="38" fontId="3" fillId="0" borderId="89" xfId="36" applyNumberFormat="1" applyFont="1" applyFill="1" applyBorder="1"/>
    <xf numFmtId="0" fontId="6" fillId="0" borderId="0" xfId="36" applyFont="1" applyAlignment="1">
      <alignment horizontal="center"/>
    </xf>
    <xf numFmtId="0" fontId="4" fillId="0" borderId="54" xfId="36" applyFont="1" applyBorder="1" applyAlignment="1">
      <alignment horizontal="right"/>
    </xf>
    <xf numFmtId="49" fontId="4" fillId="0" borderId="55" xfId="36" applyNumberFormat="1" applyFont="1" applyFill="1" applyBorder="1" applyAlignment="1">
      <alignment horizontal="left"/>
    </xf>
    <xf numFmtId="49" fontId="2" fillId="0" borderId="55" xfId="36" applyNumberFormat="1" applyFont="1" applyFill="1" applyBorder="1" applyAlignment="1">
      <alignment horizontal="right"/>
    </xf>
    <xf numFmtId="49" fontId="2" fillId="0" borderId="55" xfId="36" applyNumberFormat="1" applyFont="1" applyFill="1" applyBorder="1" applyAlignment="1">
      <alignment horizontal="left"/>
    </xf>
    <xf numFmtId="0" fontId="2" fillId="0" borderId="55" xfId="36" applyFont="1" applyFill="1" applyBorder="1"/>
    <xf numFmtId="38" fontId="2" fillId="0" borderId="55" xfId="36" applyNumberFormat="1" applyFont="1" applyFill="1" applyBorder="1"/>
    <xf numFmtId="10" fontId="2" fillId="0" borderId="55" xfId="36" applyNumberFormat="1" applyFont="1" applyBorder="1"/>
    <xf numFmtId="0" fontId="2" fillId="0" borderId="56" xfId="36" applyFont="1" applyFill="1" applyBorder="1"/>
    <xf numFmtId="0" fontId="2" fillId="0" borderId="0" xfId="36" applyFont="1"/>
    <xf numFmtId="0" fontId="2" fillId="0" borderId="0" xfId="36" applyFont="1" applyAlignment="1">
      <alignment horizontal="center"/>
    </xf>
    <xf numFmtId="0" fontId="6" fillId="0" borderId="0" xfId="36" applyAlignment="1">
      <alignment horizontal="right"/>
    </xf>
    <xf numFmtId="38" fontId="6" fillId="0" borderId="0" xfId="36" applyNumberFormat="1"/>
    <xf numFmtId="0" fontId="3" fillId="0" borderId="55" xfId="36" quotePrefix="1" applyFont="1" applyBorder="1" applyAlignment="1">
      <alignment horizontal="left"/>
    </xf>
    <xf numFmtId="0" fontId="4" fillId="0" borderId="24" xfId="36" applyFont="1" applyBorder="1" applyAlignment="1">
      <alignment horizontal="centerContinuous"/>
    </xf>
    <xf numFmtId="0" fontId="6" fillId="0" borderId="0" xfId="36" applyAlignment="1">
      <alignment horizontal="centerContinuous"/>
    </xf>
    <xf numFmtId="0" fontId="6" fillId="0" borderId="41" xfId="36" applyBorder="1" applyAlignment="1">
      <alignment horizontal="centerContinuous"/>
    </xf>
    <xf numFmtId="0" fontId="2" fillId="0" borderId="0" xfId="36" applyFont="1" applyBorder="1" applyAlignment="1">
      <alignment horizontal="left"/>
    </xf>
    <xf numFmtId="0" fontId="9" fillId="0" borderId="0" xfId="36" applyFont="1" applyBorder="1" applyAlignment="1"/>
    <xf numFmtId="0" fontId="3" fillId="0" borderId="58" xfId="36" applyFont="1" applyBorder="1" applyAlignment="1">
      <alignment horizontal="centerContinuous"/>
    </xf>
    <xf numFmtId="0" fontId="3" fillId="0" borderId="0" xfId="36" applyFont="1" applyFill="1" applyBorder="1" applyAlignment="1">
      <alignment horizontal="center"/>
    </xf>
    <xf numFmtId="0" fontId="3" fillId="0" borderId="56" xfId="36" applyFont="1" applyBorder="1" applyAlignment="1">
      <alignment horizontal="center"/>
    </xf>
    <xf numFmtId="0" fontId="3" fillId="0" borderId="61" xfId="36" applyFont="1" applyBorder="1" applyAlignment="1">
      <alignment horizontal="centerContinuous"/>
    </xf>
    <xf numFmtId="0" fontId="3" fillId="0" borderId="76" xfId="36" applyFont="1" applyBorder="1" applyAlignment="1">
      <alignment horizontal="centerContinuous"/>
    </xf>
    <xf numFmtId="0" fontId="3" fillId="0" borderId="21" xfId="36" applyFont="1" applyBorder="1" applyAlignment="1">
      <alignment horizontal="center"/>
    </xf>
    <xf numFmtId="0" fontId="3" fillId="0" borderId="80" xfId="36" applyFont="1" applyBorder="1" applyAlignment="1">
      <alignment horizontal="center"/>
    </xf>
    <xf numFmtId="0" fontId="3" fillId="0" borderId="83" xfId="36" applyFont="1" applyBorder="1" applyAlignment="1">
      <alignment horizontal="center"/>
    </xf>
    <xf numFmtId="0" fontId="3" fillId="0" borderId="82" xfId="36" applyFont="1" applyBorder="1" applyAlignment="1">
      <alignment horizontal="center"/>
    </xf>
    <xf numFmtId="0" fontId="3" fillId="0" borderId="23" xfId="36" applyFont="1" applyBorder="1" applyAlignment="1">
      <alignment horizontal="center"/>
    </xf>
    <xf numFmtId="37" fontId="2" fillId="0" borderId="58" xfId="36" applyNumberFormat="1" applyFont="1" applyBorder="1"/>
    <xf numFmtId="37" fontId="2" fillId="0" borderId="57" xfId="36" applyNumberFormat="1" applyFont="1" applyBorder="1"/>
    <xf numFmtId="37" fontId="6" fillId="0" borderId="0" xfId="36" applyNumberFormat="1"/>
    <xf numFmtId="0" fontId="3" fillId="0" borderId="76" xfId="36" applyFont="1" applyFill="1" applyBorder="1"/>
    <xf numFmtId="0" fontId="3" fillId="0" borderId="55" xfId="36" applyFont="1" applyFill="1" applyBorder="1" applyAlignment="1"/>
    <xf numFmtId="0" fontId="3" fillId="0" borderId="77" xfId="36" applyFont="1" applyBorder="1" applyAlignment="1" applyProtection="1">
      <alignment horizontal="right"/>
    </xf>
    <xf numFmtId="49" fontId="3" fillId="0" borderId="22" xfId="36" applyNumberFormat="1" applyFont="1" applyFill="1" applyBorder="1" applyAlignment="1" applyProtection="1">
      <alignment horizontal="centerContinuous"/>
    </xf>
    <xf numFmtId="0" fontId="3" fillId="0" borderId="0" xfId="36" applyFont="1" applyFill="1" applyBorder="1" applyAlignment="1" applyProtection="1">
      <alignment horizontal="centerContinuous"/>
    </xf>
    <xf numFmtId="37" fontId="2" fillId="0" borderId="103" xfId="36" applyNumberFormat="1" applyFont="1" applyBorder="1"/>
    <xf numFmtId="3" fontId="3" fillId="0" borderId="57" xfId="36" applyNumberFormat="1" applyFont="1" applyBorder="1" applyProtection="1"/>
    <xf numFmtId="3" fontId="3" fillId="0" borderId="77" xfId="36" applyNumberFormat="1" applyFont="1" applyFill="1" applyBorder="1" applyProtection="1"/>
    <xf numFmtId="3" fontId="3" fillId="0" borderId="103" xfId="36" applyNumberFormat="1" applyFont="1" applyFill="1" applyBorder="1" applyProtection="1"/>
    <xf numFmtId="0" fontId="3" fillId="0" borderId="77" xfId="36" applyFont="1" applyFill="1" applyBorder="1" applyProtection="1"/>
    <xf numFmtId="0" fontId="6" fillId="0" borderId="0" xfId="36" applyBorder="1" applyAlignment="1">
      <alignment horizontal="center"/>
    </xf>
    <xf numFmtId="0" fontId="3" fillId="0" borderId="56" xfId="36" applyFont="1" applyFill="1" applyBorder="1" applyAlignment="1">
      <alignment horizontal="center"/>
    </xf>
    <xf numFmtId="0" fontId="6" fillId="0" borderId="0" xfId="36" applyFont="1"/>
    <xf numFmtId="0" fontId="3" fillId="0" borderId="60" xfId="36" applyFont="1" applyFill="1" applyBorder="1" applyAlignment="1">
      <alignment horizontal="center"/>
    </xf>
    <xf numFmtId="0" fontId="3" fillId="0" borderId="23" xfId="36" applyFont="1" applyFill="1" applyBorder="1" applyAlignment="1">
      <alignment horizontal="center"/>
    </xf>
    <xf numFmtId="0" fontId="3" fillId="0" borderId="22" xfId="36" applyFont="1" applyFill="1" applyBorder="1"/>
    <xf numFmtId="0" fontId="3" fillId="0" borderId="23" xfId="36" applyFont="1" applyFill="1" applyBorder="1"/>
    <xf numFmtId="49" fontId="3" fillId="0" borderId="22" xfId="36" applyNumberFormat="1" applyFont="1" applyFill="1" applyBorder="1" applyAlignment="1">
      <alignment horizontal="left"/>
    </xf>
    <xf numFmtId="0" fontId="6" fillId="0" borderId="22" xfId="36" applyBorder="1"/>
    <xf numFmtId="0" fontId="6" fillId="0" borderId="23" xfId="36" applyBorder="1"/>
    <xf numFmtId="0" fontId="6" fillId="0" borderId="24" xfId="36" applyBorder="1"/>
    <xf numFmtId="0" fontId="4" fillId="0" borderId="0" xfId="36" applyFont="1" applyBorder="1"/>
    <xf numFmtId="0" fontId="3" fillId="0" borderId="0" xfId="36" applyFont="1" applyBorder="1" applyAlignment="1">
      <alignment horizontal="center"/>
    </xf>
    <xf numFmtId="0" fontId="6" fillId="0" borderId="54" xfId="36" applyFont="1" applyBorder="1"/>
    <xf numFmtId="0" fontId="6" fillId="0" borderId="56" xfId="36" applyFill="1" applyBorder="1"/>
    <xf numFmtId="0" fontId="6" fillId="0" borderId="55" xfId="36" applyBorder="1" applyAlignment="1"/>
    <xf numFmtId="0" fontId="3" fillId="0" borderId="55" xfId="36" applyFont="1" applyBorder="1" applyAlignment="1"/>
    <xf numFmtId="0" fontId="6" fillId="0" borderId="0" xfId="36" applyAlignment="1"/>
    <xf numFmtId="0" fontId="3" fillId="0" borderId="0" xfId="36" applyFont="1" applyBorder="1" applyAlignment="1">
      <alignment horizontal="left"/>
    </xf>
    <xf numFmtId="0" fontId="6" fillId="0" borderId="57" xfId="36" applyBorder="1"/>
    <xf numFmtId="0" fontId="6" fillId="0" borderId="57" xfId="36" applyBorder="1" applyAlignment="1">
      <alignment horizontal="center"/>
    </xf>
    <xf numFmtId="0" fontId="6" fillId="0" borderId="24" xfId="36" applyBorder="1" applyAlignment="1">
      <alignment horizontal="center"/>
    </xf>
    <xf numFmtId="0" fontId="6" fillId="0" borderId="41" xfId="36" applyBorder="1" applyAlignment="1">
      <alignment horizontal="center"/>
    </xf>
    <xf numFmtId="0" fontId="6" fillId="0" borderId="24" xfId="36" applyBorder="1" applyAlignment="1"/>
    <xf numFmtId="0" fontId="3" fillId="0" borderId="108" xfId="36" applyFont="1" applyBorder="1" applyAlignment="1">
      <alignment horizontal="center"/>
    </xf>
    <xf numFmtId="0" fontId="3" fillId="0" borderId="109" xfId="36" applyFont="1" applyBorder="1" applyAlignment="1">
      <alignment horizontal="center"/>
    </xf>
    <xf numFmtId="38" fontId="3" fillId="0" borderId="109" xfId="36" applyNumberFormat="1" applyFont="1" applyBorder="1"/>
    <xf numFmtId="0" fontId="3" fillId="0" borderId="110" xfId="36" applyFont="1" applyBorder="1" applyAlignment="1">
      <alignment horizontal="center"/>
    </xf>
    <xf numFmtId="38" fontId="3" fillId="0" borderId="86" xfId="36" applyNumberFormat="1" applyFont="1" applyBorder="1"/>
    <xf numFmtId="38" fontId="3" fillId="0" borderId="59" xfId="36" applyNumberFormat="1" applyFont="1" applyBorder="1"/>
    <xf numFmtId="38" fontId="3" fillId="0" borderId="59" xfId="36" applyNumberFormat="1" applyFont="1" applyBorder="1" applyAlignment="1">
      <alignment horizontal="centerContinuous"/>
    </xf>
    <xf numFmtId="38" fontId="18" fillId="0" borderId="59" xfId="36" applyNumberFormat="1" applyFont="1" applyBorder="1"/>
    <xf numFmtId="38" fontId="3" fillId="0" borderId="58" xfId="36" applyNumberFormat="1" applyFont="1" applyFill="1" applyBorder="1"/>
    <xf numFmtId="49" fontId="3" fillId="0" borderId="61" xfId="36" applyNumberFormat="1" applyFont="1" applyFill="1" applyBorder="1" applyAlignment="1">
      <alignment horizontal="right"/>
    </xf>
    <xf numFmtId="49" fontId="3" fillId="0" borderId="0" xfId="36" applyNumberFormat="1" applyFont="1" applyFill="1" applyBorder="1" applyAlignment="1">
      <alignment horizontal="centerContinuous"/>
    </xf>
    <xf numFmtId="0" fontId="3" fillId="0" borderId="0" xfId="36" applyFont="1" applyFill="1" applyBorder="1" applyAlignment="1">
      <alignment horizontal="centerContinuous"/>
    </xf>
    <xf numFmtId="38" fontId="3" fillId="0" borderId="95" xfId="36" applyNumberFormat="1" applyFont="1" applyFill="1" applyBorder="1"/>
    <xf numFmtId="38" fontId="3" fillId="0" borderId="57" xfId="36" applyNumberFormat="1" applyFont="1" applyFill="1" applyBorder="1"/>
    <xf numFmtId="38" fontId="3" fillId="0" borderId="102" xfId="36" applyNumberFormat="1" applyFont="1" applyBorder="1"/>
    <xf numFmtId="38" fontId="3" fillId="0" borderId="77" xfId="36" applyNumberFormat="1" applyFont="1" applyBorder="1"/>
    <xf numFmtId="0" fontId="6" fillId="0" borderId="54" xfId="36" applyBorder="1"/>
    <xf numFmtId="49" fontId="3" fillId="0" borderId="54" xfId="36" applyNumberFormat="1" applyFont="1" applyBorder="1" applyAlignment="1">
      <alignment horizontal="right"/>
    </xf>
    <xf numFmtId="0" fontId="6" fillId="0" borderId="84" xfId="36" applyBorder="1"/>
    <xf numFmtId="49" fontId="3" fillId="0" borderId="55" xfId="36" applyNumberFormat="1" applyFont="1" applyBorder="1" applyAlignment="1"/>
    <xf numFmtId="49" fontId="3" fillId="0" borderId="0" xfId="36" applyNumberFormat="1" applyFont="1" applyFill="1" applyBorder="1" applyAlignment="1"/>
    <xf numFmtId="10" fontId="3" fillId="0" borderId="77" xfId="36" applyNumberFormat="1" applyFont="1" applyFill="1" applyBorder="1"/>
    <xf numFmtId="37" fontId="3" fillId="0" borderId="89" xfId="36" applyNumberFormat="1" applyFont="1" applyFill="1" applyBorder="1"/>
    <xf numFmtId="37" fontId="3" fillId="0" borderId="91" xfId="36" applyNumberFormat="1" applyFont="1" applyFill="1" applyBorder="1" applyAlignment="1">
      <alignment horizontal="right"/>
    </xf>
    <xf numFmtId="38" fontId="3" fillId="0" borderId="91" xfId="36" applyNumberFormat="1" applyFont="1" applyFill="1" applyBorder="1"/>
    <xf numFmtId="0" fontId="3" fillId="0" borderId="21" xfId="36" applyFont="1" applyBorder="1" applyAlignment="1">
      <alignment horizontal="right"/>
    </xf>
    <xf numFmtId="38" fontId="3" fillId="0" borderId="22" xfId="36" applyNumberFormat="1" applyFont="1" applyFill="1" applyBorder="1"/>
    <xf numFmtId="10" fontId="3" fillId="0" borderId="22" xfId="36" applyNumberFormat="1" applyFont="1" applyFill="1" applyBorder="1" applyAlignment="1">
      <alignment horizontal="center"/>
    </xf>
    <xf numFmtId="0" fontId="3" fillId="0" borderId="24" xfId="36" applyFont="1" applyBorder="1" applyAlignment="1">
      <alignment horizontal="left"/>
    </xf>
    <xf numFmtId="49" fontId="3" fillId="0" borderId="0" xfId="36" applyNumberFormat="1" applyFont="1" applyFill="1" applyBorder="1" applyAlignment="1">
      <alignment horizontal="right"/>
    </xf>
    <xf numFmtId="49" fontId="3" fillId="0" borderId="0" xfId="36" applyNumberFormat="1" applyFont="1" applyFill="1" applyBorder="1" applyAlignment="1">
      <alignment horizontal="left"/>
    </xf>
    <xf numFmtId="38" fontId="3" fillId="0" borderId="0" xfId="36" applyNumberFormat="1" applyFont="1" applyFill="1" applyBorder="1"/>
    <xf numFmtId="10" fontId="3" fillId="0" borderId="0" xfId="36" applyNumberFormat="1" applyFont="1" applyFill="1" applyBorder="1" applyAlignment="1">
      <alignment horizontal="center"/>
    </xf>
    <xf numFmtId="0" fontId="3" fillId="0" borderId="54" xfId="36" applyFont="1" applyBorder="1" applyAlignment="1">
      <alignment horizontal="left"/>
    </xf>
    <xf numFmtId="49" fontId="3" fillId="0" borderId="55" xfId="36" applyNumberFormat="1" applyFont="1" applyFill="1" applyBorder="1" applyAlignment="1">
      <alignment horizontal="right"/>
    </xf>
    <xf numFmtId="49" fontId="3" fillId="0" borderId="55" xfId="36" applyNumberFormat="1" applyFont="1" applyFill="1" applyBorder="1" applyAlignment="1">
      <alignment horizontal="left"/>
    </xf>
    <xf numFmtId="38" fontId="3" fillId="0" borderId="55" xfId="36" applyNumberFormat="1" applyFont="1" applyFill="1" applyBorder="1"/>
    <xf numFmtId="10" fontId="3" fillId="0" borderId="55" xfId="36" applyNumberFormat="1" applyFont="1" applyFill="1" applyBorder="1" applyAlignment="1">
      <alignment horizontal="center"/>
    </xf>
    <xf numFmtId="0" fontId="6" fillId="0" borderId="0" xfId="36" applyAlignment="1">
      <alignment vertical="top"/>
    </xf>
    <xf numFmtId="0" fontId="3" fillId="0" borderId="0" xfId="36" applyFont="1" applyBorder="1" applyAlignment="1">
      <alignment vertical="top"/>
    </xf>
    <xf numFmtId="0" fontId="3" fillId="0" borderId="0" xfId="36" applyFont="1" applyBorder="1" applyAlignment="1">
      <alignment horizontal="right" vertical="top"/>
    </xf>
    <xf numFmtId="0" fontId="3" fillId="0" borderId="55" xfId="36" quotePrefix="1" applyFont="1" applyBorder="1" applyAlignment="1">
      <alignment horizontal="right"/>
    </xf>
    <xf numFmtId="0" fontId="2" fillId="0" borderId="0" xfId="36" applyFont="1" applyBorder="1" applyAlignment="1"/>
    <xf numFmtId="0" fontId="6" fillId="0" borderId="92" xfId="36" applyBorder="1" applyAlignment="1">
      <alignment horizontal="centerContinuous"/>
    </xf>
    <xf numFmtId="0" fontId="6" fillId="0" borderId="111" xfId="36" applyBorder="1" applyAlignment="1">
      <alignment horizontal="centerContinuous"/>
    </xf>
    <xf numFmtId="0" fontId="6" fillId="0" borderId="41" xfId="36" applyBorder="1" applyAlignment="1">
      <alignment horizontal="right"/>
    </xf>
    <xf numFmtId="0" fontId="2" fillId="0" borderId="95" xfId="36" applyFont="1" applyBorder="1" applyAlignment="1">
      <alignment horizontal="center"/>
    </xf>
    <xf numFmtId="0" fontId="2" fillId="0" borderId="99" xfId="36" applyFont="1" applyBorder="1" applyAlignment="1">
      <alignment horizontal="center"/>
    </xf>
    <xf numFmtId="0" fontId="6" fillId="0" borderId="95" xfId="36" applyBorder="1" applyAlignment="1">
      <alignment horizontal="center"/>
    </xf>
    <xf numFmtId="0" fontId="6" fillId="0" borderId="58" xfId="36" applyBorder="1" applyAlignment="1">
      <alignment horizontal="center"/>
    </xf>
    <xf numFmtId="0" fontId="6" fillId="0" borderId="55" xfId="36" applyBorder="1" applyAlignment="1">
      <alignment horizontal="centerContinuous"/>
    </xf>
    <xf numFmtId="0" fontId="6" fillId="0" borderId="84" xfId="36" applyBorder="1" applyAlignment="1">
      <alignment horizontal="center"/>
    </xf>
    <xf numFmtId="0" fontId="3" fillId="0" borderId="102" xfId="36" applyFont="1" applyBorder="1" applyAlignment="1">
      <alignment horizontal="center"/>
    </xf>
    <xf numFmtId="0" fontId="3" fillId="0" borderId="103" xfId="36" applyFont="1" applyBorder="1" applyAlignment="1">
      <alignment horizontal="center"/>
    </xf>
    <xf numFmtId="38" fontId="3" fillId="0" borderId="77" xfId="36" applyNumberFormat="1" applyFont="1" applyBorder="1" applyAlignment="1">
      <alignment horizontal="right"/>
    </xf>
    <xf numFmtId="10" fontId="3" fillId="0" borderId="58" xfId="36" applyNumberFormat="1" applyFont="1" applyBorder="1" applyAlignment="1">
      <alignment horizontal="right"/>
    </xf>
    <xf numFmtId="38" fontId="3" fillId="0" borderId="101" xfId="36" applyNumberFormat="1" applyFont="1" applyFill="1" applyBorder="1"/>
    <xf numFmtId="10" fontId="3" fillId="0" borderId="56" xfId="36" applyNumberFormat="1" applyFont="1" applyFill="1" applyBorder="1" applyAlignment="1">
      <alignment horizontal="right"/>
    </xf>
    <xf numFmtId="38" fontId="3" fillId="0" borderId="104" xfId="36" applyNumberFormat="1" applyFont="1" applyFill="1" applyBorder="1"/>
    <xf numFmtId="10" fontId="3" fillId="0" borderId="41" xfId="36" applyNumberFormat="1" applyFont="1" applyFill="1" applyBorder="1" applyAlignment="1">
      <alignment horizontal="right"/>
    </xf>
    <xf numFmtId="49" fontId="3" fillId="0" borderId="22" xfId="36" applyNumberFormat="1" applyFont="1" applyFill="1" applyBorder="1" applyAlignment="1">
      <alignment horizontal="centerContinuous"/>
    </xf>
    <xf numFmtId="10" fontId="3" fillId="0" borderId="102" xfId="36" applyNumberFormat="1" applyFont="1" applyBorder="1" applyAlignment="1">
      <alignment horizontal="right"/>
    </xf>
    <xf numFmtId="38" fontId="3" fillId="0" borderId="104" xfId="36" applyNumberFormat="1" applyFont="1" applyBorder="1"/>
    <xf numFmtId="10" fontId="3" fillId="0" borderId="57" xfId="36" applyNumberFormat="1" applyFont="1" applyBorder="1" applyAlignment="1">
      <alignment horizontal="right"/>
    </xf>
    <xf numFmtId="10" fontId="3" fillId="0" borderId="58" xfId="36" applyNumberFormat="1" applyFont="1" applyFill="1" applyBorder="1" applyAlignment="1">
      <alignment horizontal="right"/>
    </xf>
    <xf numFmtId="10" fontId="3" fillId="0" borderId="77" xfId="36" applyNumberFormat="1" applyFont="1" applyFill="1" applyBorder="1" applyAlignment="1">
      <alignment horizontal="right"/>
    </xf>
    <xf numFmtId="10" fontId="3" fillId="0" borderId="59" xfId="36" applyNumberFormat="1" applyFont="1" applyFill="1" applyBorder="1" applyAlignment="1">
      <alignment horizontal="right"/>
    </xf>
    <xf numFmtId="10" fontId="3" fillId="0" borderId="22" xfId="36" applyNumberFormat="1" applyFont="1" applyFill="1" applyBorder="1" applyAlignment="1">
      <alignment horizontal="right"/>
    </xf>
    <xf numFmtId="10" fontId="3" fillId="0" borderId="0" xfId="36" applyNumberFormat="1" applyFont="1" applyFill="1" applyBorder="1" applyAlignment="1">
      <alignment horizontal="right"/>
    </xf>
    <xf numFmtId="10" fontId="3" fillId="0" borderId="55" xfId="36" applyNumberFormat="1" applyFont="1" applyFill="1" applyBorder="1" applyAlignment="1">
      <alignment horizontal="right"/>
    </xf>
    <xf numFmtId="10" fontId="3" fillId="0" borderId="0" xfId="36" applyNumberFormat="1" applyFont="1" applyBorder="1" applyAlignment="1">
      <alignment horizontal="right"/>
    </xf>
    <xf numFmtId="10" fontId="6" fillId="0" borderId="0" xfId="36" applyNumberFormat="1" applyAlignment="1">
      <alignment horizontal="right"/>
    </xf>
    <xf numFmtId="0" fontId="3" fillId="0" borderId="55" xfId="36" applyFont="1" applyBorder="1" applyAlignment="1" applyProtection="1">
      <alignment horizontal="left"/>
    </xf>
    <xf numFmtId="0" fontId="3" fillId="0" borderId="55" xfId="36" applyFont="1" applyBorder="1" applyAlignment="1" applyProtection="1"/>
    <xf numFmtId="0" fontId="6" fillId="0" borderId="55" xfId="36" applyBorder="1" applyAlignment="1" applyProtection="1"/>
    <xf numFmtId="0" fontId="3" fillId="0" borderId="55" xfId="36" applyFont="1" applyBorder="1" applyAlignment="1" applyProtection="1">
      <alignment horizontal="right"/>
    </xf>
    <xf numFmtId="0" fontId="6" fillId="0" borderId="24" xfId="36" applyBorder="1" applyAlignment="1" applyProtection="1">
      <alignment horizontal="centerContinuous"/>
    </xf>
    <xf numFmtId="0" fontId="3" fillId="0" borderId="0" xfId="36" applyFont="1" applyBorder="1" applyAlignment="1" applyProtection="1">
      <alignment horizontal="centerContinuous"/>
    </xf>
    <xf numFmtId="0" fontId="6" fillId="0" borderId="41" xfId="36" applyBorder="1" applyProtection="1"/>
    <xf numFmtId="0" fontId="6" fillId="0" borderId="0" xfId="36" applyBorder="1" applyAlignment="1" applyProtection="1">
      <alignment horizontal="centerContinuous"/>
    </xf>
    <xf numFmtId="0" fontId="3" fillId="0" borderId="24" xfId="36" applyFont="1" applyBorder="1" applyAlignment="1" applyProtection="1">
      <alignment horizontal="centerContinuous"/>
    </xf>
    <xf numFmtId="0" fontId="3" fillId="0" borderId="41" xfId="36" applyFont="1" applyBorder="1" applyAlignment="1" applyProtection="1">
      <alignment horizontal="centerContinuous"/>
    </xf>
    <xf numFmtId="0" fontId="2" fillId="0" borderId="0" xfId="36" applyFont="1" applyBorder="1" applyAlignment="1" applyProtection="1"/>
    <xf numFmtId="0" fontId="6" fillId="0" borderId="0" xfId="36" applyBorder="1" applyProtection="1"/>
    <xf numFmtId="0" fontId="2" fillId="0" borderId="0" xfId="36" applyFont="1" applyBorder="1" applyAlignment="1" applyProtection="1">
      <alignment horizontal="left" indent="1"/>
    </xf>
    <xf numFmtId="0" fontId="3" fillId="0" borderId="54" xfId="36" applyFont="1" applyBorder="1" applyAlignment="1" applyProtection="1">
      <alignment horizontal="centerContinuous"/>
    </xf>
    <xf numFmtId="0" fontId="3" fillId="0" borderId="55" xfId="36" applyFont="1" applyBorder="1" applyAlignment="1" applyProtection="1">
      <alignment horizontal="centerContinuous"/>
    </xf>
    <xf numFmtId="0" fontId="9" fillId="0" borderId="55" xfId="36" applyFont="1" applyBorder="1" applyAlignment="1" applyProtection="1"/>
    <xf numFmtId="0" fontId="3" fillId="0" borderId="56" xfId="36" applyFont="1" applyBorder="1" applyAlignment="1" applyProtection="1">
      <alignment horizontal="centerContinuous"/>
    </xf>
    <xf numFmtId="0" fontId="3" fillId="0" borderId="61" xfId="36" applyFont="1" applyBorder="1" applyProtection="1"/>
    <xf numFmtId="0" fontId="3" fillId="0" borderId="76" xfId="36" applyFont="1" applyBorder="1" applyProtection="1"/>
    <xf numFmtId="0" fontId="3" fillId="0" borderId="60" xfId="36" applyFont="1" applyBorder="1" applyProtection="1"/>
    <xf numFmtId="0" fontId="3" fillId="0" borderId="24" xfId="36" applyFont="1" applyBorder="1" applyProtection="1"/>
    <xf numFmtId="0" fontId="3" fillId="0" borderId="77" xfId="36" applyFont="1" applyBorder="1" applyProtection="1"/>
    <xf numFmtId="0" fontId="3" fillId="0" borderId="0" xfId="36" applyFont="1" applyBorder="1" applyProtection="1"/>
    <xf numFmtId="0" fontId="3" fillId="0" borderId="0" xfId="36" applyFont="1" applyAlignment="1" applyProtection="1">
      <alignment horizontal="centerContinuous"/>
    </xf>
    <xf numFmtId="0" fontId="3" fillId="0" borderId="57" xfId="36" applyFont="1" applyBorder="1" applyProtection="1"/>
    <xf numFmtId="0" fontId="3" fillId="0" borderId="41" xfId="36" applyFont="1" applyBorder="1" applyProtection="1"/>
    <xf numFmtId="0" fontId="6" fillId="0" borderId="57" xfId="36" applyBorder="1" applyAlignment="1" applyProtection="1">
      <alignment horizontal="center"/>
    </xf>
    <xf numFmtId="0" fontId="3" fillId="0" borderId="0" xfId="36" applyFont="1" applyBorder="1" applyAlignment="1" applyProtection="1">
      <alignment horizontal="center"/>
    </xf>
    <xf numFmtId="0" fontId="3" fillId="0" borderId="41" xfId="36" applyFont="1" applyBorder="1" applyAlignment="1" applyProtection="1">
      <alignment horizontal="center"/>
    </xf>
    <xf numFmtId="0" fontId="3" fillId="0" borderId="24" xfId="36" applyFont="1" applyBorder="1" applyAlignment="1" applyProtection="1"/>
    <xf numFmtId="0" fontId="3" fillId="0" borderId="57" xfId="36" applyFont="1" applyBorder="1" applyAlignment="1" applyProtection="1">
      <alignment horizontal="center"/>
    </xf>
    <xf numFmtId="0" fontId="3" fillId="0" borderId="0" xfId="36" applyFont="1" applyProtection="1"/>
    <xf numFmtId="0" fontId="6" fillId="0" borderId="58" xfId="36" applyBorder="1" applyAlignment="1" applyProtection="1">
      <alignment horizontal="center"/>
    </xf>
    <xf numFmtId="0" fontId="3" fillId="0" borderId="58" xfId="36" applyFont="1" applyBorder="1" applyAlignment="1" applyProtection="1">
      <alignment horizontal="center"/>
    </xf>
    <xf numFmtId="3" fontId="3" fillId="0" borderId="108" xfId="36" applyNumberFormat="1" applyFont="1" applyBorder="1" applyAlignment="1" applyProtection="1">
      <alignment horizontal="center"/>
    </xf>
    <xf numFmtId="3" fontId="3" fillId="0" borderId="109" xfId="36" applyNumberFormat="1" applyFont="1" applyBorder="1" applyAlignment="1" applyProtection="1">
      <alignment horizontal="center"/>
    </xf>
    <xf numFmtId="3" fontId="3" fillId="0" borderId="109" xfId="36" applyNumberFormat="1" applyFont="1" applyBorder="1" applyProtection="1"/>
    <xf numFmtId="3" fontId="3" fillId="0" borderId="110" xfId="36" applyNumberFormat="1" applyFont="1" applyBorder="1" applyAlignment="1" applyProtection="1">
      <alignment horizontal="center"/>
    </xf>
    <xf numFmtId="0" fontId="3" fillId="0" borderId="58" xfId="36" applyFont="1" applyBorder="1" applyAlignment="1" applyProtection="1">
      <alignment horizontal="right"/>
    </xf>
    <xf numFmtId="49" fontId="3" fillId="0" borderId="55" xfId="36" applyNumberFormat="1" applyFont="1" applyBorder="1" applyAlignment="1" applyProtection="1">
      <alignment horizontal="right"/>
    </xf>
    <xf numFmtId="0" fontId="3" fillId="0" borderId="56" xfId="36" applyFont="1" applyBorder="1" applyProtection="1"/>
    <xf numFmtId="0" fontId="3" fillId="0" borderId="55" xfId="36" applyFont="1" applyBorder="1" applyProtection="1"/>
    <xf numFmtId="3" fontId="3" fillId="0" borderId="84" xfId="36" applyNumberFormat="1" applyFont="1" applyBorder="1" applyProtection="1"/>
    <xf numFmtId="3" fontId="3" fillId="0" borderId="58" xfId="36" applyNumberFormat="1" applyFont="1" applyBorder="1" applyProtection="1"/>
    <xf numFmtId="3" fontId="3" fillId="0" borderId="58" xfId="10" applyNumberFormat="1" applyFont="1" applyBorder="1" applyProtection="1"/>
    <xf numFmtId="3" fontId="3" fillId="0" borderId="87" xfId="36" applyNumberFormat="1" applyFont="1" applyBorder="1" applyProtection="1"/>
    <xf numFmtId="0" fontId="3" fillId="0" borderId="58" xfId="36" applyFont="1" applyBorder="1" applyProtection="1"/>
    <xf numFmtId="0" fontId="3" fillId="0" borderId="59" xfId="36" applyFont="1" applyBorder="1" applyAlignment="1" applyProtection="1">
      <alignment horizontal="right"/>
    </xf>
    <xf numFmtId="49" fontId="3" fillId="0" borderId="76" xfId="36" applyNumberFormat="1" applyFont="1" applyBorder="1" applyAlignment="1" applyProtection="1">
      <alignment horizontal="right"/>
    </xf>
    <xf numFmtId="0" fontId="3" fillId="0" borderId="59" xfId="36" applyFont="1" applyBorder="1" applyProtection="1"/>
    <xf numFmtId="38" fontId="18" fillId="0" borderId="59" xfId="36" applyNumberFormat="1" applyFont="1" applyBorder="1" applyProtection="1"/>
    <xf numFmtId="0" fontId="6" fillId="0" borderId="0" xfId="36" applyProtection="1"/>
    <xf numFmtId="3" fontId="3" fillId="0" borderId="59" xfId="36" applyNumberFormat="1" applyFont="1" applyBorder="1" applyProtection="1"/>
    <xf numFmtId="3" fontId="3" fillId="0" borderId="59" xfId="10" applyNumberFormat="1" applyFont="1" applyBorder="1" applyProtection="1"/>
    <xf numFmtId="49" fontId="3" fillId="0" borderId="76" xfId="36" applyNumberFormat="1" applyFont="1" applyBorder="1" applyAlignment="1" applyProtection="1">
      <alignment horizontal="left"/>
    </xf>
    <xf numFmtId="0" fontId="3" fillId="0" borderId="60" xfId="36" applyFont="1" applyBorder="1" applyAlignment="1" applyProtection="1">
      <alignment horizontal="left"/>
    </xf>
    <xf numFmtId="49" fontId="3" fillId="0" borderId="76" xfId="36" applyNumberFormat="1" applyFont="1" applyFill="1" applyBorder="1" applyAlignment="1" applyProtection="1">
      <alignment horizontal="right"/>
    </xf>
    <xf numFmtId="0" fontId="3" fillId="0" borderId="55" xfId="36" applyFont="1" applyFill="1" applyBorder="1" applyProtection="1"/>
    <xf numFmtId="0" fontId="3" fillId="0" borderId="76" xfId="36" applyFont="1" applyFill="1" applyBorder="1" applyAlignment="1" applyProtection="1"/>
    <xf numFmtId="3" fontId="3" fillId="0" borderId="86" xfId="36" applyNumberFormat="1" applyFont="1" applyFill="1" applyBorder="1" applyProtection="1"/>
    <xf numFmtId="3" fontId="3" fillId="0" borderId="59" xfId="36" applyNumberFormat="1" applyFont="1" applyFill="1" applyBorder="1" applyProtection="1"/>
    <xf numFmtId="3" fontId="3" fillId="0" borderId="58" xfId="36" applyNumberFormat="1" applyFont="1" applyFill="1" applyBorder="1" applyProtection="1"/>
    <xf numFmtId="3" fontId="3" fillId="0" borderId="85" xfId="36" applyNumberFormat="1" applyFont="1" applyFill="1" applyBorder="1" applyProtection="1"/>
    <xf numFmtId="0" fontId="3" fillId="0" borderId="59" xfId="36" applyFont="1" applyFill="1" applyBorder="1" applyProtection="1"/>
    <xf numFmtId="49" fontId="3" fillId="0" borderId="22" xfId="36" applyNumberFormat="1" applyFont="1" applyFill="1" applyBorder="1" applyAlignment="1" applyProtection="1">
      <alignment horizontal="right"/>
    </xf>
    <xf numFmtId="0" fontId="3" fillId="0" borderId="55" xfId="36" applyFont="1" applyFill="1" applyBorder="1" applyAlignment="1" applyProtection="1"/>
    <xf numFmtId="3" fontId="3" fillId="0" borderId="102" xfId="36" applyNumberFormat="1" applyFont="1" applyFill="1" applyBorder="1" applyProtection="1"/>
    <xf numFmtId="0" fontId="3" fillId="0" borderId="57" xfId="36" applyFont="1" applyBorder="1" applyAlignment="1" applyProtection="1">
      <alignment horizontal="right"/>
    </xf>
    <xf numFmtId="3" fontId="3" fillId="0" borderId="86" xfId="36" applyNumberFormat="1" applyFont="1" applyBorder="1" applyProtection="1"/>
    <xf numFmtId="3" fontId="3" fillId="0" borderId="85" xfId="36" applyNumberFormat="1" applyFont="1" applyBorder="1" applyProtection="1"/>
    <xf numFmtId="49" fontId="3" fillId="0" borderId="55" xfId="36" applyNumberFormat="1" applyFont="1" applyFill="1" applyBorder="1" applyAlignment="1" applyProtection="1"/>
    <xf numFmtId="0" fontId="3" fillId="0" borderId="101" xfId="36" applyFont="1" applyFill="1" applyBorder="1" applyProtection="1"/>
    <xf numFmtId="3" fontId="3" fillId="0" borderId="56" xfId="36" applyNumberFormat="1" applyFont="1" applyFill="1" applyBorder="1" applyProtection="1"/>
    <xf numFmtId="3" fontId="3" fillId="0" borderId="87" xfId="36" applyNumberFormat="1" applyFont="1" applyFill="1" applyBorder="1" applyProtection="1"/>
    <xf numFmtId="0" fontId="3" fillId="0" borderId="0" xfId="36" applyFont="1" applyFill="1" applyBorder="1" applyProtection="1"/>
    <xf numFmtId="49" fontId="3" fillId="0" borderId="0" xfId="36" applyNumberFormat="1" applyFont="1" applyFill="1" applyBorder="1" applyAlignment="1" applyProtection="1"/>
    <xf numFmtId="49" fontId="3" fillId="0" borderId="76" xfId="36" applyNumberFormat="1" applyFont="1" applyFill="1" applyBorder="1" applyAlignment="1" applyProtection="1">
      <alignment horizontal="left"/>
    </xf>
    <xf numFmtId="0" fontId="3" fillId="0" borderId="60" xfId="36" applyFont="1" applyFill="1" applyBorder="1" applyProtection="1"/>
    <xf numFmtId="0" fontId="3" fillId="0" borderId="21" xfId="36" applyFont="1" applyBorder="1" applyAlignment="1" applyProtection="1">
      <alignment horizontal="right"/>
    </xf>
    <xf numFmtId="0" fontId="3" fillId="0" borderId="22" xfId="36" applyFont="1" applyBorder="1" applyAlignment="1" applyProtection="1">
      <alignment horizontal="right"/>
    </xf>
    <xf numFmtId="49" fontId="3" fillId="0" borderId="22" xfId="36" applyNumberFormat="1" applyFont="1" applyFill="1" applyBorder="1" applyAlignment="1" applyProtection="1">
      <alignment horizontal="left"/>
    </xf>
    <xf numFmtId="0" fontId="3" fillId="0" borderId="22" xfId="36" applyFont="1" applyFill="1" applyBorder="1" applyProtection="1"/>
    <xf numFmtId="38" fontId="3" fillId="0" borderId="22" xfId="36" applyNumberFormat="1" applyFont="1" applyFill="1" applyBorder="1" applyProtection="1"/>
    <xf numFmtId="10" fontId="3" fillId="0" borderId="22" xfId="36" applyNumberFormat="1" applyFont="1" applyFill="1" applyBorder="1" applyAlignment="1" applyProtection="1">
      <alignment horizontal="center"/>
    </xf>
    <xf numFmtId="0" fontId="3" fillId="0" borderId="23" xfId="36" applyFont="1" applyBorder="1" applyProtection="1"/>
    <xf numFmtId="0" fontId="3" fillId="0" borderId="24" xfId="36" applyFont="1" applyBorder="1" applyAlignment="1" applyProtection="1">
      <alignment horizontal="left"/>
    </xf>
    <xf numFmtId="0" fontId="3" fillId="0" borderId="0" xfId="36" applyFont="1" applyBorder="1" applyAlignment="1" applyProtection="1">
      <alignment horizontal="left"/>
    </xf>
    <xf numFmtId="49" fontId="3" fillId="0" borderId="0" xfId="36" applyNumberFormat="1" applyFont="1" applyFill="1" applyBorder="1" applyAlignment="1" applyProtection="1">
      <alignment horizontal="right"/>
    </xf>
    <xf numFmtId="49" fontId="3" fillId="0" borderId="0" xfId="36" applyNumberFormat="1" applyFont="1" applyFill="1" applyBorder="1" applyAlignment="1" applyProtection="1">
      <alignment horizontal="left"/>
    </xf>
    <xf numFmtId="38" fontId="3" fillId="0" borderId="0" xfId="36" applyNumberFormat="1" applyFont="1" applyFill="1" applyBorder="1" applyProtection="1"/>
    <xf numFmtId="10" fontId="3" fillId="0" borderId="0" xfId="36" applyNumberFormat="1" applyFont="1" applyFill="1" applyBorder="1" applyAlignment="1" applyProtection="1">
      <alignment horizontal="center"/>
    </xf>
    <xf numFmtId="0" fontId="3" fillId="0" borderId="54" xfId="36" applyFont="1" applyBorder="1" applyAlignment="1" applyProtection="1">
      <alignment horizontal="left"/>
    </xf>
    <xf numFmtId="49" fontId="3" fillId="0" borderId="55" xfId="36" applyNumberFormat="1" applyFont="1" applyFill="1" applyBorder="1" applyAlignment="1" applyProtection="1">
      <alignment horizontal="right"/>
    </xf>
    <xf numFmtId="49" fontId="3" fillId="0" borderId="55" xfId="36" applyNumberFormat="1" applyFont="1" applyFill="1" applyBorder="1" applyAlignment="1" applyProtection="1">
      <alignment horizontal="left"/>
    </xf>
    <xf numFmtId="38" fontId="3" fillId="0" borderId="55" xfId="36" applyNumberFormat="1" applyFont="1" applyFill="1" applyBorder="1" applyProtection="1"/>
    <xf numFmtId="10" fontId="3" fillId="0" borderId="55" xfId="36" applyNumberFormat="1" applyFont="1" applyFill="1" applyBorder="1" applyAlignment="1" applyProtection="1">
      <alignment horizontal="center"/>
    </xf>
    <xf numFmtId="0" fontId="3" fillId="0" borderId="0" xfId="36" applyFont="1" applyAlignment="1" applyProtection="1">
      <alignment horizontal="right"/>
    </xf>
    <xf numFmtId="0" fontId="6" fillId="0" borderId="0" xfId="36" applyFont="1" applyBorder="1"/>
    <xf numFmtId="0" fontId="39" fillId="0" borderId="0" xfId="36" applyFont="1" applyBorder="1"/>
    <xf numFmtId="0" fontId="2" fillId="0" borderId="24" xfId="36" applyFont="1" applyFill="1" applyBorder="1"/>
    <xf numFmtId="0" fontId="2" fillId="0" borderId="0" xfId="36" applyFont="1" applyFill="1" applyBorder="1"/>
    <xf numFmtId="0" fontId="2" fillId="0" borderId="0" xfId="36" applyNumberFormat="1" applyFont="1" applyFill="1" applyBorder="1"/>
    <xf numFmtId="40" fontId="2" fillId="0" borderId="0" xfId="36" applyNumberFormat="1" applyFont="1" applyFill="1" applyBorder="1"/>
    <xf numFmtId="49" fontId="2" fillId="0" borderId="0" xfId="36" applyNumberFormat="1" applyFont="1" applyFill="1" applyBorder="1" applyAlignment="1">
      <alignment horizontal="left" vertical="top"/>
    </xf>
    <xf numFmtId="0" fontId="2" fillId="0" borderId="24" xfId="36" applyFont="1" applyBorder="1"/>
    <xf numFmtId="49" fontId="2" fillId="0" borderId="0" xfId="56" applyNumberFormat="1" applyFont="1" applyFill="1" applyBorder="1" applyAlignment="1">
      <alignment horizontal="left" vertical="top"/>
    </xf>
    <xf numFmtId="40" fontId="2" fillId="0" borderId="0" xfId="10" applyNumberFormat="1" applyFont="1" applyFill="1"/>
    <xf numFmtId="0" fontId="6" fillId="0" borderId="0" xfId="36" applyFont="1" applyFill="1" applyBorder="1"/>
    <xf numFmtId="0" fontId="6" fillId="0" borderId="0" xfId="36" applyNumberFormat="1" applyFont="1" applyFill="1" applyBorder="1"/>
    <xf numFmtId="0" fontId="6" fillId="0" borderId="0" xfId="36" applyNumberFormat="1" applyFont="1" applyBorder="1"/>
    <xf numFmtId="40" fontId="6" fillId="0" borderId="0" xfId="36" applyNumberFormat="1" applyFont="1" applyFill="1" applyBorder="1"/>
    <xf numFmtId="0" fontId="3" fillId="0" borderId="41" xfId="36" applyFont="1" applyFill="1" applyBorder="1"/>
    <xf numFmtId="0" fontId="32" fillId="0" borderId="0" xfId="36" applyFont="1" applyFill="1" applyBorder="1"/>
    <xf numFmtId="0" fontId="3" fillId="4" borderId="0" xfId="36" applyFont="1" applyFill="1" applyBorder="1"/>
    <xf numFmtId="0" fontId="3" fillId="4" borderId="41" xfId="36" applyFont="1" applyFill="1" applyBorder="1"/>
    <xf numFmtId="0" fontId="6" fillId="4" borderId="0" xfId="36" applyFill="1" applyBorder="1"/>
    <xf numFmtId="3" fontId="3" fillId="0" borderId="0" xfId="36" applyNumberFormat="1" applyFont="1" applyFill="1" applyBorder="1"/>
    <xf numFmtId="0" fontId="18" fillId="0" borderId="0" xfId="36" applyNumberFormat="1" applyFont="1" applyFill="1" applyBorder="1"/>
    <xf numFmtId="3" fontId="6" fillId="0" borderId="0" xfId="36" applyNumberFormat="1" applyFill="1" applyBorder="1"/>
    <xf numFmtId="3" fontId="3" fillId="0" borderId="79" xfId="36" applyNumberFormat="1" applyFont="1" applyFill="1" applyBorder="1"/>
    <xf numFmtId="0" fontId="3" fillId="0" borderId="0" xfId="36" applyNumberFormat="1" applyFont="1" applyBorder="1"/>
    <xf numFmtId="0" fontId="3" fillId="0" borderId="0" xfId="36" applyNumberFormat="1" applyFont="1" applyFill="1" applyBorder="1"/>
    <xf numFmtId="3" fontId="3" fillId="0" borderId="0" xfId="10" applyNumberFormat="1" applyFont="1" applyFill="1" applyBorder="1"/>
    <xf numFmtId="40" fontId="6" fillId="0" borderId="0" xfId="36" applyNumberFormat="1" applyFont="1" applyFill="1" applyBorder="1" applyAlignment="1">
      <alignment vertical="center"/>
    </xf>
    <xf numFmtId="0" fontId="18" fillId="0" borderId="0" xfId="36" applyNumberFormat="1" applyFont="1" applyBorder="1"/>
    <xf numFmtId="37" fontId="3" fillId="0" borderId="0" xfId="36" applyNumberFormat="1" applyFont="1" applyFill="1" applyBorder="1"/>
    <xf numFmtId="37" fontId="3" fillId="0" borderId="79" xfId="36" applyNumberFormat="1" applyFont="1" applyFill="1" applyBorder="1"/>
    <xf numFmtId="0" fontId="3" fillId="4" borderId="24" xfId="36" applyFont="1" applyFill="1" applyBorder="1"/>
    <xf numFmtId="0" fontId="6" fillId="4" borderId="0" xfId="36" applyFont="1" applyFill="1" applyBorder="1"/>
    <xf numFmtId="174" fontId="3" fillId="0" borderId="55" xfId="10" applyNumberFormat="1" applyFont="1" applyBorder="1"/>
    <xf numFmtId="174" fontId="3" fillId="0" borderId="22" xfId="10" applyNumberFormat="1" applyFont="1" applyBorder="1"/>
    <xf numFmtId="174" fontId="6" fillId="0" borderId="0" xfId="10" applyNumberFormat="1"/>
    <xf numFmtId="43" fontId="6" fillId="0" borderId="0" xfId="10"/>
    <xf numFmtId="0" fontId="3" fillId="0" borderId="0" xfId="36" applyFont="1" applyAlignment="1"/>
    <xf numFmtId="0" fontId="6" fillId="0" borderId="61" xfId="36" applyBorder="1" applyAlignment="1">
      <alignment horizontal="centerContinuous"/>
    </xf>
    <xf numFmtId="0" fontId="6" fillId="0" borderId="60" xfId="36" applyBorder="1" applyAlignment="1">
      <alignment horizontal="centerContinuous"/>
    </xf>
    <xf numFmtId="0" fontId="6" fillId="0" borderId="108" xfId="36" applyBorder="1" applyAlignment="1">
      <alignment horizontal="center"/>
    </xf>
    <xf numFmtId="0" fontId="2" fillId="0" borderId="110" xfId="36" applyFont="1" applyBorder="1" applyAlignment="1">
      <alignment horizontal="center"/>
    </xf>
    <xf numFmtId="38" fontId="3" fillId="0" borderId="23" xfId="36" applyNumberFormat="1" applyFont="1" applyBorder="1"/>
    <xf numFmtId="38" fontId="3" fillId="0" borderId="56" xfId="36" applyNumberFormat="1" applyFont="1" applyBorder="1"/>
    <xf numFmtId="38" fontId="18" fillId="0" borderId="86" xfId="36" applyNumberFormat="1" applyFont="1" applyBorder="1" applyAlignment="1">
      <alignment horizontal="centerContinuous"/>
    </xf>
    <xf numFmtId="0" fontId="6" fillId="0" borderId="97" xfId="36" applyBorder="1" applyAlignment="1">
      <alignment horizontal="centerContinuous"/>
    </xf>
    <xf numFmtId="38" fontId="3" fillId="0" borderId="56" xfId="36" applyNumberFormat="1" applyFont="1" applyFill="1" applyBorder="1"/>
    <xf numFmtId="38" fontId="3" fillId="0" borderId="99" xfId="36" applyNumberFormat="1" applyFont="1" applyFill="1" applyBorder="1"/>
    <xf numFmtId="38" fontId="3" fillId="0" borderId="41" xfId="36" applyNumberFormat="1" applyFont="1" applyBorder="1"/>
    <xf numFmtId="38" fontId="3" fillId="0" borderId="56" xfId="36" applyNumberFormat="1" applyFont="1" applyBorder="1" applyAlignment="1">
      <alignment horizontal="center"/>
    </xf>
    <xf numFmtId="38" fontId="3" fillId="0" borderId="60" xfId="36" applyNumberFormat="1" applyFont="1" applyBorder="1"/>
    <xf numFmtId="38" fontId="3" fillId="0" borderId="84" xfId="36" applyNumberFormat="1" applyFont="1" applyFill="1" applyBorder="1"/>
    <xf numFmtId="38" fontId="3" fillId="0" borderId="87" xfId="36" applyNumberFormat="1" applyFont="1" applyFill="1" applyBorder="1"/>
    <xf numFmtId="10" fontId="3" fillId="0" borderId="23" xfId="36" applyNumberFormat="1" applyFont="1" applyFill="1" applyBorder="1"/>
    <xf numFmtId="10" fontId="3" fillId="0" borderId="60" xfId="36" applyNumberFormat="1" applyFont="1" applyFill="1" applyBorder="1" applyAlignment="1">
      <alignment horizontal="center"/>
    </xf>
    <xf numFmtId="0" fontId="6" fillId="0" borderId="56" xfId="36" applyBorder="1" applyAlignment="1">
      <alignment horizontal="centerContinuous"/>
    </xf>
    <xf numFmtId="0" fontId="2" fillId="0" borderId="109" xfId="36" applyFont="1" applyBorder="1" applyAlignment="1">
      <alignment horizontal="center"/>
    </xf>
    <xf numFmtId="10" fontId="3" fillId="0" borderId="91" xfId="36" applyNumberFormat="1" applyFont="1" applyFill="1" applyBorder="1" applyAlignment="1">
      <alignment horizontal="center"/>
    </xf>
    <xf numFmtId="0" fontId="6" fillId="0" borderId="24" xfId="36" applyFont="1" applyBorder="1" applyAlignment="1">
      <alignment horizontal="left"/>
    </xf>
    <xf numFmtId="0" fontId="6" fillId="0" borderId="55" xfId="36" applyBorder="1" applyProtection="1">
      <protection locked="0"/>
    </xf>
    <xf numFmtId="0" fontId="3" fillId="0" borderId="0" xfId="36" applyFont="1" applyBorder="1" applyAlignment="1" applyProtection="1">
      <alignment horizontal="centerContinuous"/>
      <protection locked="0"/>
    </xf>
    <xf numFmtId="0" fontId="3" fillId="0" borderId="0" xfId="36" applyFont="1" applyAlignment="1" applyProtection="1">
      <alignment horizontal="centerContinuous"/>
      <protection locked="0"/>
    </xf>
    <xf numFmtId="0" fontId="3" fillId="0" borderId="24" xfId="36" applyFont="1" applyBorder="1" applyAlignment="1"/>
    <xf numFmtId="0" fontId="9" fillId="0" borderId="0" xfId="36" applyFont="1"/>
    <xf numFmtId="0" fontId="9" fillId="0" borderId="0" xfId="36" applyFont="1" applyProtection="1">
      <protection locked="0"/>
    </xf>
    <xf numFmtId="0" fontId="9" fillId="0" borderId="41" xfId="36" applyFont="1" applyBorder="1"/>
    <xf numFmtId="0" fontId="9" fillId="0" borderId="0" xfId="36" applyFont="1" applyBorder="1" applyAlignment="1">
      <alignment horizontal="left" indent="1"/>
    </xf>
    <xf numFmtId="0" fontId="3" fillId="0" borderId="76" xfId="36" applyFont="1" applyBorder="1" applyProtection="1">
      <protection locked="0"/>
    </xf>
    <xf numFmtId="0" fontId="2" fillId="0" borderId="77" xfId="36" applyFont="1" applyBorder="1" applyAlignment="1">
      <alignment horizontal="center"/>
    </xf>
    <xf numFmtId="0" fontId="2" fillId="0" borderId="21" xfId="36" applyFont="1" applyBorder="1" applyAlignment="1">
      <alignment horizontal="center"/>
    </xf>
    <xf numFmtId="0" fontId="2" fillId="0" borderId="22" xfId="36" applyFont="1" applyBorder="1" applyAlignment="1">
      <alignment horizontal="center"/>
    </xf>
    <xf numFmtId="0" fontId="2" fillId="0" borderId="23" xfId="36" applyFont="1" applyBorder="1" applyAlignment="1">
      <alignment horizontal="center"/>
    </xf>
    <xf numFmtId="0" fontId="2" fillId="0" borderId="77" xfId="36" applyFont="1" applyBorder="1" applyAlignment="1" applyProtection="1">
      <alignment horizontal="center"/>
      <protection locked="0"/>
    </xf>
    <xf numFmtId="0" fontId="2" fillId="0" borderId="57" xfId="36" applyFont="1" applyBorder="1" applyAlignment="1">
      <alignment horizontal="center"/>
    </xf>
    <xf numFmtId="0" fontId="2" fillId="0" borderId="0" xfId="36" applyFont="1" applyBorder="1" applyAlignment="1">
      <alignment horizontal="center"/>
    </xf>
    <xf numFmtId="0" fontId="2" fillId="0" borderId="41" xfId="36" applyFont="1" applyBorder="1" applyAlignment="1">
      <alignment horizontal="center"/>
    </xf>
    <xf numFmtId="0" fontId="2" fillId="0" borderId="57" xfId="36" applyFont="1" applyBorder="1" applyAlignment="1" applyProtection="1">
      <alignment horizontal="center"/>
      <protection locked="0"/>
    </xf>
    <xf numFmtId="0" fontId="2" fillId="0" borderId="0" xfId="36" applyFont="1" applyBorder="1" applyAlignment="1">
      <alignment horizontal="centerContinuous"/>
    </xf>
    <xf numFmtId="0" fontId="2" fillId="0" borderId="0" xfId="36" applyFont="1" applyAlignment="1">
      <alignment horizontal="centerContinuous"/>
    </xf>
    <xf numFmtId="0" fontId="2" fillId="0" borderId="58" xfId="36" applyFont="1" applyBorder="1" applyAlignment="1">
      <alignment horizontal="center"/>
    </xf>
    <xf numFmtId="0" fontId="2" fillId="0" borderId="55" xfId="36" applyFont="1" applyBorder="1" applyAlignment="1">
      <alignment horizontal="centerContinuous"/>
    </xf>
    <xf numFmtId="0" fontId="2" fillId="0" borderId="58" xfId="36" applyFont="1" applyBorder="1" applyAlignment="1" applyProtection="1">
      <alignment horizontal="center"/>
      <protection locked="0"/>
    </xf>
    <xf numFmtId="3" fontId="2" fillId="6" borderId="59" xfId="36" applyNumberFormat="1" applyFont="1" applyFill="1" applyBorder="1"/>
    <xf numFmtId="0" fontId="2" fillId="0" borderId="60" xfId="36" applyFont="1" applyFill="1" applyBorder="1" applyAlignment="1">
      <alignment horizontal="center"/>
    </xf>
    <xf numFmtId="0" fontId="2" fillId="0" borderId="55" xfId="36" applyFont="1" applyBorder="1"/>
    <xf numFmtId="3" fontId="2" fillId="0" borderId="59" xfId="36" applyNumberFormat="1" applyFont="1" applyBorder="1"/>
    <xf numFmtId="3" fontId="2" fillId="0" borderId="59" xfId="36" applyNumberFormat="1" applyFont="1" applyBorder="1" applyProtection="1">
      <protection locked="0"/>
    </xf>
    <xf numFmtId="0" fontId="2" fillId="0" borderId="59" xfId="36" applyFont="1" applyBorder="1"/>
    <xf numFmtId="0" fontId="2" fillId="0" borderId="59" xfId="36" applyFont="1" applyBorder="1" applyAlignment="1">
      <alignment horizontal="right"/>
    </xf>
    <xf numFmtId="0" fontId="2" fillId="6" borderId="55" xfId="36" applyFont="1" applyFill="1" applyBorder="1" applyAlignment="1">
      <alignment horizontal="right"/>
    </xf>
    <xf numFmtId="0" fontId="2" fillId="6" borderId="55" xfId="36" applyFont="1" applyFill="1" applyBorder="1"/>
    <xf numFmtId="0" fontId="2" fillId="0" borderId="0" xfId="36" applyFont="1" applyAlignment="1" applyProtection="1">
      <alignment horizontal="right"/>
      <protection locked="0"/>
    </xf>
    <xf numFmtId="0" fontId="3" fillId="0" borderId="0" xfId="36" quotePrefix="1" applyFont="1" applyAlignment="1">
      <alignment horizontal="left"/>
    </xf>
    <xf numFmtId="0" fontId="3" fillId="0" borderId="0" xfId="36" applyFont="1" applyProtection="1">
      <protection locked="0"/>
    </xf>
    <xf numFmtId="0" fontId="3" fillId="0" borderId="0" xfId="36" quotePrefix="1" applyFont="1" applyAlignment="1">
      <alignment horizontal="right"/>
    </xf>
    <xf numFmtId="0" fontId="13" fillId="0" borderId="61" xfId="36" applyFont="1" applyBorder="1" applyAlignment="1">
      <alignment horizontal="centerContinuous"/>
    </xf>
    <xf numFmtId="0" fontId="2" fillId="0" borderId="76" xfId="36" applyFont="1" applyBorder="1" applyAlignment="1">
      <alignment horizontal="centerContinuous"/>
    </xf>
    <xf numFmtId="0" fontId="2" fillId="0" borderId="76" xfId="36" applyFont="1" applyBorder="1" applyAlignment="1" applyProtection="1">
      <alignment horizontal="centerContinuous"/>
      <protection locked="0"/>
    </xf>
    <xf numFmtId="0" fontId="2" fillId="0" borderId="60" xfId="36" applyFont="1" applyBorder="1" applyAlignment="1">
      <alignment horizontal="centerContinuous"/>
    </xf>
    <xf numFmtId="0" fontId="2" fillId="0" borderId="60" xfId="36" applyFont="1" applyBorder="1" applyAlignment="1">
      <alignment horizontal="center"/>
    </xf>
    <xf numFmtId="0" fontId="6" fillId="0" borderId="0" xfId="36" applyProtection="1">
      <protection locked="0"/>
    </xf>
    <xf numFmtId="0" fontId="2" fillId="0" borderId="59" xfId="36" applyFont="1" applyFill="1" applyBorder="1" applyAlignment="1">
      <alignment horizontal="center"/>
    </xf>
    <xf numFmtId="0" fontId="2" fillId="0" borderId="56" xfId="36" applyFont="1" applyFill="1" applyBorder="1" applyAlignment="1">
      <alignment horizontal="center"/>
    </xf>
    <xf numFmtId="0" fontId="2" fillId="0" borderId="21" xfId="36" applyFont="1" applyBorder="1"/>
    <xf numFmtId="0" fontId="2" fillId="0" borderId="23" xfId="36" applyFont="1" applyBorder="1"/>
    <xf numFmtId="0" fontId="2" fillId="0" borderId="77" xfId="36" applyFont="1" applyBorder="1"/>
    <xf numFmtId="4" fontId="6" fillId="0" borderId="0" xfId="36" applyNumberFormat="1" applyAlignment="1">
      <alignment horizontal="center"/>
    </xf>
    <xf numFmtId="0" fontId="3" fillId="0" borderId="0" xfId="36" applyFont="1" applyBorder="1" applyAlignment="1"/>
    <xf numFmtId="0" fontId="3" fillId="0" borderId="0" xfId="36" applyFont="1" applyBorder="1" applyAlignment="1">
      <alignment horizontal="left" indent="1"/>
    </xf>
    <xf numFmtId="0" fontId="6" fillId="0" borderId="22" xfId="36" applyBorder="1" applyAlignment="1">
      <alignment horizontal="centerContinuous"/>
    </xf>
    <xf numFmtId="0" fontId="6" fillId="0" borderId="23" xfId="36" applyBorder="1" applyAlignment="1">
      <alignment horizontal="centerContinuous"/>
    </xf>
    <xf numFmtId="0" fontId="3" fillId="6" borderId="60" xfId="36" applyFont="1" applyFill="1" applyBorder="1"/>
    <xf numFmtId="37" fontId="3" fillId="0" borderId="83" xfId="36" applyNumberFormat="1" applyFont="1" applyFill="1" applyBorder="1"/>
    <xf numFmtId="37" fontId="3" fillId="0" borderId="82" xfId="36" applyNumberFormat="1" applyFont="1" applyFill="1" applyBorder="1"/>
    <xf numFmtId="0" fontId="3" fillId="0" borderId="112" xfId="36" applyFont="1" applyBorder="1"/>
    <xf numFmtId="37" fontId="3" fillId="0" borderId="59" xfId="36" applyNumberFormat="1" applyFont="1" applyFill="1" applyBorder="1"/>
    <xf numFmtId="37" fontId="3" fillId="0" borderId="85" xfId="36" applyNumberFormat="1" applyFont="1" applyFill="1" applyBorder="1"/>
    <xf numFmtId="37" fontId="3" fillId="0" borderId="60" xfId="36" applyNumberFormat="1" applyFont="1" applyFill="1" applyBorder="1"/>
    <xf numFmtId="37" fontId="3" fillId="0" borderId="24" xfId="36" applyNumberFormat="1" applyFont="1" applyFill="1" applyBorder="1"/>
    <xf numFmtId="49" fontId="3" fillId="6" borderId="76" xfId="36" applyNumberFormat="1" applyFont="1" applyFill="1" applyBorder="1" applyAlignment="1">
      <alignment horizontal="right"/>
    </xf>
    <xf numFmtId="0" fontId="3" fillId="0" borderId="97" xfId="36" applyFont="1" applyBorder="1"/>
    <xf numFmtId="49" fontId="3" fillId="6" borderId="76" xfId="36" applyNumberFormat="1" applyFont="1" applyFill="1" applyBorder="1" applyAlignment="1">
      <alignment horizontal="left"/>
    </xf>
    <xf numFmtId="0" fontId="3" fillId="6" borderId="101" xfId="36" applyFont="1" applyFill="1" applyBorder="1"/>
    <xf numFmtId="37" fontId="3" fillId="0" borderId="91" xfId="36" applyNumberFormat="1" applyFont="1" applyFill="1" applyBorder="1"/>
    <xf numFmtId="37" fontId="3" fillId="0" borderId="90" xfId="36" applyNumberFormat="1" applyFont="1" applyFill="1" applyBorder="1"/>
    <xf numFmtId="38" fontId="3" fillId="0" borderId="76" xfId="36" applyNumberFormat="1" applyFont="1" applyBorder="1"/>
    <xf numFmtId="0" fontId="2" fillId="0" borderId="0" xfId="45"/>
    <xf numFmtId="0" fontId="3" fillId="0" borderId="0" xfId="45" applyFont="1" applyAlignment="1">
      <alignment horizontal="left" vertical="top" textRotation="180"/>
    </xf>
    <xf numFmtId="0" fontId="2" fillId="0" borderId="17" xfId="45" applyBorder="1" applyAlignment="1">
      <alignment horizontal="centerContinuous"/>
    </xf>
    <xf numFmtId="0" fontId="2" fillId="0" borderId="0" xfId="45" applyAlignment="1">
      <alignment horizontal="centerContinuous"/>
    </xf>
    <xf numFmtId="0" fontId="2" fillId="0" borderId="18" xfId="45" applyBorder="1" applyAlignment="1">
      <alignment horizontal="centerContinuous"/>
    </xf>
    <xf numFmtId="0" fontId="3" fillId="0" borderId="0" xfId="45" applyFont="1" applyAlignment="1">
      <alignment textRotation="180"/>
    </xf>
    <xf numFmtId="0" fontId="9" fillId="0" borderId="17" xfId="45" applyFont="1" applyBorder="1"/>
    <xf numFmtId="0" fontId="9" fillId="0" borderId="0" xfId="45" applyFont="1"/>
    <xf numFmtId="0" fontId="9" fillId="0" borderId="18" xfId="45" applyFont="1" applyBorder="1"/>
    <xf numFmtId="0" fontId="9" fillId="0" borderId="17" xfId="45" applyFont="1" applyBorder="1" applyAlignment="1">
      <alignment horizontal="left"/>
    </xf>
    <xf numFmtId="0" fontId="40" fillId="0" borderId="0" xfId="45" applyFont="1" applyBorder="1" applyAlignment="1">
      <alignment horizontal="left"/>
    </xf>
    <xf numFmtId="0" fontId="2" fillId="0" borderId="0" xfId="45" applyFont="1" applyAlignment="1">
      <alignment horizontal="left"/>
    </xf>
    <xf numFmtId="0" fontId="40" fillId="0" borderId="0" xfId="45" applyFont="1" applyAlignment="1">
      <alignment horizontal="left"/>
    </xf>
    <xf numFmtId="0" fontId="40" fillId="0" borderId="18" xfId="45" applyFont="1" applyBorder="1" applyAlignment="1">
      <alignment horizontal="left"/>
    </xf>
    <xf numFmtId="0" fontId="2" fillId="0" borderId="0" xfId="45" applyFont="1"/>
    <xf numFmtId="0" fontId="2" fillId="0" borderId="18" xfId="45" applyFont="1" applyBorder="1"/>
    <xf numFmtId="0" fontId="2" fillId="0" borderId="0" xfId="45" applyFont="1" applyAlignment="1">
      <alignment horizontal="center"/>
    </xf>
    <xf numFmtId="0" fontId="40" fillId="0" borderId="0" xfId="45" applyFont="1"/>
    <xf numFmtId="0" fontId="2" fillId="0" borderId="18" xfId="45" applyFont="1" applyBorder="1" applyAlignment="1">
      <alignment horizontal="center"/>
    </xf>
    <xf numFmtId="0" fontId="40" fillId="0" borderId="18" xfId="45" applyFont="1" applyBorder="1"/>
    <xf numFmtId="0" fontId="9" fillId="0" borderId="19" xfId="45" applyFont="1" applyBorder="1"/>
    <xf numFmtId="0" fontId="2" fillId="0" borderId="14" xfId="45" applyFont="1" applyBorder="1"/>
    <xf numFmtId="0" fontId="2" fillId="0" borderId="20" xfId="45" applyFont="1" applyBorder="1"/>
    <xf numFmtId="165" fontId="2" fillId="0" borderId="0" xfId="45" applyNumberFormat="1" applyProtection="1"/>
    <xf numFmtId="171" fontId="4" fillId="0" borderId="21" xfId="0" applyNumberFormat="1" applyFont="1" applyFill="1" applyBorder="1" applyAlignment="1">
      <alignment horizontal="centerContinuous"/>
    </xf>
    <xf numFmtId="0" fontId="3" fillId="0" borderId="22" xfId="0" applyFont="1" applyFill="1" applyBorder="1" applyAlignment="1">
      <alignment horizontal="centerContinuous"/>
    </xf>
    <xf numFmtId="171" fontId="3" fillId="0" borderId="22" xfId="0" applyNumberFormat="1" applyFont="1" applyFill="1" applyBorder="1" applyAlignment="1">
      <alignment horizontal="centerContinuous"/>
    </xf>
    <xf numFmtId="0" fontId="3" fillId="0" borderId="23" xfId="0" applyFont="1" applyFill="1" applyBorder="1" applyAlignment="1"/>
    <xf numFmtId="0" fontId="41" fillId="0" borderId="0" xfId="0" applyFont="1" applyFill="1"/>
    <xf numFmtId="0" fontId="41" fillId="0" borderId="0" xfId="0" applyFont="1" applyFill="1" applyAlignment="1">
      <alignment horizontal="center"/>
    </xf>
    <xf numFmtId="171" fontId="3" fillId="0" borderId="24" xfId="0" applyNumberFormat="1" applyFont="1" applyFill="1" applyBorder="1" applyAlignment="1">
      <alignment horizontal="centerContinuous"/>
    </xf>
    <xf numFmtId="0" fontId="3" fillId="0" borderId="0" xfId="0" applyFont="1" applyFill="1" applyBorder="1" applyAlignment="1">
      <alignment horizontal="centerContinuous"/>
    </xf>
    <xf numFmtId="14" fontId="3" fillId="0" borderId="0" xfId="0" applyNumberFormat="1" applyFont="1" applyFill="1" applyBorder="1" applyAlignment="1">
      <alignment horizontal="centerContinuous"/>
    </xf>
    <xf numFmtId="171" fontId="3" fillId="0" borderId="0" xfId="0" applyNumberFormat="1" applyFont="1" applyFill="1" applyBorder="1" applyAlignment="1">
      <alignment horizontal="centerContinuous"/>
    </xf>
    <xf numFmtId="0" fontId="3" fillId="0" borderId="41" xfId="0" applyFont="1" applyFill="1" applyBorder="1" applyAlignment="1"/>
    <xf numFmtId="0" fontId="3" fillId="0" borderId="24" xfId="0" applyFont="1" applyFill="1" applyBorder="1" applyAlignment="1">
      <alignment horizontal="center"/>
    </xf>
    <xf numFmtId="0" fontId="3" fillId="0" borderId="0" xfId="0" applyFont="1" applyFill="1" applyBorder="1" applyAlignment="1">
      <alignment horizontal="center"/>
    </xf>
    <xf numFmtId="0" fontId="42" fillId="0" borderId="0" xfId="0" applyFont="1" applyFill="1" applyBorder="1"/>
    <xf numFmtId="171" fontId="3" fillId="0" borderId="0" xfId="0" applyNumberFormat="1" applyFont="1" applyFill="1" applyBorder="1"/>
    <xf numFmtId="171" fontId="3" fillId="0" borderId="0" xfId="0" applyNumberFormat="1" applyFont="1" applyFill="1" applyBorder="1" applyAlignment="1">
      <alignment horizontal="center"/>
    </xf>
    <xf numFmtId="0" fontId="3" fillId="0" borderId="0" xfId="0" applyFont="1" applyFill="1" applyBorder="1"/>
    <xf numFmtId="0" fontId="3" fillId="0" borderId="24" xfId="0" applyFont="1" applyFill="1" applyBorder="1" applyAlignment="1">
      <alignment horizontal="left"/>
    </xf>
    <xf numFmtId="0" fontId="3" fillId="0" borderId="54" xfId="0" applyFont="1" applyFill="1" applyBorder="1" applyAlignment="1">
      <alignment horizontal="left"/>
    </xf>
    <xf numFmtId="0" fontId="3" fillId="0" borderId="55" xfId="0" applyFont="1" applyFill="1" applyBorder="1" applyAlignment="1">
      <alignment horizontal="center"/>
    </xf>
    <xf numFmtId="0" fontId="3" fillId="0" borderId="55" xfId="0" applyFont="1" applyFill="1" applyBorder="1"/>
    <xf numFmtId="171" fontId="3" fillId="0" borderId="55" xfId="0" applyNumberFormat="1" applyFont="1" applyFill="1" applyBorder="1"/>
    <xf numFmtId="171" fontId="3" fillId="0" borderId="55" xfId="0" applyNumberFormat="1" applyFont="1" applyFill="1" applyBorder="1" applyAlignment="1">
      <alignment horizontal="center"/>
    </xf>
    <xf numFmtId="0" fontId="3" fillId="0" borderId="56" xfId="0" applyFont="1" applyFill="1" applyBorder="1" applyAlignment="1"/>
    <xf numFmtId="0" fontId="3" fillId="0" borderId="61" xfId="0" applyFont="1" applyFill="1" applyBorder="1" applyAlignment="1">
      <alignment horizontal="left"/>
    </xf>
    <xf numFmtId="0" fontId="3" fillId="0" borderId="76" xfId="0" applyFont="1" applyFill="1" applyBorder="1" applyAlignment="1">
      <alignment horizontal="center"/>
    </xf>
    <xf numFmtId="0" fontId="3" fillId="0" borderId="76" xfId="0" applyFont="1" applyFill="1" applyBorder="1"/>
    <xf numFmtId="171" fontId="3" fillId="0" borderId="76" xfId="0" applyNumberFormat="1" applyFont="1" applyFill="1" applyBorder="1"/>
    <xf numFmtId="0" fontId="3" fillId="0" borderId="0" xfId="0" applyFont="1" applyFill="1"/>
    <xf numFmtId="0" fontId="7" fillId="0" borderId="0" xfId="7" applyFill="1" applyAlignment="1">
      <alignment horizontal="center"/>
    </xf>
    <xf numFmtId="0" fontId="3" fillId="0" borderId="77" xfId="0" applyFont="1" applyFill="1" applyBorder="1" applyAlignment="1">
      <alignment horizontal="left"/>
    </xf>
    <xf numFmtId="0" fontId="3" fillId="0" borderId="77" xfId="0" applyFont="1" applyFill="1" applyBorder="1" applyAlignment="1">
      <alignment horizontal="center"/>
    </xf>
    <xf numFmtId="0" fontId="3" fillId="0" borderId="22" xfId="0" applyFont="1" applyFill="1" applyBorder="1" applyAlignment="1">
      <alignment horizontal="center"/>
    </xf>
    <xf numFmtId="0" fontId="3" fillId="0" borderId="22" xfId="0" applyFont="1" applyFill="1" applyBorder="1"/>
    <xf numFmtId="171" fontId="3" fillId="0" borderId="61" xfId="0" applyNumberFormat="1" applyFont="1" applyFill="1" applyBorder="1"/>
    <xf numFmtId="171" fontId="3" fillId="0" borderId="76" xfId="0" applyNumberFormat="1" applyFont="1" applyFill="1" applyBorder="1" applyAlignment="1">
      <alignment horizontal="center"/>
    </xf>
    <xf numFmtId="0" fontId="3" fillId="0" borderId="60" xfId="0" applyFont="1" applyFill="1" applyBorder="1"/>
    <xf numFmtId="0" fontId="3" fillId="0" borderId="77" xfId="0" applyFont="1" applyFill="1" applyBorder="1"/>
    <xf numFmtId="0" fontId="3" fillId="0" borderId="77" xfId="0" applyFont="1" applyFill="1" applyBorder="1" applyAlignment="1"/>
    <xf numFmtId="0" fontId="3" fillId="0" borderId="57" xfId="0" applyFont="1" applyFill="1" applyBorder="1" applyAlignment="1">
      <alignment horizontal="center"/>
    </xf>
    <xf numFmtId="171" fontId="3" fillId="0" borderId="77" xfId="0" applyNumberFormat="1" applyFont="1" applyFill="1" applyBorder="1"/>
    <xf numFmtId="171" fontId="3" fillId="0" borderId="77" xfId="0" applyNumberFormat="1" applyFont="1" applyFill="1" applyBorder="1" applyAlignment="1">
      <alignment horizontal="center"/>
    </xf>
    <xf numFmtId="0" fontId="3" fillId="0" borderId="57" xfId="0" applyFont="1" applyFill="1" applyBorder="1"/>
    <xf numFmtId="0" fontId="3" fillId="0" borderId="57" xfId="0" applyFont="1" applyFill="1" applyBorder="1" applyAlignment="1"/>
    <xf numFmtId="171" fontId="3" fillId="0" borderId="57" xfId="0" applyNumberFormat="1" applyFont="1" applyFill="1" applyBorder="1" applyAlignment="1">
      <alignment horizontal="center"/>
    </xf>
    <xf numFmtId="0" fontId="0" fillId="0" borderId="41" xfId="0" applyFill="1" applyBorder="1" applyAlignment="1"/>
    <xf numFmtId="0" fontId="3" fillId="0" borderId="41" xfId="0" applyFont="1" applyFill="1" applyBorder="1"/>
    <xf numFmtId="0" fontId="3" fillId="0" borderId="58" xfId="0" applyFont="1" applyFill="1" applyBorder="1" applyAlignment="1">
      <alignment horizontal="center"/>
    </xf>
    <xf numFmtId="0" fontId="3" fillId="0" borderId="56" xfId="0" applyFont="1" applyFill="1" applyBorder="1" applyAlignment="1">
      <alignment horizontal="center"/>
    </xf>
    <xf numFmtId="171" fontId="3" fillId="0" borderId="58" xfId="0" applyNumberFormat="1" applyFont="1" applyFill="1" applyBorder="1" applyAlignment="1">
      <alignment horizontal="center"/>
    </xf>
    <xf numFmtId="171" fontId="3" fillId="0" borderId="57" xfId="0" applyNumberFormat="1" applyFont="1" applyFill="1" applyBorder="1"/>
    <xf numFmtId="0" fontId="3" fillId="0" borderId="0" xfId="0" applyFont="1" applyFill="1" applyAlignment="1">
      <alignment textRotation="180"/>
    </xf>
    <xf numFmtId="0" fontId="3" fillId="0" borderId="59" xfId="0" applyFont="1" applyFill="1" applyBorder="1" applyAlignment="1">
      <alignment horizontal="center"/>
    </xf>
    <xf numFmtId="0" fontId="3" fillId="0" borderId="0" xfId="0" applyFont="1" applyFill="1" applyAlignment="1">
      <alignment horizontal="center"/>
    </xf>
    <xf numFmtId="0" fontId="3" fillId="0" borderId="0" xfId="0" applyFont="1" applyFill="1" applyBorder="1" applyAlignment="1">
      <alignment textRotation="180"/>
    </xf>
    <xf numFmtId="0" fontId="3" fillId="0" borderId="24" xfId="0" applyFont="1" applyFill="1" applyBorder="1" applyAlignment="1">
      <alignment horizontal="center" textRotation="180"/>
    </xf>
    <xf numFmtId="0" fontId="3" fillId="0" borderId="54" xfId="0" applyFont="1" applyFill="1" applyBorder="1" applyAlignment="1">
      <alignment horizontal="center"/>
    </xf>
    <xf numFmtId="14" fontId="3" fillId="0" borderId="55" xfId="0" applyNumberFormat="1" applyFont="1" applyFill="1" applyBorder="1"/>
    <xf numFmtId="0" fontId="3" fillId="0" borderId="56" xfId="0" applyFont="1" applyFill="1" applyBorder="1"/>
    <xf numFmtId="1" fontId="3" fillId="0" borderId="57" xfId="0" applyNumberFormat="1" applyFont="1" applyFill="1" applyBorder="1" applyAlignment="1">
      <alignment horizontal="center"/>
    </xf>
    <xf numFmtId="1" fontId="3" fillId="0" borderId="59" xfId="0" applyNumberFormat="1" applyFont="1" applyFill="1" applyBorder="1" applyAlignment="1">
      <alignment horizontal="center"/>
    </xf>
    <xf numFmtId="0" fontId="3" fillId="0" borderId="23" xfId="0" applyFont="1" applyFill="1" applyBorder="1" applyAlignment="1">
      <alignment horizontal="centerContinuous"/>
    </xf>
    <xf numFmtId="0" fontId="3" fillId="0" borderId="41" xfId="0" applyFont="1" applyFill="1" applyBorder="1" applyAlignment="1">
      <alignment textRotation="180"/>
    </xf>
    <xf numFmtId="1" fontId="3" fillId="0" borderId="58" xfId="0" applyNumberFormat="1" applyFont="1" applyFill="1" applyBorder="1" applyAlignment="1">
      <alignment horizontal="center"/>
    </xf>
    <xf numFmtId="0" fontId="41" fillId="0" borderId="0" xfId="0" applyFont="1" applyFill="1" applyBorder="1"/>
    <xf numFmtId="0" fontId="0" fillId="0" borderId="24" xfId="0" applyFill="1" applyBorder="1" applyAlignment="1"/>
    <xf numFmtId="0" fontId="3" fillId="0" borderId="59" xfId="0" applyFont="1" applyFill="1" applyBorder="1"/>
    <xf numFmtId="0" fontId="3" fillId="0" borderId="60" xfId="0" applyFont="1" applyFill="1" applyBorder="1" applyAlignment="1">
      <alignment horizontal="left"/>
    </xf>
    <xf numFmtId="0" fontId="3" fillId="0" borderId="0" xfId="0" applyFont="1" applyFill="1" applyBorder="1" applyAlignment="1">
      <alignment horizontal="left" textRotation="180"/>
    </xf>
    <xf numFmtId="0" fontId="3" fillId="0" borderId="0" xfId="0" applyFont="1" applyFill="1" applyAlignment="1">
      <alignment horizontal="center" textRotation="180"/>
    </xf>
    <xf numFmtId="171" fontId="41" fillId="0" borderId="0" xfId="0" applyNumberFormat="1" applyFont="1" applyFill="1"/>
    <xf numFmtId="0" fontId="3" fillId="0" borderId="41" xfId="36" applyFont="1" applyBorder="1" applyAlignment="1"/>
    <xf numFmtId="0" fontId="2" fillId="0" borderId="24" xfId="36" quotePrefix="1" applyFont="1" applyBorder="1" applyAlignment="1">
      <alignment horizontal="right"/>
    </xf>
    <xf numFmtId="0" fontId="2" fillId="0" borderId="0" xfId="36" applyFont="1" applyAlignment="1"/>
    <xf numFmtId="0" fontId="2" fillId="0" borderId="24" xfId="36" applyFont="1" applyBorder="1" applyAlignment="1">
      <alignment horizontal="right"/>
    </xf>
    <xf numFmtId="0" fontId="3" fillId="0" borderId="54" xfId="36" applyFont="1" applyBorder="1" applyAlignment="1"/>
    <xf numFmtId="0" fontId="3" fillId="0" borderId="56" xfId="36" applyFont="1" applyBorder="1" applyAlignment="1"/>
    <xf numFmtId="0" fontId="6" fillId="0" borderId="77" xfId="36" applyBorder="1" applyAlignment="1">
      <alignment horizontal="center"/>
    </xf>
    <xf numFmtId="0" fontId="6" fillId="0" borderId="21" xfId="36" applyBorder="1" applyAlignment="1">
      <alignment horizontal="center"/>
    </xf>
    <xf numFmtId="0" fontId="6" fillId="0" borderId="23" xfId="36" applyBorder="1" applyAlignment="1">
      <alignment horizontal="center"/>
    </xf>
    <xf numFmtId="0" fontId="6" fillId="0" borderId="22" xfId="36" applyBorder="1" applyAlignment="1">
      <alignment horizontal="center"/>
    </xf>
    <xf numFmtId="37" fontId="3" fillId="0" borderId="100" xfId="14" applyNumberFormat="1" applyFont="1" applyFill="1" applyBorder="1"/>
    <xf numFmtId="37" fontId="3" fillId="0" borderId="59" xfId="14" applyNumberFormat="1" applyFont="1" applyFill="1" applyBorder="1"/>
    <xf numFmtId="37" fontId="3" fillId="0" borderId="85" xfId="14" applyNumberFormat="1" applyFont="1" applyFill="1" applyBorder="1"/>
    <xf numFmtId="37" fontId="3" fillId="0" borderId="85" xfId="14" applyNumberFormat="1" applyFont="1" applyFill="1" applyBorder="1" applyAlignment="1">
      <alignment horizontal="center"/>
    </xf>
    <xf numFmtId="0" fontId="3" fillId="6" borderId="60" xfId="36" applyFont="1" applyFill="1" applyBorder="1" applyAlignment="1">
      <alignment horizontal="center"/>
    </xf>
    <xf numFmtId="3" fontId="3" fillId="0" borderId="88" xfId="14" applyNumberFormat="1" applyFont="1" applyFill="1" applyBorder="1"/>
    <xf numFmtId="3" fontId="3" fillId="0" borderId="113" xfId="14" applyNumberFormat="1" applyFont="1" applyFill="1" applyBorder="1"/>
    <xf numFmtId="37" fontId="3" fillId="0" borderId="90" xfId="14" applyNumberFormat="1" applyFont="1" applyFill="1" applyBorder="1"/>
    <xf numFmtId="0" fontId="6" fillId="0" borderId="21" xfId="36" applyBorder="1"/>
    <xf numFmtId="0" fontId="6" fillId="0" borderId="56" xfId="36" applyBorder="1"/>
    <xf numFmtId="0" fontId="11" fillId="0" borderId="0" xfId="64" applyBorder="1"/>
    <xf numFmtId="171" fontId="11" fillId="0" borderId="0" xfId="64" applyNumberFormat="1" applyBorder="1"/>
    <xf numFmtId="0" fontId="11" fillId="0" borderId="0" xfId="64"/>
    <xf numFmtId="0" fontId="12" fillId="0" borderId="0" xfId="64" applyFont="1" applyBorder="1"/>
    <xf numFmtId="171" fontId="12" fillId="0" borderId="0" xfId="64" applyNumberFormat="1" applyFont="1" applyBorder="1"/>
    <xf numFmtId="0" fontId="12" fillId="0" borderId="21" xfId="64" applyFont="1" applyBorder="1"/>
    <xf numFmtId="0" fontId="12" fillId="0" borderId="22" xfId="64" applyFont="1" applyBorder="1"/>
    <xf numFmtId="0" fontId="18" fillId="0" borderId="22" xfId="64" applyFont="1" applyBorder="1" applyAlignment="1">
      <alignment horizontal="center"/>
    </xf>
    <xf numFmtId="171" fontId="12" fillId="0" borderId="22" xfId="64" applyNumberFormat="1" applyFont="1" applyBorder="1"/>
    <xf numFmtId="0" fontId="12" fillId="0" borderId="23" xfId="64" applyFont="1" applyBorder="1"/>
    <xf numFmtId="0" fontId="12" fillId="0" borderId="24" xfId="64" applyFont="1" applyBorder="1"/>
    <xf numFmtId="0" fontId="12" fillId="0" borderId="0" xfId="64" applyFont="1" applyBorder="1" applyAlignment="1">
      <alignment horizontal="center"/>
    </xf>
    <xf numFmtId="0" fontId="6" fillId="0" borderId="0" xfId="64" applyFont="1" applyBorder="1" applyAlignment="1">
      <alignment horizontal="center"/>
    </xf>
    <xf numFmtId="0" fontId="12" fillId="0" borderId="41" xfId="64" applyFont="1" applyBorder="1"/>
    <xf numFmtId="0" fontId="43" fillId="0" borderId="0" xfId="64" applyFont="1" applyBorder="1"/>
    <xf numFmtId="169" fontId="3" fillId="0" borderId="24" xfId="64" applyNumberFormat="1" applyFont="1" applyBorder="1"/>
    <xf numFmtId="0" fontId="2" fillId="0" borderId="0" xfId="64" applyFont="1" applyBorder="1"/>
    <xf numFmtId="0" fontId="44" fillId="0" borderId="0" xfId="64" applyFont="1" applyBorder="1"/>
    <xf numFmtId="169" fontId="2" fillId="0" borderId="0" xfId="64" applyNumberFormat="1" applyFont="1" applyBorder="1"/>
    <xf numFmtId="0" fontId="3" fillId="0" borderId="0" xfId="7" applyFont="1" applyAlignment="1">
      <alignment horizontal="center"/>
    </xf>
    <xf numFmtId="0" fontId="24" fillId="0" borderId="24" xfId="64" applyFont="1" applyBorder="1"/>
    <xf numFmtId="0" fontId="24" fillId="0" borderId="0" xfId="64" applyFont="1" applyBorder="1"/>
    <xf numFmtId="0" fontId="11" fillId="0" borderId="0" xfId="64" applyAlignment="1">
      <alignment vertical="top" textRotation="180" wrapText="1"/>
    </xf>
    <xf numFmtId="0" fontId="12" fillId="0" borderId="57" xfId="64" applyFont="1" applyBorder="1"/>
    <xf numFmtId="0" fontId="11" fillId="0" borderId="0" xfId="64" applyAlignment="1">
      <alignment vertical="top" textRotation="180"/>
    </xf>
    <xf numFmtId="0" fontId="3" fillId="0" borderId="57" xfId="64" applyFont="1" applyBorder="1"/>
    <xf numFmtId="0" fontId="3" fillId="0" borderId="41" xfId="64" applyFont="1" applyBorder="1"/>
    <xf numFmtId="0" fontId="3" fillId="0" borderId="0" xfId="64" applyFont="1" applyBorder="1"/>
    <xf numFmtId="0" fontId="3" fillId="0" borderId="77" xfId="64" applyFont="1" applyBorder="1"/>
    <xf numFmtId="0" fontId="3" fillId="0" borderId="21" xfId="64" applyFont="1" applyBorder="1" applyAlignment="1">
      <alignment horizontal="center"/>
    </xf>
    <xf numFmtId="0" fontId="3" fillId="0" borderId="22" xfId="64" applyFont="1" applyBorder="1" applyAlignment="1">
      <alignment horizontal="center"/>
    </xf>
    <xf numFmtId="0" fontId="3" fillId="0" borderId="23" xfId="64" applyFont="1" applyBorder="1" applyAlignment="1">
      <alignment horizontal="center"/>
    </xf>
    <xf numFmtId="171" fontId="3" fillId="0" borderId="23" xfId="64" applyNumberFormat="1" applyFont="1" applyBorder="1" applyAlignment="1">
      <alignment horizontal="center"/>
    </xf>
    <xf numFmtId="171" fontId="3" fillId="0" borderId="21" xfId="64" applyNumberFormat="1" applyFont="1" applyBorder="1" applyAlignment="1">
      <alignment horizontal="center"/>
    </xf>
    <xf numFmtId="0" fontId="3" fillId="0" borderId="0" xfId="64" applyFont="1" applyBorder="1" applyAlignment="1">
      <alignment horizontal="center"/>
    </xf>
    <xf numFmtId="0" fontId="3" fillId="0" borderId="24" xfId="64" applyFont="1" applyBorder="1" applyAlignment="1">
      <alignment horizontal="center"/>
    </xf>
    <xf numFmtId="0" fontId="3" fillId="0" borderId="41" xfId="64" applyFont="1" applyBorder="1" applyAlignment="1">
      <alignment horizontal="center"/>
    </xf>
    <xf numFmtId="171" fontId="3" fillId="0" borderId="41" xfId="64" applyNumberFormat="1" applyFont="1" applyBorder="1" applyAlignment="1">
      <alignment horizontal="center"/>
    </xf>
    <xf numFmtId="171" fontId="3" fillId="0" borderId="24" xfId="64" applyNumberFormat="1" applyFont="1" applyBorder="1" applyAlignment="1">
      <alignment horizontal="center"/>
    </xf>
    <xf numFmtId="0" fontId="3" fillId="0" borderId="57" xfId="64" applyFont="1" applyBorder="1" applyAlignment="1">
      <alignment horizontal="center"/>
    </xf>
    <xf numFmtId="0" fontId="3" fillId="0" borderId="77" xfId="64" applyFont="1" applyBorder="1" applyAlignment="1">
      <alignment horizontal="center"/>
    </xf>
    <xf numFmtId="171" fontId="3" fillId="0" borderId="77" xfId="64" applyNumberFormat="1" applyFont="1" applyBorder="1" applyAlignment="1">
      <alignment horizontal="center"/>
    </xf>
    <xf numFmtId="171" fontId="3" fillId="0" borderId="57" xfId="64" applyNumberFormat="1" applyFont="1" applyBorder="1" applyAlignment="1">
      <alignment horizontal="center"/>
    </xf>
    <xf numFmtId="0" fontId="11" fillId="0" borderId="0" xfId="64" applyAlignment="1">
      <alignment vertical="justify" textRotation="180"/>
    </xf>
    <xf numFmtId="0" fontId="3" fillId="0" borderId="58" xfId="64" applyFont="1" applyBorder="1"/>
    <xf numFmtId="0" fontId="3" fillId="0" borderId="56" xfId="64" applyFont="1" applyBorder="1"/>
    <xf numFmtId="0" fontId="3" fillId="0" borderId="55" xfId="64" applyFont="1" applyBorder="1" applyAlignment="1">
      <alignment horizontal="center"/>
    </xf>
    <xf numFmtId="0" fontId="3" fillId="0" borderId="58" xfId="64" applyFont="1" applyBorder="1" applyAlignment="1">
      <alignment horizontal="center"/>
    </xf>
    <xf numFmtId="0" fontId="3" fillId="0" borderId="56" xfId="64" applyFont="1" applyBorder="1" applyAlignment="1">
      <alignment horizontal="center"/>
    </xf>
    <xf numFmtId="171" fontId="3" fillId="0" borderId="58" xfId="64" applyNumberFormat="1" applyFont="1" applyBorder="1" applyAlignment="1">
      <alignment horizontal="center"/>
    </xf>
    <xf numFmtId="0" fontId="3" fillId="0" borderId="54" xfId="64" applyFont="1" applyBorder="1"/>
    <xf numFmtId="0" fontId="3" fillId="0" borderId="55" xfId="64" applyFont="1" applyBorder="1"/>
    <xf numFmtId="171" fontId="3" fillId="0" borderId="56" xfId="64" applyNumberFormat="1" applyFont="1" applyBorder="1"/>
    <xf numFmtId="171" fontId="3" fillId="0" borderId="55" xfId="64" applyNumberFormat="1" applyFont="1" applyBorder="1"/>
    <xf numFmtId="0" fontId="3" fillId="0" borderId="22" xfId="64" applyFont="1" applyBorder="1"/>
    <xf numFmtId="0" fontId="4" fillId="0" borderId="0" xfId="64" applyFont="1" applyBorder="1" applyAlignment="1">
      <alignment horizontal="center"/>
    </xf>
    <xf numFmtId="171" fontId="3" fillId="0" borderId="57" xfId="64" applyNumberFormat="1" applyFont="1" applyBorder="1"/>
    <xf numFmtId="171" fontId="3" fillId="0" borderId="58" xfId="64" applyNumberFormat="1" applyFont="1" applyBorder="1"/>
    <xf numFmtId="3" fontId="3" fillId="0" borderId="58" xfId="64" applyNumberFormat="1" applyFont="1" applyBorder="1"/>
    <xf numFmtId="3" fontId="3" fillId="0" borderId="56" xfId="64" applyNumberFormat="1" applyFont="1" applyBorder="1"/>
    <xf numFmtId="3" fontId="3" fillId="0" borderId="55" xfId="64" applyNumberFormat="1" applyFont="1" applyBorder="1"/>
    <xf numFmtId="0" fontId="11" fillId="0" borderId="0" xfId="64" applyAlignment="1">
      <alignment textRotation="180"/>
    </xf>
    <xf numFmtId="37" fontId="3" fillId="0" borderId="58" xfId="64" applyNumberFormat="1" applyFont="1" applyBorder="1"/>
    <xf numFmtId="37" fontId="3" fillId="0" borderId="56" xfId="64" applyNumberFormat="1" applyFont="1" applyBorder="1"/>
    <xf numFmtId="37" fontId="3" fillId="0" borderId="55" xfId="64" applyNumberFormat="1" applyFont="1" applyBorder="1"/>
    <xf numFmtId="0" fontId="4" fillId="0" borderId="58" xfId="64" applyFont="1" applyBorder="1"/>
    <xf numFmtId="37" fontId="3" fillId="0" borderId="61" xfId="64" applyNumberFormat="1" applyFont="1" applyBorder="1"/>
    <xf numFmtId="37" fontId="3" fillId="0" borderId="57" xfId="64" applyNumberFormat="1" applyFont="1" applyBorder="1"/>
    <xf numFmtId="37" fontId="3" fillId="0" borderId="41" xfId="64" applyNumberFormat="1" applyFont="1" applyBorder="1"/>
    <xf numFmtId="37" fontId="3" fillId="0" borderId="0" xfId="64" applyNumberFormat="1" applyFont="1" applyBorder="1"/>
    <xf numFmtId="175" fontId="11" fillId="0" borderId="0" xfId="64" applyNumberFormat="1"/>
    <xf numFmtId="37" fontId="3" fillId="0" borderId="54" xfId="64" applyNumberFormat="1" applyFont="1" applyBorder="1"/>
    <xf numFmtId="37" fontId="3" fillId="0" borderId="60" xfId="64" applyNumberFormat="1" applyFont="1" applyBorder="1"/>
    <xf numFmtId="37" fontId="3" fillId="0" borderId="91" xfId="64" applyNumberFormat="1" applyFont="1" applyBorder="1"/>
    <xf numFmtId="37" fontId="3" fillId="0" borderId="114" xfId="64" applyNumberFormat="1" applyFont="1" applyBorder="1"/>
    <xf numFmtId="37" fontId="3" fillId="0" borderId="89" xfId="64" applyNumberFormat="1" applyFont="1" applyBorder="1"/>
    <xf numFmtId="0" fontId="6" fillId="0" borderId="0" xfId="64" applyFont="1" applyAlignment="1">
      <alignment horizontal="left" textRotation="180"/>
    </xf>
    <xf numFmtId="0" fontId="11" fillId="0" borderId="22" xfId="64" applyBorder="1"/>
    <xf numFmtId="171" fontId="11" fillId="0" borderId="0" xfId="64" applyNumberFormat="1"/>
    <xf numFmtId="3" fontId="11" fillId="0" borderId="0" xfId="64" applyNumberFormat="1"/>
    <xf numFmtId="0" fontId="3" fillId="0" borderId="0" xfId="45" applyFont="1" applyProtection="1"/>
    <xf numFmtId="0" fontId="4" fillId="0" borderId="0" xfId="45" applyFont="1" applyAlignment="1" applyProtection="1">
      <alignment horizontal="centerContinuous"/>
    </xf>
    <xf numFmtId="0" fontId="4" fillId="0" borderId="0" xfId="45" applyFont="1" applyProtection="1"/>
    <xf numFmtId="0" fontId="3" fillId="0" borderId="0" xfId="45" applyFont="1"/>
    <xf numFmtId="0" fontId="13" fillId="0" borderId="15" xfId="45" applyFont="1" applyBorder="1" applyAlignment="1" applyProtection="1">
      <alignment horizontal="centerContinuous"/>
    </xf>
    <xf numFmtId="0" fontId="13" fillId="0" borderId="6" xfId="45" applyFont="1" applyBorder="1" applyAlignment="1" applyProtection="1">
      <alignment horizontal="centerContinuous"/>
    </xf>
    <xf numFmtId="0" fontId="2" fillId="0" borderId="16" xfId="45" applyBorder="1"/>
    <xf numFmtId="0" fontId="9" fillId="0" borderId="17" xfId="45" applyFont="1" applyBorder="1" applyProtection="1"/>
    <xf numFmtId="0" fontId="9" fillId="0" borderId="0" xfId="45" applyFont="1" applyProtection="1"/>
    <xf numFmtId="0" fontId="9" fillId="0" borderId="0" xfId="45" applyFont="1" applyBorder="1" applyProtection="1"/>
    <xf numFmtId="0" fontId="2" fillId="0" borderId="18" xfId="45" applyBorder="1"/>
    <xf numFmtId="0" fontId="9" fillId="0" borderId="17" xfId="45" applyFont="1" applyBorder="1" applyAlignment="1" applyProtection="1">
      <alignment horizontal="center"/>
    </xf>
    <xf numFmtId="0" fontId="2" fillId="0" borderId="17" xfId="45" applyBorder="1" applyProtection="1"/>
    <xf numFmtId="0" fontId="9" fillId="0" borderId="19" xfId="45" applyFont="1" applyBorder="1" applyProtection="1"/>
    <xf numFmtId="0" fontId="9" fillId="0" borderId="14" xfId="45" applyFont="1" applyBorder="1" applyProtection="1"/>
    <xf numFmtId="0" fontId="2" fillId="0" borderId="20" xfId="45" applyBorder="1"/>
    <xf numFmtId="0" fontId="3" fillId="0" borderId="0" xfId="45" applyFont="1" applyAlignment="1" applyProtection="1">
      <alignment horizontal="left"/>
    </xf>
    <xf numFmtId="0" fontId="3" fillId="0" borderId="55" xfId="36" applyFont="1" applyBorder="1" applyAlignment="1">
      <alignment horizontal="center"/>
    </xf>
    <xf numFmtId="0" fontId="3" fillId="0" borderId="59" xfId="36" applyFont="1" applyBorder="1" applyAlignment="1">
      <alignment horizontal="centerContinuous"/>
    </xf>
    <xf numFmtId="0" fontId="2" fillId="0" borderId="59" xfId="36" applyFont="1" applyBorder="1" applyAlignment="1">
      <alignment horizontal="centerContinuous"/>
    </xf>
    <xf numFmtId="0" fontId="2" fillId="0" borderId="57" xfId="36" applyFont="1" applyBorder="1" applyAlignment="1">
      <alignment horizontal="left"/>
    </xf>
    <xf numFmtId="0" fontId="6" fillId="0" borderId="54" xfId="36" applyBorder="1" applyAlignment="1">
      <alignment horizontal="center"/>
    </xf>
    <xf numFmtId="0" fontId="6" fillId="0" borderId="55" xfId="36" applyBorder="1" applyAlignment="1">
      <alignment horizontal="center"/>
    </xf>
    <xf numFmtId="0" fontId="6" fillId="0" borderId="54" xfId="36" applyBorder="1" applyAlignment="1">
      <alignment horizontal="centerContinuous"/>
    </xf>
    <xf numFmtId="0" fontId="6" fillId="0" borderId="56" xfId="36" applyBorder="1" applyAlignment="1">
      <alignment horizontal="center"/>
    </xf>
    <xf numFmtId="0" fontId="6" fillId="0" borderId="21" xfId="36" applyBorder="1" applyAlignment="1"/>
    <xf numFmtId="0" fontId="6" fillId="0" borderId="22" xfId="36" applyBorder="1" applyAlignment="1"/>
    <xf numFmtId="0" fontId="6" fillId="0" borderId="0" xfId="36" applyBorder="1" applyAlignment="1"/>
    <xf numFmtId="37" fontId="6" fillId="0" borderId="108" xfId="36" applyNumberFormat="1" applyBorder="1" applyAlignment="1"/>
    <xf numFmtId="37" fontId="6" fillId="0" borderId="115" xfId="36" applyNumberFormat="1" applyBorder="1" applyAlignment="1">
      <alignment horizontal="center"/>
    </xf>
    <xf numFmtId="37" fontId="2" fillId="0" borderId="109" xfId="36" applyNumberFormat="1" applyFont="1" applyBorder="1" applyAlignment="1">
      <alignment horizontal="center"/>
    </xf>
    <xf numFmtId="37" fontId="2" fillId="0" borderId="110" xfId="36" applyNumberFormat="1" applyFont="1" applyBorder="1" applyAlignment="1">
      <alignment horizontal="center"/>
    </xf>
    <xf numFmtId="37" fontId="6" fillId="0" borderId="57" xfId="36" applyNumberFormat="1" applyBorder="1" applyAlignment="1">
      <alignment horizontal="center"/>
    </xf>
    <xf numFmtId="37" fontId="6" fillId="6" borderId="0" xfId="36" applyNumberFormat="1" applyFill="1" applyBorder="1" applyAlignment="1">
      <alignment horizontal="center"/>
    </xf>
    <xf numFmtId="37" fontId="6" fillId="0" borderId="108" xfId="36" applyNumberFormat="1" applyBorder="1" applyAlignment="1">
      <alignment horizontal="centerContinuous"/>
    </xf>
    <xf numFmtId="37" fontId="6" fillId="0" borderId="109" xfId="36" applyNumberFormat="1" applyBorder="1" applyAlignment="1">
      <alignment horizontal="center"/>
    </xf>
    <xf numFmtId="37" fontId="2" fillId="0" borderId="116" xfId="36" applyNumberFormat="1" applyFont="1" applyBorder="1" applyAlignment="1">
      <alignment horizontal="center"/>
    </xf>
    <xf numFmtId="49" fontId="3" fillId="0" borderId="54" xfId="36" applyNumberFormat="1" applyFont="1" applyBorder="1" applyAlignment="1">
      <alignment horizontal="left"/>
    </xf>
    <xf numFmtId="37" fontId="3" fillId="0" borderId="84" xfId="36" applyNumberFormat="1" applyFont="1" applyBorder="1"/>
    <xf numFmtId="37" fontId="3" fillId="0" borderId="55" xfId="36" applyNumberFormat="1" applyFont="1" applyBorder="1"/>
    <xf numFmtId="37" fontId="3" fillId="0" borderId="58" xfId="36" applyNumberFormat="1" applyFont="1" applyBorder="1"/>
    <xf numFmtId="37" fontId="3" fillId="0" borderId="87" xfId="36" applyNumberFormat="1" applyFont="1" applyBorder="1"/>
    <xf numFmtId="37" fontId="3" fillId="0" borderId="58" xfId="36" applyNumberFormat="1" applyFont="1" applyBorder="1" applyAlignment="1">
      <alignment horizontal="right"/>
    </xf>
    <xf numFmtId="37" fontId="3" fillId="6" borderId="55" xfId="36" applyNumberFormat="1" applyFont="1" applyFill="1" applyBorder="1"/>
    <xf numFmtId="37" fontId="3" fillId="0" borderId="84" xfId="36" applyNumberFormat="1" applyFont="1" applyBorder="1" applyAlignment="1">
      <alignment horizontal="right"/>
    </xf>
    <xf numFmtId="37" fontId="3" fillId="0" borderId="54" xfId="36" applyNumberFormat="1" applyFont="1" applyBorder="1"/>
    <xf numFmtId="0" fontId="3" fillId="0" borderId="61" xfId="36" applyFont="1" applyBorder="1" applyAlignment="1">
      <alignment horizontal="right"/>
    </xf>
    <xf numFmtId="37" fontId="3" fillId="0" borderId="76" xfId="36" applyNumberFormat="1" applyFont="1" applyBorder="1"/>
    <xf numFmtId="37" fontId="3" fillId="0" borderId="59" xfId="36" applyNumberFormat="1" applyFont="1" applyBorder="1"/>
    <xf numFmtId="37" fontId="3" fillId="0" borderId="85" xfId="36" applyNumberFormat="1" applyFont="1" applyBorder="1"/>
    <xf numFmtId="37" fontId="3" fillId="0" borderId="59" xfId="36" applyNumberFormat="1" applyFont="1" applyBorder="1" applyAlignment="1">
      <alignment horizontal="right"/>
    </xf>
    <xf numFmtId="37" fontId="3" fillId="6" borderId="76" xfId="36" applyNumberFormat="1" applyFont="1" applyFill="1" applyBorder="1"/>
    <xf numFmtId="37" fontId="3" fillId="0" borderId="86" xfId="36" applyNumberFormat="1" applyFont="1" applyBorder="1" applyAlignment="1">
      <alignment horizontal="right"/>
    </xf>
    <xf numFmtId="37" fontId="3" fillId="0" borderId="61" xfId="36" applyNumberFormat="1" applyFont="1" applyBorder="1"/>
    <xf numFmtId="49" fontId="3" fillId="0" borderId="55" xfId="36" applyNumberFormat="1" applyFont="1" applyBorder="1" applyAlignment="1">
      <alignment horizontal="left"/>
    </xf>
    <xf numFmtId="37" fontId="3" fillId="0" borderId="84" xfId="36" applyNumberFormat="1" applyFont="1" applyFill="1" applyBorder="1"/>
    <xf numFmtId="37" fontId="3" fillId="0" borderId="76" xfId="36" applyNumberFormat="1" applyFont="1" applyFill="1" applyBorder="1"/>
    <xf numFmtId="37" fontId="3" fillId="0" borderId="61" xfId="36" applyNumberFormat="1" applyFont="1" applyFill="1" applyBorder="1" applyAlignment="1">
      <alignment horizontal="right"/>
    </xf>
    <xf numFmtId="37" fontId="3" fillId="0" borderId="85" xfId="36" applyNumberFormat="1" applyFont="1" applyFill="1" applyBorder="1" applyAlignment="1">
      <alignment horizontal="right"/>
    </xf>
    <xf numFmtId="37" fontId="3" fillId="0" borderId="95" xfId="36" applyNumberFormat="1" applyFont="1" applyBorder="1"/>
    <xf numFmtId="37" fontId="3" fillId="0" borderId="22" xfId="36" applyNumberFormat="1" applyFont="1" applyBorder="1"/>
    <xf numFmtId="37" fontId="3" fillId="0" borderId="77" xfId="36" applyNumberFormat="1" applyFont="1" applyBorder="1"/>
    <xf numFmtId="37" fontId="3" fillId="0" borderId="103" xfId="36" applyNumberFormat="1" applyFont="1" applyBorder="1"/>
    <xf numFmtId="37" fontId="3" fillId="0" borderId="77" xfId="36" applyNumberFormat="1" applyFont="1" applyBorder="1" applyAlignment="1">
      <alignment horizontal="right"/>
    </xf>
    <xf numFmtId="37" fontId="3" fillId="6" borderId="22" xfId="36" applyNumberFormat="1" applyFont="1" applyFill="1" applyBorder="1"/>
    <xf numFmtId="37" fontId="3" fillId="0" borderId="102" xfId="36" applyNumberFormat="1" applyFont="1" applyBorder="1" applyAlignment="1">
      <alignment horizontal="right"/>
    </xf>
    <xf numFmtId="37" fontId="3" fillId="0" borderId="21" xfId="36" applyNumberFormat="1" applyFont="1" applyBorder="1"/>
    <xf numFmtId="37" fontId="3" fillId="0" borderId="58" xfId="36" applyNumberFormat="1" applyFont="1" applyFill="1" applyBorder="1"/>
    <xf numFmtId="37" fontId="3" fillId="0" borderId="59" xfId="36" applyNumberFormat="1" applyFont="1" applyFill="1" applyBorder="1" applyAlignment="1">
      <alignment horizontal="right"/>
    </xf>
    <xf numFmtId="49" fontId="3" fillId="0" borderId="24" xfId="36" applyNumberFormat="1" applyFont="1" applyBorder="1" applyAlignment="1">
      <alignment horizontal="left"/>
    </xf>
    <xf numFmtId="0" fontId="3" fillId="0" borderId="24" xfId="36" applyFont="1" applyBorder="1" applyAlignment="1">
      <alignment horizontal="right"/>
    </xf>
    <xf numFmtId="37" fontId="6" fillId="0" borderId="95" xfId="36" applyNumberFormat="1" applyBorder="1"/>
    <xf numFmtId="37" fontId="3" fillId="0" borderId="0" xfId="36" applyNumberFormat="1" applyFont="1" applyBorder="1"/>
    <xf numFmtId="37" fontId="3" fillId="0" borderId="57" xfId="36" applyNumberFormat="1" applyFont="1" applyBorder="1"/>
    <xf numFmtId="37" fontId="3" fillId="0" borderId="99" xfId="36" applyNumberFormat="1" applyFont="1" applyBorder="1"/>
    <xf numFmtId="37" fontId="3" fillId="0" borderId="57" xfId="36" applyNumberFormat="1" applyFont="1" applyBorder="1" applyAlignment="1">
      <alignment horizontal="right"/>
    </xf>
    <xf numFmtId="37" fontId="3" fillId="6" borderId="0" xfId="36" applyNumberFormat="1" applyFont="1" applyFill="1" applyBorder="1"/>
    <xf numFmtId="37" fontId="3" fillId="0" borderId="95" xfId="36" applyNumberFormat="1" applyFont="1" applyBorder="1" applyAlignment="1">
      <alignment horizontal="right"/>
    </xf>
    <xf numFmtId="37" fontId="3" fillId="0" borderId="24" xfId="36" applyNumberFormat="1" applyFont="1" applyBorder="1"/>
    <xf numFmtId="49" fontId="3" fillId="0" borderId="24" xfId="36" applyNumberFormat="1" applyFont="1" applyBorder="1" applyAlignment="1">
      <alignment horizontal="right"/>
    </xf>
    <xf numFmtId="49" fontId="3" fillId="0" borderId="54" xfId="36" applyNumberFormat="1" applyFont="1" applyFill="1" applyBorder="1" applyAlignment="1">
      <alignment horizontal="left"/>
    </xf>
    <xf numFmtId="37" fontId="3" fillId="0" borderId="86" xfId="36" applyNumberFormat="1" applyFont="1" applyFill="1" applyBorder="1"/>
    <xf numFmtId="37" fontId="3" fillId="0" borderId="61" xfId="36" applyNumberFormat="1" applyFont="1" applyFill="1" applyBorder="1"/>
    <xf numFmtId="37" fontId="3" fillId="0" borderId="101" xfId="36" applyNumberFormat="1" applyFont="1" applyFill="1" applyBorder="1"/>
    <xf numFmtId="37" fontId="3" fillId="0" borderId="86" xfId="36" applyNumberFormat="1" applyFont="1" applyFill="1" applyBorder="1" applyAlignment="1">
      <alignment horizontal="right"/>
    </xf>
    <xf numFmtId="3" fontId="3" fillId="0" borderId="0" xfId="36" applyNumberFormat="1" applyFont="1" applyAlignment="1">
      <alignment horizontal="center"/>
    </xf>
    <xf numFmtId="49" fontId="3" fillId="0" borderId="85" xfId="36" applyNumberFormat="1" applyFont="1" applyBorder="1" applyAlignment="1">
      <alignment horizontal="right"/>
    </xf>
    <xf numFmtId="49" fontId="3" fillId="0" borderId="54" xfId="36" quotePrefix="1" applyNumberFormat="1" applyFont="1" applyBorder="1" applyAlignment="1">
      <alignment horizontal="left"/>
    </xf>
    <xf numFmtId="0" fontId="3" fillId="0" borderId="54" xfId="36" applyFont="1" applyFill="1" applyBorder="1" applyAlignment="1">
      <alignment horizontal="left"/>
    </xf>
    <xf numFmtId="37" fontId="3" fillId="0" borderId="95" xfId="36" applyNumberFormat="1" applyFont="1" applyFill="1" applyBorder="1"/>
    <xf numFmtId="37" fontId="3" fillId="0" borderId="22" xfId="36" applyNumberFormat="1" applyFont="1" applyFill="1" applyBorder="1"/>
    <xf numFmtId="37" fontId="3" fillId="0" borderId="77" xfId="36" applyNumberFormat="1" applyFont="1" applyFill="1" applyBorder="1"/>
    <xf numFmtId="37" fontId="3" fillId="0" borderId="103" xfId="36" applyNumberFormat="1" applyFont="1" applyFill="1" applyBorder="1"/>
    <xf numFmtId="37" fontId="3" fillId="0" borderId="77" xfId="36" applyNumberFormat="1" applyFont="1" applyFill="1" applyBorder="1" applyAlignment="1">
      <alignment horizontal="right"/>
    </xf>
    <xf numFmtId="37" fontId="3" fillId="0" borderId="21" xfId="36" applyNumberFormat="1" applyFont="1" applyBorder="1" applyAlignment="1">
      <alignment horizontal="right"/>
    </xf>
    <xf numFmtId="37" fontId="3" fillId="0" borderId="22" xfId="36" applyNumberFormat="1" applyFont="1" applyBorder="1" applyAlignment="1">
      <alignment horizontal="right"/>
    </xf>
    <xf numFmtId="37" fontId="3" fillId="0" borderId="102" xfId="36" applyNumberFormat="1" applyFont="1" applyFill="1" applyBorder="1" applyAlignment="1">
      <alignment horizontal="right"/>
    </xf>
    <xf numFmtId="37" fontId="3" fillId="0" borderId="21" xfId="36" applyNumberFormat="1" applyFont="1" applyFill="1" applyBorder="1"/>
    <xf numFmtId="37" fontId="3" fillId="0" borderId="117" xfId="36" applyNumberFormat="1" applyFont="1" applyFill="1" applyBorder="1"/>
    <xf numFmtId="37" fontId="3" fillId="0" borderId="65" xfId="36" applyNumberFormat="1" applyFont="1" applyFill="1" applyBorder="1"/>
    <xf numFmtId="37" fontId="3" fillId="0" borderId="118" xfId="36" applyNumberFormat="1" applyFont="1" applyFill="1" applyBorder="1"/>
    <xf numFmtId="37" fontId="3" fillId="0" borderId="58" xfId="36" applyNumberFormat="1" applyFont="1" applyFill="1" applyBorder="1" applyAlignment="1">
      <alignment horizontal="right"/>
    </xf>
    <xf numFmtId="37" fontId="3" fillId="0" borderId="54" xfId="36" applyNumberFormat="1" applyFont="1" applyFill="1" applyBorder="1"/>
    <xf numFmtId="37" fontId="3" fillId="0" borderId="112" xfId="36" applyNumberFormat="1" applyFont="1" applyFill="1" applyBorder="1"/>
    <xf numFmtId="37" fontId="3" fillId="0" borderId="67" xfId="36" applyNumberFormat="1" applyFont="1" applyFill="1" applyBorder="1"/>
    <xf numFmtId="0" fontId="3" fillId="0" borderId="58" xfId="36" applyFont="1" applyFill="1" applyBorder="1"/>
    <xf numFmtId="0" fontId="2" fillId="0" borderId="0" xfId="36" applyFont="1" applyBorder="1"/>
    <xf numFmtId="0" fontId="2" fillId="0" borderId="22" xfId="36" applyFont="1" applyBorder="1"/>
    <xf numFmtId="0" fontId="2" fillId="0" borderId="41" xfId="36" applyFont="1" applyBorder="1"/>
    <xf numFmtId="0" fontId="2" fillId="0" borderId="54" xfId="36" applyFont="1" applyBorder="1"/>
    <xf numFmtId="0" fontId="2" fillId="0" borderId="55" xfId="36" applyFont="1" applyBorder="1" applyAlignment="1">
      <alignment horizontal="right"/>
    </xf>
    <xf numFmtId="0" fontId="2" fillId="0" borderId="56" xfId="36" applyFont="1" applyBorder="1"/>
    <xf numFmtId="0" fontId="3" fillId="0" borderId="57" xfId="36" applyFont="1" applyBorder="1" applyAlignment="1"/>
    <xf numFmtId="0" fontId="3" fillId="0" borderId="58" xfId="36" applyFont="1" applyBorder="1" applyAlignment="1"/>
    <xf numFmtId="0" fontId="3" fillId="0" borderId="41" xfId="36" applyFont="1" applyBorder="1" applyAlignment="1">
      <alignment horizontal="right"/>
    </xf>
    <xf numFmtId="0" fontId="3" fillId="0" borderId="56" xfId="36" applyFont="1" applyBorder="1" applyAlignment="1">
      <alignment horizontal="right"/>
    </xf>
    <xf numFmtId="49" fontId="3" fillId="0" borderId="0" xfId="36" applyNumberFormat="1" applyFont="1" applyBorder="1" applyAlignment="1">
      <alignment horizontal="left"/>
    </xf>
    <xf numFmtId="0" fontId="18" fillId="0" borderId="21" xfId="36" applyFont="1" applyBorder="1" applyAlignment="1">
      <alignment horizontal="centerContinuous"/>
    </xf>
    <xf numFmtId="0" fontId="3" fillId="0" borderId="0" xfId="36" applyFont="1" applyAlignment="1">
      <alignment horizontal="left" vertical="top" textRotation="180"/>
    </xf>
    <xf numFmtId="0" fontId="3" fillId="0" borderId="119" xfId="36" applyFont="1" applyBorder="1" applyAlignment="1">
      <alignment horizontal="center"/>
    </xf>
    <xf numFmtId="0" fontId="3" fillId="0" borderId="116" xfId="36" applyFont="1" applyBorder="1" applyAlignment="1">
      <alignment horizontal="center"/>
    </xf>
    <xf numFmtId="0" fontId="3" fillId="0" borderId="120" xfId="36" applyFont="1" applyBorder="1" applyAlignment="1">
      <alignment horizontal="center"/>
    </xf>
    <xf numFmtId="0" fontId="3" fillId="0" borderId="112" xfId="36" applyFont="1" applyBorder="1" applyAlignment="1">
      <alignment horizontal="center"/>
    </xf>
    <xf numFmtId="0" fontId="3" fillId="0" borderId="121" xfId="36" applyFont="1" applyBorder="1" applyAlignment="1">
      <alignment horizontal="center"/>
    </xf>
    <xf numFmtId="0" fontId="3" fillId="0" borderId="54" xfId="36" applyFont="1" applyBorder="1" applyAlignment="1">
      <alignment horizontal="center"/>
    </xf>
    <xf numFmtId="0" fontId="3" fillId="0" borderId="59" xfId="36" applyFont="1" applyBorder="1" applyAlignment="1" applyProtection="1">
      <alignment horizontal="center"/>
    </xf>
    <xf numFmtId="0" fontId="3" fillId="0" borderId="59" xfId="36" applyFont="1" applyBorder="1" applyAlignment="1">
      <alignment horizontal="center"/>
    </xf>
    <xf numFmtId="37" fontId="3" fillId="0" borderId="86" xfId="36" applyNumberFormat="1" applyFont="1" applyBorder="1"/>
    <xf numFmtId="10" fontId="3" fillId="0" borderId="59" xfId="36" applyNumberFormat="1" applyFont="1" applyBorder="1"/>
    <xf numFmtId="37" fontId="3" fillId="0" borderId="101" xfId="36" applyNumberFormat="1" applyFont="1" applyBorder="1"/>
    <xf numFmtId="0" fontId="3" fillId="0" borderId="60" xfId="36" applyFont="1" applyBorder="1" applyAlignment="1">
      <alignment horizontal="center"/>
    </xf>
    <xf numFmtId="10" fontId="3" fillId="0" borderId="58" xfId="36" applyNumberFormat="1" applyFont="1" applyBorder="1"/>
    <xf numFmtId="0" fontId="3" fillId="0" borderId="56" xfId="36" applyFont="1" applyFill="1" applyBorder="1" applyAlignment="1">
      <alignment horizontal="left"/>
    </xf>
    <xf numFmtId="37" fontId="3" fillId="0" borderId="87" xfId="36" applyNumberFormat="1" applyFont="1" applyFill="1" applyBorder="1"/>
    <xf numFmtId="10" fontId="3" fillId="0" borderId="58" xfId="36" applyNumberFormat="1" applyFont="1" applyFill="1" applyBorder="1"/>
    <xf numFmtId="0" fontId="3" fillId="0" borderId="59" xfId="36" applyFont="1" applyFill="1" applyBorder="1" applyAlignment="1">
      <alignment horizontal="center"/>
    </xf>
    <xf numFmtId="0" fontId="3" fillId="0" borderId="56" xfId="36" applyFont="1" applyFill="1" applyBorder="1"/>
    <xf numFmtId="0" fontId="3" fillId="0" borderId="58" xfId="36" applyFont="1" applyFill="1" applyBorder="1" applyAlignment="1">
      <alignment horizontal="center"/>
    </xf>
    <xf numFmtId="37" fontId="4" fillId="0" borderId="87" xfId="36" applyNumberFormat="1" applyFont="1" applyFill="1" applyBorder="1" applyAlignment="1">
      <alignment horizontal="center"/>
    </xf>
    <xf numFmtId="37" fontId="4" fillId="0" borderId="58" xfId="36" applyNumberFormat="1" applyFont="1" applyFill="1" applyBorder="1" applyAlignment="1">
      <alignment horizontal="center"/>
    </xf>
    <xf numFmtId="37" fontId="4" fillId="0" borderId="54" xfId="36" applyNumberFormat="1" applyFont="1" applyFill="1" applyBorder="1" applyAlignment="1">
      <alignment horizontal="center"/>
    </xf>
    <xf numFmtId="10" fontId="4" fillId="0" borderId="58" xfId="36" applyNumberFormat="1" applyFont="1" applyFill="1" applyBorder="1" applyAlignment="1">
      <alignment horizontal="center"/>
    </xf>
    <xf numFmtId="37" fontId="3" fillId="0" borderId="121" xfId="36" applyNumberFormat="1" applyFont="1" applyFill="1" applyBorder="1"/>
    <xf numFmtId="10" fontId="3" fillId="0" borderId="55" xfId="36" applyNumberFormat="1" applyFont="1" applyFill="1" applyBorder="1"/>
    <xf numFmtId="37" fontId="3" fillId="0" borderId="55" xfId="36" applyNumberFormat="1" applyFont="1" applyFill="1" applyBorder="1"/>
    <xf numFmtId="0" fontId="3" fillId="0" borderId="55" xfId="36" applyFont="1" applyFill="1" applyBorder="1" applyAlignment="1">
      <alignment horizontal="center"/>
    </xf>
    <xf numFmtId="10" fontId="3" fillId="0" borderId="54" xfId="36" applyNumberFormat="1" applyFont="1" applyFill="1" applyBorder="1"/>
    <xf numFmtId="10" fontId="3" fillId="0" borderId="106" xfId="36" applyNumberFormat="1" applyFont="1" applyFill="1" applyBorder="1"/>
    <xf numFmtId="37" fontId="3" fillId="0" borderId="106" xfId="36" applyNumberFormat="1" applyFont="1" applyFill="1" applyBorder="1"/>
    <xf numFmtId="0" fontId="3" fillId="0" borderId="55" xfId="36" applyFont="1" applyFill="1" applyBorder="1" applyAlignment="1">
      <alignment horizontal="centerContinuous"/>
    </xf>
    <xf numFmtId="0" fontId="3" fillId="0" borderId="56" xfId="36" applyFont="1" applyFill="1" applyBorder="1" applyAlignment="1">
      <alignment horizontal="centerContinuous"/>
    </xf>
    <xf numFmtId="37" fontId="3" fillId="0" borderId="122" xfId="36" applyNumberFormat="1" applyFont="1" applyFill="1" applyBorder="1"/>
    <xf numFmtId="37" fontId="4" fillId="0" borderId="107" xfId="36" applyNumberFormat="1" applyFont="1" applyFill="1" applyBorder="1" applyAlignment="1">
      <alignment horizontal="center"/>
    </xf>
    <xf numFmtId="37" fontId="4" fillId="0" borderId="123" xfId="36" applyNumberFormat="1" applyFont="1" applyFill="1" applyBorder="1" applyAlignment="1">
      <alignment horizontal="center"/>
    </xf>
    <xf numFmtId="37" fontId="3" fillId="0" borderId="124" xfId="36" applyNumberFormat="1" applyFont="1" applyFill="1" applyBorder="1"/>
    <xf numFmtId="37" fontId="3" fillId="0" borderId="125" xfId="36" applyNumberFormat="1" applyFont="1" applyFill="1" applyBorder="1"/>
    <xf numFmtId="0" fontId="2" fillId="0" borderId="21" xfId="36" applyFont="1" applyBorder="1" applyAlignment="1" applyProtection="1">
      <alignment horizontal="center"/>
    </xf>
    <xf numFmtId="0" fontId="2" fillId="0" borderId="22" xfId="36" applyFont="1" applyFill="1" applyBorder="1" applyAlignment="1">
      <alignment horizontal="centerContinuous"/>
    </xf>
    <xf numFmtId="37" fontId="2" fillId="0" borderId="22" xfId="36" applyNumberFormat="1" applyFont="1" applyFill="1" applyBorder="1"/>
    <xf numFmtId="37" fontId="13" fillId="0" borderId="0" xfId="36" applyNumberFormat="1" applyFont="1" applyFill="1" applyBorder="1" applyAlignment="1">
      <alignment horizontal="center"/>
    </xf>
    <xf numFmtId="37" fontId="2" fillId="0" borderId="0" xfId="36" applyNumberFormat="1" applyFont="1" applyFill="1" applyBorder="1"/>
    <xf numFmtId="0" fontId="2" fillId="0" borderId="24" xfId="36" applyFont="1" applyBorder="1" applyAlignment="1" applyProtection="1">
      <alignment horizontal="center"/>
    </xf>
    <xf numFmtId="0" fontId="2" fillId="0" borderId="0" xfId="36" applyFont="1" applyFill="1" applyBorder="1" applyAlignment="1">
      <alignment horizontal="centerContinuous"/>
    </xf>
    <xf numFmtId="0" fontId="2" fillId="0" borderId="54" xfId="36" applyFont="1" applyBorder="1" applyAlignment="1">
      <alignment horizontal="left"/>
    </xf>
    <xf numFmtId="37" fontId="3" fillId="0" borderId="56" xfId="36" applyNumberFormat="1" applyFont="1" applyFill="1" applyBorder="1"/>
    <xf numFmtId="171" fontId="12" fillId="0" borderId="0" xfId="36" applyNumberFormat="1" applyFont="1" applyBorder="1"/>
    <xf numFmtId="0" fontId="6" fillId="0" borderId="0" xfId="36" applyAlignment="1">
      <alignment horizontal="left" vertical="top" textRotation="180"/>
    </xf>
    <xf numFmtId="0" fontId="12" fillId="0" borderId="24" xfId="36" applyFont="1" applyBorder="1"/>
    <xf numFmtId="0" fontId="18" fillId="0" borderId="0" xfId="36" applyFont="1" applyBorder="1" applyAlignment="1">
      <alignment horizontal="center"/>
    </xf>
    <xf numFmtId="0" fontId="6" fillId="0" borderId="0" xfId="36" applyFont="1" applyBorder="1" applyAlignment="1">
      <alignment horizontal="center"/>
    </xf>
    <xf numFmtId="0" fontId="12" fillId="0" borderId="41" xfId="36" applyFont="1" applyBorder="1"/>
    <xf numFmtId="0" fontId="43" fillId="0" borderId="0" xfId="36" applyFont="1" applyBorder="1"/>
    <xf numFmtId="169" fontId="3" fillId="0" borderId="24" xfId="36" applyNumberFormat="1" applyFont="1" applyBorder="1"/>
    <xf numFmtId="171" fontId="6" fillId="0" borderId="0" xfId="36" applyNumberFormat="1" applyFont="1" applyBorder="1"/>
    <xf numFmtId="0" fontId="6" fillId="0" borderId="41" xfId="36" applyFont="1" applyBorder="1"/>
    <xf numFmtId="169" fontId="3" fillId="0" borderId="0" xfId="36" applyNumberFormat="1" applyFont="1" applyBorder="1"/>
    <xf numFmtId="0" fontId="6" fillId="0" borderId="55" xfId="36" applyFont="1" applyBorder="1"/>
    <xf numFmtId="171" fontId="6" fillId="0" borderId="55" xfId="36" applyNumberFormat="1" applyFont="1" applyBorder="1"/>
    <xf numFmtId="0" fontId="6" fillId="0" borderId="61" xfId="36" applyFont="1" applyBorder="1"/>
    <xf numFmtId="0" fontId="6" fillId="0" borderId="76" xfId="36" applyFont="1" applyBorder="1"/>
    <xf numFmtId="0" fontId="6" fillId="0" borderId="22" xfId="36" applyFont="1" applyBorder="1"/>
    <xf numFmtId="171" fontId="6" fillId="0" borderId="22" xfId="36" applyNumberFormat="1" applyFont="1" applyBorder="1"/>
    <xf numFmtId="0" fontId="6" fillId="0" borderId="60" xfId="36" applyFont="1" applyBorder="1"/>
    <xf numFmtId="0" fontId="6" fillId="0" borderId="57" xfId="36" applyFont="1" applyBorder="1"/>
    <xf numFmtId="0" fontId="45" fillId="0" borderId="41" xfId="36" applyFont="1" applyBorder="1" applyAlignment="1">
      <alignment horizontal="center"/>
    </xf>
    <xf numFmtId="0" fontId="6" fillId="0" borderId="41" xfId="36" applyBorder="1" applyAlignment="1">
      <alignment textRotation="180"/>
    </xf>
    <xf numFmtId="0" fontId="6" fillId="0" borderId="58" xfId="36" applyFont="1" applyBorder="1" applyAlignment="1">
      <alignment horizontal="center"/>
    </xf>
    <xf numFmtId="0" fontId="6" fillId="0" borderId="56" xfId="36" applyFont="1" applyBorder="1" applyAlignment="1">
      <alignment horizontal="center"/>
    </xf>
    <xf numFmtId="0" fontId="6" fillId="0" borderId="55" xfId="36" applyFont="1" applyBorder="1" applyAlignment="1">
      <alignment horizontal="center"/>
    </xf>
    <xf numFmtId="0" fontId="6" fillId="0" borderId="24" xfId="36" applyBorder="1" applyAlignment="1">
      <alignment textRotation="180"/>
    </xf>
    <xf numFmtId="0" fontId="6" fillId="0" borderId="58" xfId="36" applyFont="1" applyBorder="1"/>
    <xf numFmtId="0" fontId="45" fillId="0" borderId="56" xfId="36" applyFont="1" applyBorder="1" applyAlignment="1">
      <alignment horizontal="center"/>
    </xf>
    <xf numFmtId="3" fontId="3" fillId="0" borderId="109" xfId="36" applyNumberFormat="1" applyFont="1" applyBorder="1"/>
    <xf numFmtId="3" fontId="3" fillId="0" borderId="0" xfId="36" applyNumberFormat="1" applyFont="1" applyBorder="1"/>
    <xf numFmtId="3" fontId="3" fillId="0" borderId="87" xfId="36" applyNumberFormat="1" applyFont="1" applyBorder="1"/>
    <xf numFmtId="176" fontId="6" fillId="0" borderId="0" xfId="36" applyNumberFormat="1"/>
    <xf numFmtId="3" fontId="3" fillId="0" borderId="58" xfId="36" applyNumberFormat="1" applyFont="1" applyBorder="1"/>
    <xf numFmtId="3" fontId="3" fillId="0" borderId="84" xfId="36" applyNumberFormat="1" applyFont="1" applyBorder="1"/>
    <xf numFmtId="0" fontId="9" fillId="0" borderId="57" xfId="36" applyFont="1" applyBorder="1"/>
    <xf numFmtId="3" fontId="9" fillId="0" borderId="57" xfId="36" applyNumberFormat="1" applyFont="1" applyBorder="1"/>
    <xf numFmtId="171" fontId="9" fillId="0" borderId="57" xfId="36" applyNumberFormat="1" applyFont="1" applyBorder="1"/>
    <xf numFmtId="0" fontId="6" fillId="0" borderId="56" xfId="36" applyFont="1" applyBorder="1"/>
    <xf numFmtId="0" fontId="9" fillId="0" borderId="58" xfId="36" applyFont="1" applyBorder="1"/>
    <xf numFmtId="3" fontId="9" fillId="0" borderId="58" xfId="36" applyNumberFormat="1" applyFont="1" applyBorder="1"/>
    <xf numFmtId="171" fontId="9" fillId="0" borderId="58" xfId="36" applyNumberFormat="1" applyFont="1" applyBorder="1"/>
    <xf numFmtId="171" fontId="6" fillId="0" borderId="0" xfId="36" applyNumberFormat="1"/>
    <xf numFmtId="0" fontId="3" fillId="0" borderId="0" xfId="36" applyFont="1" applyAlignment="1">
      <alignment horizontal="left" vertical="top"/>
    </xf>
    <xf numFmtId="0" fontId="3" fillId="0" borderId="0" xfId="36" applyFont="1" applyAlignment="1">
      <alignment horizontal="right" vertical="top"/>
    </xf>
    <xf numFmtId="0" fontId="18" fillId="0" borderId="24" xfId="36" applyFont="1" applyBorder="1" applyAlignment="1">
      <alignment horizontal="centerContinuous"/>
    </xf>
    <xf numFmtId="0" fontId="6" fillId="0" borderId="24" xfId="36" applyFont="1" applyBorder="1" applyAlignment="1">
      <alignment horizontal="centerContinuous"/>
    </xf>
    <xf numFmtId="0" fontId="6" fillId="0" borderId="0" xfId="36" applyFont="1" applyBorder="1" applyAlignment="1"/>
    <xf numFmtId="0" fontId="6" fillId="0" borderId="0" xfId="36" applyFont="1" applyBorder="1" applyAlignment="1">
      <alignment horizontal="centerContinuous"/>
    </xf>
    <xf numFmtId="0" fontId="10" fillId="0" borderId="24" xfId="36" applyFont="1" applyBorder="1" applyAlignment="1">
      <alignment horizontal="center"/>
    </xf>
    <xf numFmtId="0" fontId="3" fillId="0" borderId="0" xfId="36" quotePrefix="1" applyFont="1" applyBorder="1" applyAlignment="1"/>
    <xf numFmtId="0" fontId="4" fillId="0" borderId="54" xfId="36" applyFont="1" applyBorder="1" applyAlignment="1">
      <alignment horizontal="centerContinuous"/>
    </xf>
    <xf numFmtId="0" fontId="3" fillId="0" borderId="23" xfId="36" applyFont="1" applyBorder="1" applyAlignment="1">
      <alignment horizontal="centerContinuous"/>
    </xf>
    <xf numFmtId="0" fontId="3" fillId="0" borderId="60" xfId="36" applyFont="1" applyBorder="1" applyAlignment="1">
      <alignment horizontal="centerContinuous"/>
    </xf>
    <xf numFmtId="49" fontId="3" fillId="0" borderId="55" xfId="36" applyNumberFormat="1" applyFont="1" applyBorder="1" applyAlignment="1">
      <alignment horizontal="center"/>
    </xf>
    <xf numFmtId="0" fontId="3" fillId="0" borderId="59" xfId="36" applyFont="1" applyBorder="1" applyAlignment="1">
      <alignment horizontal="left"/>
    </xf>
    <xf numFmtId="38" fontId="3" fillId="0" borderId="60" xfId="36" applyNumberFormat="1" applyFont="1" applyBorder="1" applyAlignment="1">
      <alignment horizontal="right"/>
    </xf>
    <xf numFmtId="0" fontId="6" fillId="0" borderId="0" xfId="36" applyAlignment="1">
      <alignment horizontal="center"/>
    </xf>
    <xf numFmtId="38" fontId="3" fillId="0" borderId="55" xfId="36" applyNumberFormat="1" applyFont="1" applyBorder="1"/>
    <xf numFmtId="0" fontId="6" fillId="0" borderId="59" xfId="36" applyFont="1" applyBorder="1" applyAlignment="1">
      <alignment horizontal="left"/>
    </xf>
    <xf numFmtId="38" fontId="6" fillId="0" borderId="60" xfId="36" applyNumberFormat="1" applyFont="1" applyBorder="1" applyAlignment="1">
      <alignment horizontal="right"/>
    </xf>
    <xf numFmtId="38" fontId="6" fillId="0" borderId="60" xfId="36" applyNumberFormat="1" applyFont="1" applyBorder="1"/>
    <xf numFmtId="38" fontId="6" fillId="0" borderId="55" xfId="36" applyNumberFormat="1" applyFont="1" applyBorder="1"/>
    <xf numFmtId="38" fontId="6" fillId="0" borderId="59" xfId="36" applyNumberFormat="1" applyFont="1" applyBorder="1"/>
    <xf numFmtId="0" fontId="6" fillId="0" borderId="21" xfId="36" applyBorder="1" applyAlignment="1">
      <alignment horizontal="left"/>
    </xf>
    <xf numFmtId="0" fontId="6" fillId="0" borderId="24" xfId="36" applyBorder="1" applyAlignment="1">
      <alignment horizontal="left"/>
    </xf>
    <xf numFmtId="0" fontId="6" fillId="0" borderId="54" xfId="36" applyBorder="1" applyAlignment="1">
      <alignment horizontal="left"/>
    </xf>
    <xf numFmtId="3" fontId="3" fillId="0" borderId="55" xfId="48" applyNumberFormat="1" applyFont="1" applyBorder="1" applyAlignment="1">
      <alignment vertical="top"/>
    </xf>
    <xf numFmtId="3" fontId="3" fillId="3" borderId="55" xfId="48" applyNumberFormat="1" applyFont="1" applyFill="1" applyBorder="1" applyAlignment="1">
      <alignment vertical="top"/>
    </xf>
    <xf numFmtId="3" fontId="3" fillId="0" borderId="55" xfId="48" applyNumberFormat="1" applyFont="1" applyBorder="1" applyAlignment="1">
      <alignment horizontal="right" vertical="top"/>
    </xf>
    <xf numFmtId="0" fontId="3" fillId="0" borderId="0" xfId="47" applyFont="1"/>
    <xf numFmtId="0" fontId="3" fillId="0" borderId="0" xfId="47" applyFont="1" applyAlignment="1"/>
    <xf numFmtId="3" fontId="4" fillId="0" borderId="24" xfId="48" applyNumberFormat="1" applyFont="1" applyBorder="1" applyAlignment="1">
      <alignment horizontal="centerContinuous"/>
    </xf>
    <xf numFmtId="3" fontId="3" fillId="0" borderId="0" xfId="48" applyNumberFormat="1" applyFont="1" applyAlignment="1">
      <alignment horizontal="centerContinuous"/>
    </xf>
    <xf numFmtId="3" fontId="3" fillId="3" borderId="0" xfId="48" applyNumberFormat="1" applyFont="1" applyFill="1" applyAlignment="1">
      <alignment horizontal="centerContinuous"/>
    </xf>
    <xf numFmtId="3" fontId="3" fillId="0" borderId="41" xfId="48" applyNumberFormat="1" applyFont="1" applyBorder="1" applyAlignment="1">
      <alignment horizontal="centerContinuous"/>
    </xf>
    <xf numFmtId="3" fontId="3" fillId="0" borderId="24" xfId="48" applyNumberFormat="1" applyFont="1" applyBorder="1" applyAlignment="1">
      <alignment horizontal="centerContinuous"/>
    </xf>
    <xf numFmtId="3" fontId="4" fillId="0" borderId="24" xfId="48" applyNumberFormat="1" applyFont="1" applyBorder="1"/>
    <xf numFmtId="3" fontId="4" fillId="0" borderId="0" xfId="48" applyNumberFormat="1" applyFont="1"/>
    <xf numFmtId="3" fontId="4" fillId="3" borderId="0" xfId="48" applyNumberFormat="1" applyFont="1" applyFill="1"/>
    <xf numFmtId="3" fontId="3" fillId="3" borderId="0" xfId="48" applyNumberFormat="1" applyFont="1" applyFill="1"/>
    <xf numFmtId="3" fontId="3" fillId="3" borderId="41" xfId="48" applyNumberFormat="1" applyFont="1" applyFill="1" applyBorder="1"/>
    <xf numFmtId="3" fontId="3" fillId="0" borderId="54" xfId="48" applyNumberFormat="1" applyFont="1" applyBorder="1"/>
    <xf numFmtId="3" fontId="3" fillId="0" borderId="55" xfId="48" applyNumberFormat="1" applyFont="1" applyBorder="1"/>
    <xf numFmtId="3" fontId="3" fillId="3" borderId="55" xfId="48" applyNumberFormat="1" applyFont="1" applyFill="1" applyBorder="1"/>
    <xf numFmtId="3" fontId="3" fillId="0" borderId="56" xfId="48" applyNumberFormat="1" applyFont="1" applyBorder="1"/>
    <xf numFmtId="3" fontId="3" fillId="0" borderId="24" xfId="48" applyNumberFormat="1" applyFont="1" applyBorder="1" applyAlignment="1">
      <alignment horizontal="center"/>
    </xf>
    <xf numFmtId="3" fontId="3" fillId="0" borderId="57" xfId="48" applyNumberFormat="1" applyFont="1" applyBorder="1" applyAlignment="1">
      <alignment horizontal="center"/>
    </xf>
    <xf numFmtId="3" fontId="3" fillId="0" borderId="0" xfId="48" applyNumberFormat="1" applyFont="1"/>
    <xf numFmtId="3" fontId="3" fillId="0" borderId="24" xfId="48" applyNumberFormat="1" applyFont="1" applyBorder="1"/>
    <xf numFmtId="3" fontId="3" fillId="0" borderId="58" xfId="48" applyNumberFormat="1" applyFont="1" applyBorder="1"/>
    <xf numFmtId="3" fontId="3" fillId="0" borderId="54" xfId="48" applyNumberFormat="1" applyFont="1" applyBorder="1" applyAlignment="1">
      <alignment horizontal="center"/>
    </xf>
    <xf numFmtId="3" fontId="4" fillId="0" borderId="55" xfId="48" applyNumberFormat="1" applyFont="1" applyBorder="1"/>
    <xf numFmtId="3" fontId="4" fillId="3" borderId="55" xfId="48" applyNumberFormat="1" applyFont="1" applyFill="1" applyBorder="1"/>
    <xf numFmtId="38" fontId="3" fillId="0" borderId="126" xfId="48" applyNumberFormat="1" applyFont="1" applyBorder="1"/>
    <xf numFmtId="3" fontId="3" fillId="0" borderId="56" xfId="48" applyNumberFormat="1" applyFont="1" applyBorder="1" applyAlignment="1">
      <alignment horizontal="center"/>
    </xf>
    <xf numFmtId="0" fontId="7" fillId="0" borderId="0" xfId="7" applyAlignment="1"/>
    <xf numFmtId="3" fontId="3" fillId="0" borderId="57" xfId="48" applyNumberFormat="1" applyFont="1" applyBorder="1"/>
    <xf numFmtId="38" fontId="3" fillId="0" borderId="96" xfId="48" applyNumberFormat="1" applyFont="1" applyBorder="1"/>
    <xf numFmtId="3" fontId="3" fillId="0" borderId="41" xfId="48" applyNumberFormat="1" applyFont="1" applyBorder="1" applyAlignment="1">
      <alignment horizontal="center"/>
    </xf>
    <xf numFmtId="3" fontId="3" fillId="0" borderId="58" xfId="48" applyNumberFormat="1" applyFont="1" applyBorder="1" applyAlignment="1">
      <alignment horizontal="center"/>
    </xf>
    <xf numFmtId="3" fontId="3" fillId="0" borderId="59" xfId="48" applyNumberFormat="1" applyFont="1" applyBorder="1" applyAlignment="1">
      <alignment horizontal="center"/>
    </xf>
    <xf numFmtId="3" fontId="3" fillId="0" borderId="60" xfId="48" applyNumberFormat="1" applyFont="1" applyBorder="1"/>
    <xf numFmtId="38" fontId="3" fillId="0" borderId="106" xfId="48" applyNumberFormat="1" applyFont="1" applyBorder="1"/>
    <xf numFmtId="3" fontId="3" fillId="0" borderId="60" xfId="48" applyNumberFormat="1" applyFont="1" applyBorder="1" applyAlignment="1">
      <alignment horizontal="center"/>
    </xf>
    <xf numFmtId="3" fontId="3" fillId="0" borderId="76" xfId="48" applyNumberFormat="1" applyFont="1" applyBorder="1"/>
    <xf numFmtId="3" fontId="3" fillId="3" borderId="76" xfId="48" applyNumberFormat="1" applyFont="1" applyFill="1" applyBorder="1"/>
    <xf numFmtId="3" fontId="4" fillId="0" borderId="76" xfId="48" applyNumberFormat="1" applyFont="1" applyBorder="1"/>
    <xf numFmtId="3" fontId="4" fillId="3" borderId="76" xfId="48" applyNumberFormat="1" applyFont="1" applyFill="1" applyBorder="1"/>
    <xf numFmtId="38" fontId="3" fillId="0" borderId="123" xfId="48" applyNumberFormat="1" applyFont="1" applyBorder="1"/>
    <xf numFmtId="3" fontId="3" fillId="0" borderId="41" xfId="48" applyNumberFormat="1" applyFont="1" applyBorder="1"/>
    <xf numFmtId="0" fontId="3" fillId="0" borderId="24" xfId="47" applyFont="1" applyBorder="1"/>
    <xf numFmtId="3" fontId="3" fillId="0" borderId="0" xfId="48" applyNumberFormat="1" applyFont="1" applyBorder="1"/>
    <xf numFmtId="3" fontId="3" fillId="0" borderId="62" xfId="48" applyNumberFormat="1" applyFont="1" applyBorder="1"/>
    <xf numFmtId="3" fontId="3" fillId="0" borderId="63" xfId="48" applyNumberFormat="1" applyFont="1" applyBorder="1"/>
    <xf numFmtId="3" fontId="3" fillId="3" borderId="63" xfId="48" applyNumberFormat="1" applyFont="1" applyFill="1" applyBorder="1"/>
    <xf numFmtId="3" fontId="3" fillId="0" borderId="64" xfId="48" applyNumberFormat="1" applyFont="1" applyBorder="1"/>
    <xf numFmtId="3" fontId="3" fillId="3" borderId="57" xfId="48" applyNumberFormat="1" applyFont="1" applyFill="1" applyBorder="1" applyAlignment="1">
      <alignment horizontal="center"/>
    </xf>
    <xf numFmtId="3" fontId="3" fillId="3" borderId="0" xfId="48" applyNumberFormat="1" applyFont="1" applyFill="1" applyAlignment="1">
      <alignment horizontal="center"/>
    </xf>
    <xf numFmtId="3" fontId="3" fillId="3" borderId="24" xfId="48" applyNumberFormat="1" applyFont="1" applyFill="1" applyBorder="1" applyAlignment="1">
      <alignment horizontal="center"/>
    </xf>
    <xf numFmtId="3" fontId="3" fillId="0" borderId="0" xfId="48" applyNumberFormat="1" applyFont="1" applyAlignment="1">
      <alignment horizontal="center"/>
    </xf>
    <xf numFmtId="3" fontId="3" fillId="3" borderId="58" xfId="48" applyNumberFormat="1" applyFont="1" applyFill="1" applyBorder="1" applyAlignment="1">
      <alignment horizontal="center"/>
    </xf>
    <xf numFmtId="3" fontId="3" fillId="3" borderId="55" xfId="48" applyNumberFormat="1" applyFont="1" applyFill="1" applyBorder="1" applyAlignment="1">
      <alignment horizontal="center"/>
    </xf>
    <xf numFmtId="3" fontId="3" fillId="3" borderId="54" xfId="48" applyNumberFormat="1" applyFont="1" applyFill="1" applyBorder="1" applyAlignment="1">
      <alignment horizontal="center"/>
    </xf>
    <xf numFmtId="3" fontId="3" fillId="0" borderId="57" xfId="47" applyNumberFormat="1" applyFont="1" applyBorder="1" applyAlignment="1">
      <alignment horizontal="center"/>
    </xf>
    <xf numFmtId="3" fontId="3" fillId="0" borderId="0" xfId="47" applyNumberFormat="1" applyFont="1"/>
    <xf numFmtId="3" fontId="3" fillId="3" borderId="57" xfId="47" applyNumberFormat="1" applyFont="1" applyFill="1" applyBorder="1"/>
    <xf numFmtId="3" fontId="3" fillId="3" borderId="0" xfId="47" applyNumberFormat="1" applyFont="1" applyFill="1"/>
    <xf numFmtId="3" fontId="3" fillId="3" borderId="24" xfId="47" applyNumberFormat="1" applyFont="1" applyFill="1" applyBorder="1"/>
    <xf numFmtId="3" fontId="3" fillId="0" borderId="57" xfId="47" applyNumberFormat="1" applyFont="1" applyBorder="1"/>
    <xf numFmtId="37" fontId="6" fillId="0" borderId="58" xfId="19" applyNumberFormat="1" applyBorder="1"/>
    <xf numFmtId="37" fontId="6" fillId="0" borderId="57" xfId="19" applyNumberFormat="1" applyBorder="1"/>
    <xf numFmtId="3" fontId="3" fillId="0" borderId="59" xfId="47" applyNumberFormat="1" applyFont="1" applyBorder="1" applyAlignment="1">
      <alignment horizontal="center"/>
    </xf>
    <xf numFmtId="3" fontId="3" fillId="0" borderId="76" xfId="47" applyNumberFormat="1" applyFont="1" applyBorder="1"/>
    <xf numFmtId="37" fontId="6" fillId="0" borderId="59" xfId="19" applyNumberFormat="1" applyBorder="1"/>
    <xf numFmtId="3" fontId="3" fillId="0" borderId="55" xfId="47" applyNumberFormat="1" applyFont="1" applyBorder="1"/>
    <xf numFmtId="37" fontId="6" fillId="0" borderId="59" xfId="19" applyNumberFormat="1" applyFill="1" applyBorder="1"/>
    <xf numFmtId="37" fontId="6" fillId="3" borderId="59" xfId="19" applyNumberFormat="1" applyFill="1" applyBorder="1"/>
    <xf numFmtId="37" fontId="6" fillId="3" borderId="76" xfId="19" applyNumberFormat="1" applyFill="1" applyBorder="1"/>
    <xf numFmtId="37" fontId="6" fillId="3" borderId="61" xfId="19" applyNumberFormat="1" applyFill="1" applyBorder="1"/>
    <xf numFmtId="38" fontId="3" fillId="0" borderId="0" xfId="47" applyNumberFormat="1" applyFont="1"/>
    <xf numFmtId="3" fontId="3" fillId="0" borderId="21" xfId="48" applyNumberFormat="1" applyFont="1" applyBorder="1" applyAlignment="1">
      <alignment horizontal="center"/>
    </xf>
    <xf numFmtId="3" fontId="3" fillId="0" borderId="22" xfId="48" applyNumberFormat="1" applyFont="1" applyBorder="1"/>
    <xf numFmtId="37" fontId="6" fillId="3" borderId="22" xfId="19" applyNumberFormat="1" applyFill="1" applyBorder="1"/>
    <xf numFmtId="3" fontId="3" fillId="0" borderId="23" xfId="48" applyNumberFormat="1" applyFont="1" applyBorder="1" applyAlignment="1">
      <alignment horizontal="center"/>
    </xf>
    <xf numFmtId="37" fontId="6" fillId="3" borderId="0" xfId="19" applyNumberFormat="1" applyFill="1" applyBorder="1"/>
    <xf numFmtId="3" fontId="3" fillId="0" borderId="0" xfId="48" applyNumberFormat="1" applyFont="1" applyFill="1" applyBorder="1"/>
    <xf numFmtId="0" fontId="3" fillId="0" borderId="55" xfId="47" applyFont="1" applyBorder="1"/>
    <xf numFmtId="3" fontId="3" fillId="0" borderId="55" xfId="48" applyNumberFormat="1" applyFont="1" applyFill="1" applyBorder="1"/>
    <xf numFmtId="38" fontId="3" fillId="0" borderId="55" xfId="48" applyNumberFormat="1" applyFont="1" applyFill="1" applyBorder="1"/>
    <xf numFmtId="3" fontId="3" fillId="0" borderId="0" xfId="48" applyNumberFormat="1" applyFont="1" applyFill="1"/>
    <xf numFmtId="167" fontId="3" fillId="0" borderId="0" xfId="48" applyNumberFormat="1" applyFont="1"/>
    <xf numFmtId="167" fontId="3" fillId="0" borderId="0" xfId="48" applyNumberFormat="1" applyFont="1" applyFill="1"/>
    <xf numFmtId="0" fontId="3" fillId="0" borderId="0" xfId="47" applyFont="1" applyFill="1"/>
    <xf numFmtId="0" fontId="3" fillId="0" borderId="0" xfId="48" applyFont="1"/>
    <xf numFmtId="0" fontId="3" fillId="0" borderId="55" xfId="48" applyFont="1" applyBorder="1"/>
    <xf numFmtId="0" fontId="3" fillId="3" borderId="55" xfId="48" applyFont="1" applyFill="1" applyBorder="1"/>
    <xf numFmtId="0" fontId="3" fillId="0" borderId="55" xfId="48" applyFont="1" applyBorder="1" applyAlignment="1">
      <alignment horizontal="right"/>
    </xf>
    <xf numFmtId="167" fontId="4" fillId="0" borderId="21" xfId="48" applyNumberFormat="1" applyFont="1" applyBorder="1" applyAlignment="1">
      <alignment horizontal="centerContinuous"/>
    </xf>
    <xf numFmtId="0" fontId="3" fillId="0" borderId="0" xfId="48" applyFont="1" applyAlignment="1">
      <alignment horizontal="centerContinuous"/>
    </xf>
    <xf numFmtId="167" fontId="3" fillId="0" borderId="0" xfId="48" applyNumberFormat="1" applyFont="1" applyAlignment="1">
      <alignment horizontal="centerContinuous"/>
    </xf>
    <xf numFmtId="0" fontId="3" fillId="3" borderId="0" xfId="48" applyFont="1" applyFill="1" applyAlignment="1">
      <alignment horizontal="centerContinuous"/>
    </xf>
    <xf numFmtId="0" fontId="3" fillId="0" borderId="41" xfId="48" applyFont="1" applyBorder="1" applyAlignment="1">
      <alignment horizontal="centerContinuous"/>
    </xf>
    <xf numFmtId="167" fontId="3" fillId="0" borderId="24" xfId="48" applyNumberFormat="1" applyFont="1" applyBorder="1" applyAlignment="1">
      <alignment horizontal="centerContinuous"/>
    </xf>
    <xf numFmtId="167" fontId="3" fillId="3" borderId="0" xfId="48" applyNumberFormat="1" applyFont="1" applyFill="1" applyAlignment="1">
      <alignment horizontal="centerContinuous"/>
    </xf>
    <xf numFmtId="167" fontId="3" fillId="0" borderId="41" xfId="48" applyNumberFormat="1" applyFont="1" applyBorder="1" applyAlignment="1">
      <alignment horizontal="centerContinuous"/>
    </xf>
    <xf numFmtId="167" fontId="3" fillId="0" borderId="24" xfId="48" applyNumberFormat="1" applyFont="1" applyBorder="1"/>
    <xf numFmtId="167" fontId="3" fillId="3" borderId="0" xfId="48" applyNumberFormat="1" applyFont="1" applyFill="1"/>
    <xf numFmtId="167" fontId="3" fillId="3" borderId="41" xfId="48" applyNumberFormat="1" applyFont="1" applyFill="1" applyBorder="1"/>
    <xf numFmtId="0" fontId="3" fillId="0" borderId="24" xfId="48" applyFont="1" applyBorder="1"/>
    <xf numFmtId="167" fontId="3" fillId="0" borderId="41" xfId="48" applyNumberFormat="1" applyFont="1" applyBorder="1"/>
    <xf numFmtId="167" fontId="3" fillId="0" borderId="0" xfId="48" applyNumberFormat="1" applyFont="1" applyBorder="1"/>
    <xf numFmtId="167" fontId="3" fillId="3" borderId="0" xfId="48" applyNumberFormat="1" applyFont="1" applyFill="1" applyBorder="1"/>
    <xf numFmtId="167" fontId="3" fillId="0" borderId="61" xfId="48" applyNumberFormat="1" applyFont="1" applyBorder="1"/>
    <xf numFmtId="167" fontId="3" fillId="0" borderId="76" xfId="48" applyNumberFormat="1" applyFont="1" applyBorder="1"/>
    <xf numFmtId="167" fontId="3" fillId="3" borderId="76" xfId="48" applyNumberFormat="1" applyFont="1" applyFill="1" applyBorder="1"/>
    <xf numFmtId="167" fontId="3" fillId="0" borderId="77" xfId="48" applyNumberFormat="1" applyFont="1" applyBorder="1" applyAlignment="1">
      <alignment horizontal="center"/>
    </xf>
    <xf numFmtId="0" fontId="3" fillId="0" borderId="21" xfId="48" applyFont="1" applyBorder="1"/>
    <xf numFmtId="0" fontId="3" fillId="0" borderId="22" xfId="48" applyFont="1" applyBorder="1"/>
    <xf numFmtId="167" fontId="3" fillId="0" borderId="22" xfId="48" applyNumberFormat="1" applyFont="1" applyBorder="1"/>
    <xf numFmtId="167" fontId="3" fillId="3" borderId="22" xfId="48" applyNumberFormat="1" applyFont="1" applyFill="1" applyBorder="1"/>
    <xf numFmtId="167" fontId="3" fillId="0" borderId="54" xfId="48" applyNumberFormat="1" applyFont="1" applyBorder="1"/>
    <xf numFmtId="167" fontId="3" fillId="0" borderId="55" xfId="48" applyNumberFormat="1" applyFont="1" applyBorder="1"/>
    <xf numFmtId="167" fontId="4" fillId="0" borderId="55" xfId="48" applyNumberFormat="1" applyFont="1" applyBorder="1"/>
    <xf numFmtId="167" fontId="4" fillId="3" borderId="55" xfId="48" applyNumberFormat="1" applyFont="1" applyFill="1" applyBorder="1"/>
    <xf numFmtId="167" fontId="3" fillId="0" borderId="58" xfId="48" applyNumberFormat="1" applyFont="1" applyBorder="1" applyAlignment="1">
      <alignment horizontal="center"/>
    </xf>
    <xf numFmtId="167" fontId="3" fillId="0" borderId="60" xfId="48" applyNumberFormat="1" applyFont="1" applyBorder="1"/>
    <xf numFmtId="167" fontId="3" fillId="0" borderId="21" xfId="48" applyNumberFormat="1" applyFont="1" applyBorder="1"/>
    <xf numFmtId="167" fontId="3" fillId="0" borderId="23" xfId="48" applyNumberFormat="1" applyFont="1" applyBorder="1"/>
    <xf numFmtId="167" fontId="3" fillId="0" borderId="57" xfId="48" applyNumberFormat="1" applyFont="1" applyBorder="1" applyAlignment="1">
      <alignment horizontal="center"/>
    </xf>
    <xf numFmtId="167" fontId="3" fillId="3" borderId="55" xfId="48" applyNumberFormat="1" applyFont="1" applyFill="1" applyBorder="1"/>
    <xf numFmtId="167" fontId="3" fillId="0" borderId="56" xfId="48" applyNumberFormat="1" applyFont="1" applyBorder="1"/>
    <xf numFmtId="167" fontId="4" fillId="0" borderId="0" xfId="48" applyNumberFormat="1" applyFont="1"/>
    <xf numFmtId="167" fontId="4" fillId="3" borderId="0" xfId="48" applyNumberFormat="1" applyFont="1" applyFill="1"/>
    <xf numFmtId="0" fontId="3" fillId="0" borderId="0" xfId="48" applyFont="1" applyAlignment="1">
      <alignment horizontal="right"/>
    </xf>
    <xf numFmtId="0" fontId="6" fillId="0" borderId="0" xfId="65" applyFont="1"/>
    <xf numFmtId="0" fontId="17" fillId="0" borderId="0" xfId="65" applyFont="1"/>
    <xf numFmtId="0" fontId="3" fillId="0" borderId="24" xfId="65" applyFont="1" applyBorder="1" applyAlignment="1">
      <alignment horizontal="centerContinuous"/>
    </xf>
    <xf numFmtId="0" fontId="3" fillId="0" borderId="0" xfId="65" applyFont="1" applyAlignment="1">
      <alignment horizontal="centerContinuous"/>
    </xf>
    <xf numFmtId="0" fontId="6" fillId="0" borderId="0" xfId="65" applyFont="1" applyAlignment="1">
      <alignment horizontal="centerContinuous"/>
    </xf>
    <xf numFmtId="0" fontId="6" fillId="0" borderId="41" xfId="65" applyFont="1" applyBorder="1" applyAlignment="1">
      <alignment horizontal="centerContinuous"/>
    </xf>
    <xf numFmtId="0" fontId="6" fillId="0" borderId="24" xfId="65" applyFont="1" applyBorder="1"/>
    <xf numFmtId="0" fontId="6" fillId="0" borderId="41" xfId="65" applyFont="1" applyBorder="1"/>
    <xf numFmtId="0" fontId="3" fillId="0" borderId="0" xfId="65" applyFont="1"/>
    <xf numFmtId="0" fontId="6" fillId="0" borderId="54" xfId="65" applyFont="1" applyBorder="1"/>
    <xf numFmtId="0" fontId="6" fillId="0" borderId="55" xfId="65" applyFont="1" applyBorder="1"/>
    <xf numFmtId="0" fontId="6" fillId="0" borderId="56" xfId="65" applyFont="1" applyBorder="1"/>
    <xf numFmtId="0" fontId="3" fillId="0" borderId="21" xfId="65" applyFont="1" applyBorder="1"/>
    <xf numFmtId="0" fontId="3" fillId="0" borderId="23" xfId="65" applyFont="1" applyBorder="1"/>
    <xf numFmtId="0" fontId="3" fillId="0" borderId="77" xfId="65" applyFont="1" applyBorder="1" applyAlignment="1">
      <alignment horizontal="center"/>
    </xf>
    <xf numFmtId="0" fontId="3" fillId="0" borderId="22" xfId="65" applyFont="1" applyBorder="1"/>
    <xf numFmtId="0" fontId="3" fillId="0" borderId="22" xfId="65" applyFont="1" applyBorder="1" applyAlignment="1">
      <alignment horizontal="center"/>
    </xf>
    <xf numFmtId="0" fontId="6" fillId="0" borderId="23" xfId="65" applyFont="1" applyBorder="1"/>
    <xf numFmtId="0" fontId="3" fillId="0" borderId="24" xfId="65" applyFont="1" applyBorder="1" applyAlignment="1">
      <alignment horizontal="center"/>
    </xf>
    <xf numFmtId="0" fontId="3" fillId="0" borderId="41" xfId="65" applyFont="1" applyBorder="1"/>
    <xf numFmtId="0" fontId="3" fillId="0" borderId="57" xfId="65" applyFont="1" applyBorder="1" applyAlignment="1">
      <alignment horizontal="center"/>
    </xf>
    <xf numFmtId="0" fontId="3" fillId="0" borderId="0" xfId="65" applyFont="1" applyAlignment="1">
      <alignment horizontal="center"/>
    </xf>
    <xf numFmtId="0" fontId="3" fillId="0" borderId="54" xfId="65" applyFont="1" applyBorder="1"/>
    <xf numFmtId="0" fontId="3" fillId="0" borderId="56" xfId="65" applyFont="1" applyBorder="1"/>
    <xf numFmtId="0" fontId="3" fillId="0" borderId="58" xfId="65" applyFont="1" applyBorder="1" applyAlignment="1">
      <alignment horizontal="center"/>
    </xf>
    <xf numFmtId="0" fontId="3" fillId="0" borderId="55" xfId="65" applyFont="1" applyBorder="1"/>
    <xf numFmtId="0" fontId="3" fillId="0" borderId="55" xfId="65" applyFont="1" applyBorder="1" applyAlignment="1">
      <alignment horizontal="center"/>
    </xf>
    <xf numFmtId="0" fontId="3" fillId="0" borderId="77" xfId="65" applyFont="1" applyBorder="1"/>
    <xf numFmtId="0" fontId="3" fillId="0" borderId="24" xfId="65" applyFont="1" applyBorder="1"/>
    <xf numFmtId="0" fontId="3" fillId="0" borderId="0" xfId="65" applyFont="1" applyAlignment="1">
      <alignment horizontal="left"/>
    </xf>
    <xf numFmtId="3" fontId="3" fillId="0" borderId="57" xfId="0" applyNumberFormat="1" applyFont="1" applyBorder="1" applyAlignment="1">
      <alignment horizontal="right"/>
    </xf>
    <xf numFmtId="3" fontId="3" fillId="0" borderId="57" xfId="65" applyNumberFormat="1" applyFont="1" applyBorder="1" applyAlignment="1">
      <alignment horizontal="right"/>
    </xf>
    <xf numFmtId="0" fontId="3" fillId="0" borderId="57" xfId="65" applyFont="1" applyBorder="1"/>
    <xf numFmtId="0" fontId="3" fillId="0" borderId="57" xfId="65" applyFont="1" applyBorder="1" applyAlignment="1">
      <alignment horizontal="right"/>
    </xf>
    <xf numFmtId="0" fontId="3" fillId="0" borderId="0" xfId="65" applyFont="1" applyFill="1" applyAlignment="1">
      <alignment horizontal="left"/>
    </xf>
    <xf numFmtId="0" fontId="3" fillId="0" borderId="0" xfId="65" applyFont="1" applyFill="1" applyAlignment="1">
      <alignment horizontal="center"/>
    </xf>
    <xf numFmtId="0" fontId="3" fillId="0" borderId="41" xfId="65" applyFont="1" applyBorder="1" applyAlignment="1">
      <alignment horizontal="right"/>
    </xf>
    <xf numFmtId="0" fontId="3" fillId="0" borderId="41" xfId="65" applyFont="1" applyBorder="1" applyAlignment="1">
      <alignment horizontal="left"/>
    </xf>
    <xf numFmtId="3" fontId="3" fillId="0" borderId="41" xfId="65" applyNumberFormat="1" applyFont="1" applyBorder="1" applyAlignment="1">
      <alignment horizontal="right"/>
    </xf>
    <xf numFmtId="3" fontId="3" fillId="0" borderId="57" xfId="22" applyNumberFormat="1" applyFont="1" applyBorder="1"/>
    <xf numFmtId="3" fontId="3" fillId="0" borderId="0" xfId="22" applyNumberFormat="1" applyFont="1"/>
    <xf numFmtId="3" fontId="3" fillId="0" borderId="57" xfId="65" applyNumberFormat="1" applyFont="1" applyBorder="1" applyAlignment="1">
      <alignment horizontal="center"/>
    </xf>
    <xf numFmtId="0" fontId="3" fillId="0" borderId="58" xfId="65" applyFont="1" applyBorder="1"/>
    <xf numFmtId="0" fontId="4" fillId="0" borderId="24" xfId="65" applyFont="1" applyBorder="1" applyAlignment="1">
      <alignment horizontal="centerContinuous"/>
    </xf>
    <xf numFmtId="0" fontId="3" fillId="0" borderId="0" xfId="66" applyFont="1" applyAlignment="1">
      <alignment horizontal="left"/>
    </xf>
    <xf numFmtId="0" fontId="3" fillId="0" borderId="0" xfId="66" applyFont="1"/>
    <xf numFmtId="0" fontId="17" fillId="0" borderId="0" xfId="66" applyFont="1"/>
    <xf numFmtId="0" fontId="3" fillId="0" borderId="0" xfId="66" applyFont="1" applyAlignment="1">
      <alignment horizontal="right"/>
    </xf>
    <xf numFmtId="0" fontId="3" fillId="0" borderId="24" xfId="66" applyFont="1" applyBorder="1"/>
    <xf numFmtId="0" fontId="3" fillId="0" borderId="41" xfId="66" applyFont="1" applyBorder="1"/>
    <xf numFmtId="0" fontId="3" fillId="0" borderId="61" xfId="66" applyFont="1" applyBorder="1"/>
    <xf numFmtId="0" fontId="3" fillId="0" borderId="76" xfId="66" applyFont="1" applyBorder="1"/>
    <xf numFmtId="0" fontId="3" fillId="0" borderId="60" xfId="66" applyFont="1" applyBorder="1"/>
    <xf numFmtId="0" fontId="3" fillId="0" borderId="21" xfId="66" applyFont="1" applyBorder="1"/>
    <xf numFmtId="0" fontId="3" fillId="0" borderId="22" xfId="66" applyFont="1" applyBorder="1"/>
    <xf numFmtId="0" fontId="3" fillId="0" borderId="23" xfId="66" applyFont="1" applyBorder="1"/>
    <xf numFmtId="0" fontId="3" fillId="0" borderId="22" xfId="66" applyFont="1" applyBorder="1" applyAlignment="1">
      <alignment horizontal="center"/>
    </xf>
    <xf numFmtId="0" fontId="3" fillId="0" borderId="77" xfId="66" applyFont="1" applyBorder="1" applyAlignment="1">
      <alignment horizontal="center"/>
    </xf>
    <xf numFmtId="0" fontId="3" fillId="0" borderId="24" xfId="66" applyFont="1" applyBorder="1" applyAlignment="1">
      <alignment horizontal="center"/>
    </xf>
    <xf numFmtId="0" fontId="3" fillId="0" borderId="57" xfId="66" applyFont="1" applyBorder="1" applyAlignment="1">
      <alignment horizontal="center"/>
    </xf>
    <xf numFmtId="0" fontId="3" fillId="0" borderId="54" xfId="66" applyFont="1" applyBorder="1"/>
    <xf numFmtId="0" fontId="3" fillId="0" borderId="55" xfId="66" applyFont="1" applyBorder="1"/>
    <xf numFmtId="0" fontId="3" fillId="0" borderId="55" xfId="66" applyFont="1" applyBorder="1" applyAlignment="1">
      <alignment horizontal="center"/>
    </xf>
    <xf numFmtId="0" fontId="3" fillId="0" borderId="56" xfId="66" applyFont="1" applyBorder="1"/>
    <xf numFmtId="0" fontId="3" fillId="0" borderId="58" xfId="66" applyFont="1" applyBorder="1" applyAlignment="1">
      <alignment horizontal="center"/>
    </xf>
    <xf numFmtId="0" fontId="3" fillId="0" borderId="77" xfId="66" applyFont="1" applyBorder="1"/>
    <xf numFmtId="0" fontId="3" fillId="0" borderId="57" xfId="66" applyFont="1" applyBorder="1"/>
    <xf numFmtId="0" fontId="3" fillId="0" borderId="58" xfId="66" applyFont="1" applyBorder="1"/>
    <xf numFmtId="0" fontId="3" fillId="0" borderId="0" xfId="66" applyFont="1" applyAlignment="1">
      <alignment horizontal="left" indent="1"/>
    </xf>
    <xf numFmtId="0" fontId="6" fillId="0" borderId="0" xfId="66" applyFont="1"/>
    <xf numFmtId="0" fontId="3" fillId="0" borderId="0" xfId="67" applyFont="1"/>
    <xf numFmtId="0" fontId="17" fillId="0" borderId="0" xfId="67" applyFont="1"/>
    <xf numFmtId="0" fontId="3" fillId="0" borderId="24" xfId="67" applyFont="1" applyBorder="1" applyAlignment="1">
      <alignment horizontal="centerContinuous"/>
    </xf>
    <xf numFmtId="0" fontId="3" fillId="0" borderId="0" xfId="67" applyFont="1" applyAlignment="1">
      <alignment horizontal="centerContinuous"/>
    </xf>
    <xf numFmtId="0" fontId="3" fillId="0" borderId="41" xfId="67" applyFont="1" applyBorder="1" applyAlignment="1">
      <alignment horizontal="centerContinuous"/>
    </xf>
    <xf numFmtId="0" fontId="3" fillId="0" borderId="24" xfId="67" applyFont="1" applyBorder="1"/>
    <xf numFmtId="0" fontId="3" fillId="0" borderId="41" xfId="67" applyFont="1" applyBorder="1"/>
    <xf numFmtId="0" fontId="3" fillId="0" borderId="61" xfId="67" applyFont="1" applyBorder="1"/>
    <xf numFmtId="0" fontId="3" fillId="0" borderId="76" xfId="67" applyFont="1" applyBorder="1"/>
    <xf numFmtId="0" fontId="3" fillId="0" borderId="60" xfId="67" applyFont="1" applyBorder="1"/>
    <xf numFmtId="0" fontId="3" fillId="0" borderId="0" xfId="67" applyFont="1" applyFill="1"/>
    <xf numFmtId="0" fontId="46" fillId="0" borderId="0" xfId="0" applyFont="1"/>
    <xf numFmtId="0" fontId="3" fillId="0" borderId="54" xfId="67" applyFont="1" applyBorder="1"/>
    <xf numFmtId="0" fontId="3" fillId="0" borderId="55" xfId="67" applyFont="1" applyBorder="1"/>
    <xf numFmtId="0" fontId="3" fillId="0" borderId="56" xfId="67" applyFont="1" applyBorder="1"/>
    <xf numFmtId="0" fontId="3" fillId="0" borderId="0" xfId="68" applyFont="1"/>
    <xf numFmtId="0" fontId="3" fillId="0" borderId="0" xfId="68" applyFont="1" applyAlignment="1">
      <alignment horizontal="center"/>
    </xf>
    <xf numFmtId="10" fontId="3" fillId="0" borderId="0" xfId="2" applyNumberFormat="1" applyFont="1"/>
    <xf numFmtId="0" fontId="3" fillId="0" borderId="24" xfId="68" applyFont="1" applyBorder="1" applyAlignment="1">
      <alignment horizontal="centerContinuous"/>
    </xf>
    <xf numFmtId="0" fontId="3" fillId="0" borderId="0" xfId="68" applyFont="1" applyAlignment="1">
      <alignment horizontal="centerContinuous"/>
    </xf>
    <xf numFmtId="0" fontId="3" fillId="0" borderId="41" xfId="68" applyFont="1" applyBorder="1" applyAlignment="1">
      <alignment horizontal="centerContinuous"/>
    </xf>
    <xf numFmtId="0" fontId="3" fillId="0" borderId="24" xfId="68" applyFont="1" applyBorder="1"/>
    <xf numFmtId="0" fontId="3" fillId="0" borderId="41" xfId="68" applyFont="1" applyBorder="1"/>
    <xf numFmtId="0" fontId="4" fillId="0" borderId="54" xfId="68" applyFont="1" applyBorder="1"/>
    <xf numFmtId="0" fontId="3" fillId="0" borderId="55" xfId="68" applyFont="1" applyBorder="1"/>
    <xf numFmtId="0" fontId="3" fillId="0" borderId="55" xfId="68" applyFont="1" applyBorder="1" applyAlignment="1">
      <alignment horizontal="center"/>
    </xf>
    <xf numFmtId="0" fontId="3" fillId="0" borderId="56" xfId="68" applyFont="1" applyBorder="1"/>
    <xf numFmtId="0" fontId="3" fillId="0" borderId="21" xfId="68" applyFont="1" applyBorder="1"/>
    <xf numFmtId="0" fontId="3" fillId="0" borderId="23" xfId="68" applyFont="1" applyBorder="1"/>
    <xf numFmtId="0" fontId="3" fillId="0" borderId="77" xfId="68" applyFont="1" applyBorder="1" applyAlignment="1">
      <alignment horizontal="center"/>
    </xf>
    <xf numFmtId="0" fontId="3" fillId="0" borderId="22" xfId="68" applyFont="1" applyBorder="1"/>
    <xf numFmtId="0" fontId="3" fillId="0" borderId="77" xfId="68" applyFont="1" applyBorder="1"/>
    <xf numFmtId="0" fontId="3" fillId="0" borderId="21" xfId="68" applyFont="1" applyBorder="1" applyAlignment="1">
      <alignment horizontal="center"/>
    </xf>
    <xf numFmtId="0" fontId="3" fillId="0" borderId="54" xfId="68" applyFont="1" applyBorder="1"/>
    <xf numFmtId="0" fontId="3" fillId="0" borderId="56" xfId="68" applyFont="1" applyBorder="1" applyAlignment="1">
      <alignment horizontal="center"/>
    </xf>
    <xf numFmtId="0" fontId="3" fillId="0" borderId="58" xfId="68" applyFont="1" applyBorder="1" applyAlignment="1">
      <alignment horizontal="center"/>
    </xf>
    <xf numFmtId="0" fontId="3" fillId="0" borderId="54" xfId="68" applyFont="1" applyBorder="1" applyAlignment="1">
      <alignment horizontal="center"/>
    </xf>
    <xf numFmtId="0" fontId="3" fillId="0" borderId="57" xfId="68" applyFont="1" applyBorder="1" applyAlignment="1">
      <alignment horizontal="center"/>
    </xf>
    <xf numFmtId="0" fontId="3" fillId="0" borderId="57" xfId="68" applyFont="1" applyBorder="1"/>
    <xf numFmtId="171" fontId="3" fillId="0" borderId="54" xfId="68" applyNumberFormat="1" applyFont="1" applyBorder="1"/>
    <xf numFmtId="171" fontId="3" fillId="0" borderId="24" xfId="68" applyNumberFormat="1" applyFont="1" applyBorder="1"/>
    <xf numFmtId="171" fontId="3" fillId="0" borderId="54" xfId="68" applyNumberFormat="1" applyFont="1" applyBorder="1" applyAlignment="1"/>
    <xf numFmtId="171" fontId="3" fillId="0" borderId="54" xfId="68" applyNumberFormat="1" applyFont="1" applyFill="1" applyBorder="1"/>
    <xf numFmtId="171" fontId="3" fillId="0" borderId="24" xfId="68" applyNumberFormat="1" applyFont="1" applyFill="1" applyBorder="1"/>
    <xf numFmtId="10" fontId="3" fillId="0" borderId="24" xfId="68" applyNumberFormat="1" applyFont="1" applyBorder="1"/>
    <xf numFmtId="10" fontId="3" fillId="0" borderId="54" xfId="68" applyNumberFormat="1" applyFont="1" applyBorder="1"/>
    <xf numFmtId="171" fontId="3" fillId="0" borderId="0" xfId="68" applyNumberFormat="1" applyFont="1" applyAlignment="1">
      <alignment horizontal="center"/>
    </xf>
    <xf numFmtId="0" fontId="3" fillId="0" borderId="58" xfId="68" applyFont="1" applyBorder="1"/>
    <xf numFmtId="0" fontId="3" fillId="0" borderId="22" xfId="68" applyFont="1" applyBorder="1" applyAlignment="1">
      <alignment horizontal="center"/>
    </xf>
    <xf numFmtId="171" fontId="3" fillId="0" borderId="22" xfId="68" applyNumberFormat="1" applyFont="1" applyBorder="1"/>
    <xf numFmtId="171" fontId="3" fillId="0" borderId="55" xfId="68" applyNumberFormat="1" applyFont="1" applyBorder="1"/>
    <xf numFmtId="171" fontId="3" fillId="0" borderId="21" xfId="68" applyNumberFormat="1" applyFont="1" applyBorder="1" applyAlignment="1">
      <alignment horizontal="center"/>
    </xf>
    <xf numFmtId="171" fontId="3" fillId="0" borderId="54" xfId="68" applyNumberFormat="1" applyFont="1" applyBorder="1" applyAlignment="1">
      <alignment horizontal="center"/>
    </xf>
    <xf numFmtId="171" fontId="3" fillId="0" borderId="54" xfId="0" applyNumberFormat="1" applyFont="1" applyBorder="1"/>
    <xf numFmtId="0" fontId="3" fillId="0" borderId="60" xfId="68" applyFont="1" applyBorder="1"/>
    <xf numFmtId="171" fontId="3" fillId="0" borderId="0" xfId="68" applyNumberFormat="1" applyFont="1"/>
    <xf numFmtId="0" fontId="3" fillId="0" borderId="0" xfId="68" applyFont="1" applyBorder="1" applyAlignment="1">
      <alignment horizontal="left"/>
    </xf>
    <xf numFmtId="0" fontId="3" fillId="0" borderId="0" xfId="68" applyFont="1" applyBorder="1"/>
    <xf numFmtId="0" fontId="3" fillId="0" borderId="55" xfId="68" applyFont="1" applyBorder="1" applyAlignment="1">
      <alignment horizontal="left"/>
    </xf>
    <xf numFmtId="0" fontId="3" fillId="0" borderId="0" xfId="68" applyFont="1" applyAlignment="1">
      <alignment horizontal="left"/>
    </xf>
    <xf numFmtId="0" fontId="2" fillId="0" borderId="15" xfId="45" applyBorder="1"/>
    <xf numFmtId="0" fontId="2" fillId="0" borderId="6" xfId="45" applyBorder="1"/>
    <xf numFmtId="0" fontId="11" fillId="0" borderId="0" xfId="55"/>
    <xf numFmtId="0" fontId="13" fillId="0" borderId="17" xfId="45" applyFont="1" applyBorder="1" applyAlignment="1">
      <alignment horizontal="centerContinuous"/>
    </xf>
    <xf numFmtId="0" fontId="9" fillId="0" borderId="17" xfId="45" applyFont="1" applyBorder="1" applyAlignment="1">
      <alignment horizontal="center"/>
    </xf>
    <xf numFmtId="0" fontId="9" fillId="0" borderId="0" xfId="45" applyFont="1" applyAlignment="1">
      <alignment horizontal="center"/>
    </xf>
    <xf numFmtId="0" fontId="6" fillId="0" borderId="0" xfId="37"/>
    <xf numFmtId="0" fontId="11" fillId="0" borderId="0" xfId="55" applyBorder="1"/>
    <xf numFmtId="0" fontId="2" fillId="0" borderId="18" xfId="45" applyBorder="1" applyAlignment="1">
      <alignment horizontal="center" textRotation="180"/>
    </xf>
    <xf numFmtId="0" fontId="2" fillId="0" borderId="17" xfId="45" applyBorder="1" applyAlignment="1">
      <alignment textRotation="180"/>
    </xf>
    <xf numFmtId="0" fontId="2" fillId="0" borderId="17" xfId="45" applyBorder="1" applyAlignment="1">
      <alignment horizontal="left" textRotation="180"/>
    </xf>
    <xf numFmtId="0" fontId="2" fillId="0" borderId="0" xfId="45" applyAlignment="1">
      <alignment horizontal="center" textRotation="180"/>
    </xf>
    <xf numFmtId="0" fontId="9" fillId="0" borderId="14" xfId="45" applyFont="1" applyBorder="1"/>
    <xf numFmtId="0" fontId="9" fillId="0" borderId="20" xfId="45" applyFont="1" applyBorder="1"/>
    <xf numFmtId="0" fontId="2" fillId="0" borderId="0" xfId="45" applyAlignment="1">
      <alignment horizontal="left" textRotation="180"/>
    </xf>
    <xf numFmtId="0" fontId="47" fillId="0" borderId="0" xfId="55" applyFont="1" applyBorder="1"/>
    <xf numFmtId="0" fontId="12" fillId="0" borderId="0" xfId="69" applyFont="1" applyBorder="1"/>
    <xf numFmtId="0" fontId="12" fillId="0" borderId="0" xfId="69" applyFont="1"/>
    <xf numFmtId="171" fontId="12" fillId="0" borderId="0" xfId="69" applyNumberFormat="1" applyFont="1"/>
    <xf numFmtId="3" fontId="12" fillId="0" borderId="0" xfId="69" applyNumberFormat="1" applyFont="1"/>
    <xf numFmtId="0" fontId="12" fillId="0" borderId="24" xfId="69" applyFont="1" applyBorder="1"/>
    <xf numFmtId="0" fontId="49" fillId="0" borderId="0" xfId="69" applyFont="1" applyBorder="1"/>
    <xf numFmtId="0" fontId="36" fillId="0" borderId="0" xfId="69" applyFont="1" applyBorder="1"/>
    <xf numFmtId="171" fontId="12" fillId="0" borderId="0" xfId="69" applyNumberFormat="1" applyFont="1" applyBorder="1"/>
    <xf numFmtId="3" fontId="12" fillId="0" borderId="0" xfId="69" applyNumberFormat="1" applyFont="1" applyBorder="1"/>
    <xf numFmtId="0" fontId="12" fillId="0" borderId="41" xfId="69" applyFont="1" applyBorder="1"/>
    <xf numFmtId="0" fontId="12" fillId="0" borderId="55" xfId="69" applyFont="1" applyBorder="1"/>
    <xf numFmtId="0" fontId="12" fillId="0" borderId="56" xfId="69" applyFont="1" applyBorder="1"/>
    <xf numFmtId="0" fontId="3" fillId="0" borderId="21" xfId="69" applyFont="1" applyBorder="1"/>
    <xf numFmtId="0" fontId="3" fillId="0" borderId="22" xfId="69" applyFont="1" applyBorder="1"/>
    <xf numFmtId="171" fontId="3" fillId="0" borderId="77" xfId="69" applyNumberFormat="1" applyFont="1" applyBorder="1" applyAlignment="1">
      <alignment horizontal="center"/>
    </xf>
    <xf numFmtId="171" fontId="3" fillId="0" borderId="22" xfId="69" applyNumberFormat="1" applyFont="1" applyBorder="1" applyAlignment="1">
      <alignment horizontal="center"/>
    </xf>
    <xf numFmtId="3" fontId="3" fillId="0" borderId="77" xfId="69" applyNumberFormat="1" applyFont="1" applyBorder="1" applyAlignment="1">
      <alignment horizontal="center"/>
    </xf>
    <xf numFmtId="171" fontId="3" fillId="0" borderId="23" xfId="69" applyNumberFormat="1" applyFont="1" applyBorder="1" applyAlignment="1">
      <alignment horizontal="center"/>
    </xf>
    <xf numFmtId="0" fontId="3" fillId="0" borderId="23" xfId="69" applyFont="1" applyBorder="1"/>
    <xf numFmtId="0" fontId="3" fillId="0" borderId="24" xfId="69" applyFont="1" applyBorder="1"/>
    <xf numFmtId="0" fontId="3" fillId="0" borderId="0" xfId="69" applyFont="1" applyBorder="1"/>
    <xf numFmtId="0" fontId="3" fillId="0" borderId="24" xfId="69" applyFont="1" applyBorder="1" applyAlignment="1">
      <alignment horizontal="center"/>
    </xf>
    <xf numFmtId="0" fontId="3" fillId="0" borderId="0" xfId="69" applyFont="1" applyBorder="1" applyAlignment="1">
      <alignment horizontal="left"/>
    </xf>
    <xf numFmtId="171" fontId="3" fillId="0" borderId="57" xfId="69" applyNumberFormat="1" applyFont="1" applyBorder="1" applyAlignment="1">
      <alignment horizontal="center"/>
    </xf>
    <xf numFmtId="171" fontId="3" fillId="0" borderId="0" xfId="69" applyNumberFormat="1" applyFont="1" applyBorder="1" applyAlignment="1">
      <alignment horizontal="center"/>
    </xf>
    <xf numFmtId="3" fontId="3" fillId="0" borderId="57" xfId="69" applyNumberFormat="1" applyFont="1" applyBorder="1" applyAlignment="1">
      <alignment horizontal="center"/>
    </xf>
    <xf numFmtId="171" fontId="3" fillId="0" borderId="41" xfId="69" applyNumberFormat="1" applyFont="1" applyBorder="1" applyAlignment="1">
      <alignment horizontal="center"/>
    </xf>
    <xf numFmtId="0" fontId="3" fillId="0" borderId="41" xfId="69" applyFont="1" applyBorder="1" applyAlignment="1">
      <alignment horizontal="center"/>
    </xf>
    <xf numFmtId="0" fontId="3" fillId="0" borderId="0" xfId="69" applyFont="1" applyBorder="1" applyAlignment="1">
      <alignment horizontal="center"/>
    </xf>
    <xf numFmtId="0" fontId="3" fillId="0" borderId="41" xfId="69" applyFont="1" applyBorder="1"/>
    <xf numFmtId="0" fontId="3" fillId="0" borderId="54" xfId="69" applyFont="1" applyBorder="1"/>
    <xf numFmtId="0" fontId="3" fillId="0" borderId="55" xfId="69" applyFont="1" applyBorder="1"/>
    <xf numFmtId="0" fontId="3" fillId="0" borderId="54" xfId="69" applyFont="1" applyBorder="1" applyAlignment="1">
      <alignment horizontal="center"/>
    </xf>
    <xf numFmtId="0" fontId="3" fillId="0" borderId="55" xfId="69" applyFont="1" applyBorder="1" applyAlignment="1">
      <alignment horizontal="center"/>
    </xf>
    <xf numFmtId="171" fontId="3" fillId="0" borderId="58" xfId="69" applyNumberFormat="1" applyFont="1" applyBorder="1" applyAlignment="1">
      <alignment horizontal="center"/>
    </xf>
    <xf numFmtId="171" fontId="3" fillId="0" borderId="55" xfId="69" applyNumberFormat="1" applyFont="1" applyBorder="1" applyAlignment="1">
      <alignment horizontal="center"/>
    </xf>
    <xf numFmtId="3" fontId="3" fillId="0" borderId="58" xfId="69" applyNumberFormat="1" applyFont="1" applyBorder="1" applyAlignment="1">
      <alignment horizontal="center"/>
    </xf>
    <xf numFmtId="0" fontId="3" fillId="0" borderId="76" xfId="69" applyFont="1" applyBorder="1"/>
    <xf numFmtId="0" fontId="3" fillId="0" borderId="59" xfId="69" applyFont="1" applyBorder="1"/>
    <xf numFmtId="3" fontId="3" fillId="0" borderId="59" xfId="69" applyNumberFormat="1" applyFont="1" applyBorder="1"/>
    <xf numFmtId="0" fontId="3" fillId="0" borderId="60" xfId="69" applyFont="1" applyBorder="1"/>
    <xf numFmtId="0" fontId="11" fillId="0" borderId="0" xfId="69" applyBorder="1"/>
    <xf numFmtId="0" fontId="3" fillId="0" borderId="58" xfId="69" applyFont="1" applyBorder="1"/>
    <xf numFmtId="0" fontId="3" fillId="0" borderId="59" xfId="69" applyFont="1" applyBorder="1" applyAlignment="1">
      <alignment horizontal="left"/>
    </xf>
    <xf numFmtId="0" fontId="3" fillId="0" borderId="59" xfId="69" applyFont="1" applyBorder="1" applyAlignment="1">
      <alignment horizontal="right"/>
    </xf>
    <xf numFmtId="0" fontId="3" fillId="0" borderId="61" xfId="69" applyFont="1" applyBorder="1"/>
    <xf numFmtId="0" fontId="3" fillId="0" borderId="54" xfId="69" applyFont="1" applyBorder="1" applyAlignment="1">
      <alignment horizontal="left"/>
    </xf>
    <xf numFmtId="3" fontId="3" fillId="0" borderId="59" xfId="23" applyNumberFormat="1" applyFont="1" applyBorder="1" applyAlignment="1">
      <alignment horizontal="right"/>
    </xf>
    <xf numFmtId="0" fontId="3" fillId="0" borderId="59" xfId="69" applyFont="1" applyBorder="1" applyAlignment="1">
      <alignment horizontal="left" wrapText="1"/>
    </xf>
    <xf numFmtId="0" fontId="3" fillId="0" borderId="59" xfId="69" applyFont="1" applyBorder="1" applyAlignment="1">
      <alignment wrapText="1"/>
    </xf>
    <xf numFmtId="3" fontId="3" fillId="0" borderId="58" xfId="69" applyNumberFormat="1" applyFont="1" applyBorder="1" applyAlignment="1">
      <alignment horizontal="right"/>
    </xf>
    <xf numFmtId="0" fontId="3" fillId="0" borderId="58" xfId="69" applyFont="1" applyBorder="1" applyAlignment="1">
      <alignment horizontal="left"/>
    </xf>
    <xf numFmtId="0" fontId="3" fillId="0" borderId="58" xfId="69" applyFont="1" applyBorder="1" applyAlignment="1">
      <alignment horizontal="right"/>
    </xf>
    <xf numFmtId="3" fontId="3" fillId="0" borderId="58" xfId="69" applyNumberFormat="1" applyFont="1" applyBorder="1"/>
    <xf numFmtId="0" fontId="3" fillId="0" borderId="61" xfId="69" applyFont="1" applyBorder="1" applyAlignment="1">
      <alignment horizontal="right"/>
    </xf>
    <xf numFmtId="0" fontId="11" fillId="0" borderId="24" xfId="69" applyBorder="1"/>
    <xf numFmtId="0" fontId="23" fillId="0" borderId="0" xfId="69" applyFont="1" applyBorder="1"/>
    <xf numFmtId="171" fontId="23" fillId="0" borderId="0" xfId="69" applyNumberFormat="1" applyFont="1" applyBorder="1"/>
    <xf numFmtId="3" fontId="23" fillId="0" borderId="0" xfId="69" applyNumberFormat="1" applyFont="1" applyBorder="1"/>
    <xf numFmtId="0" fontId="11" fillId="0" borderId="23" xfId="69" applyBorder="1"/>
    <xf numFmtId="0" fontId="7" fillId="0" borderId="24" xfId="69" applyFont="1" applyBorder="1"/>
    <xf numFmtId="0" fontId="7" fillId="0" borderId="0" xfId="69" applyFont="1" applyBorder="1"/>
    <xf numFmtId="0" fontId="47" fillId="0" borderId="0" xfId="69" applyFont="1" applyBorder="1"/>
    <xf numFmtId="171" fontId="7" fillId="0" borderId="0" xfId="69" applyNumberFormat="1" applyFont="1" applyBorder="1"/>
    <xf numFmtId="3" fontId="7" fillId="0" borderId="0" xfId="69" applyNumberFormat="1" applyFont="1" applyBorder="1"/>
    <xf numFmtId="0" fontId="7" fillId="0" borderId="41" xfId="69" applyFont="1" applyBorder="1"/>
    <xf numFmtId="0" fontId="11" fillId="0" borderId="0" xfId="69" applyNumberFormat="1" applyProtection="1">
      <protection locked="0"/>
    </xf>
    <xf numFmtId="0" fontId="7" fillId="0" borderId="54" xfId="69" applyFont="1" applyBorder="1"/>
    <xf numFmtId="0" fontId="7" fillId="0" borderId="55" xfId="69" applyFont="1" applyBorder="1"/>
    <xf numFmtId="0" fontId="47" fillId="0" borderId="55" xfId="69" applyFont="1" applyBorder="1"/>
    <xf numFmtId="171" fontId="7" fillId="0" borderId="55" xfId="69" applyNumberFormat="1" applyFont="1" applyBorder="1"/>
    <xf numFmtId="3" fontId="7" fillId="0" borderId="55" xfId="69" applyNumberFormat="1" applyFont="1" applyBorder="1"/>
    <xf numFmtId="0" fontId="7" fillId="0" borderId="56" xfId="69" applyFont="1" applyBorder="1"/>
    <xf numFmtId="171" fontId="11" fillId="0" borderId="0" xfId="69" applyNumberFormat="1" applyBorder="1"/>
    <xf numFmtId="3" fontId="11" fillId="0" borderId="0" xfId="69" applyNumberFormat="1" applyBorder="1"/>
    <xf numFmtId="0" fontId="11" fillId="0" borderId="0" xfId="69"/>
    <xf numFmtId="0" fontId="2" fillId="0" borderId="15" xfId="45" applyBorder="1" applyProtection="1"/>
    <xf numFmtId="0" fontId="2" fillId="0" borderId="6" xfId="45" applyBorder="1" applyProtection="1"/>
    <xf numFmtId="0" fontId="2" fillId="0" borderId="16" xfId="45" applyBorder="1" applyProtection="1"/>
    <xf numFmtId="0" fontId="13" fillId="0" borderId="17" xfId="45" applyFont="1" applyBorder="1" applyAlignment="1" applyProtection="1">
      <alignment horizontal="centerContinuous"/>
    </xf>
    <xf numFmtId="0" fontId="2" fillId="0" borderId="0" xfId="45" applyAlignment="1" applyProtection="1">
      <alignment horizontal="centerContinuous"/>
    </xf>
    <xf numFmtId="0" fontId="2" fillId="0" borderId="18" xfId="45" applyBorder="1" applyAlignment="1" applyProtection="1">
      <alignment horizontal="centerContinuous"/>
    </xf>
    <xf numFmtId="0" fontId="2" fillId="0" borderId="0" xfId="45" applyProtection="1"/>
    <xf numFmtId="0" fontId="2" fillId="0" borderId="18" xfId="45" applyBorder="1" applyProtection="1"/>
    <xf numFmtId="0" fontId="9" fillId="0" borderId="18" xfId="45" applyFont="1" applyBorder="1" applyProtection="1"/>
    <xf numFmtId="0" fontId="9" fillId="0" borderId="0" xfId="45" applyFont="1" applyAlignment="1" applyProtection="1">
      <alignment horizontal="center"/>
    </xf>
    <xf numFmtId="0" fontId="9" fillId="0" borderId="17" xfId="45" applyFont="1" applyBorder="1" applyAlignment="1" applyProtection="1">
      <alignment horizontal="left" indent="3"/>
    </xf>
    <xf numFmtId="0" fontId="9" fillId="0" borderId="17" xfId="45" applyFont="1" applyBorder="1" applyAlignment="1" applyProtection="1">
      <alignment horizontal="left" indent="1"/>
    </xf>
    <xf numFmtId="0" fontId="9" fillId="0" borderId="20" xfId="45" applyFont="1" applyBorder="1" applyProtection="1"/>
    <xf numFmtId="0" fontId="3" fillId="0" borderId="55" xfId="44" applyFont="1" applyBorder="1" applyAlignment="1" applyProtection="1">
      <alignment vertical="center"/>
      <protection locked="0"/>
    </xf>
    <xf numFmtId="5" fontId="3" fillId="0" borderId="55" xfId="44" applyNumberFormat="1" applyFont="1" applyBorder="1" applyAlignment="1" applyProtection="1">
      <alignment vertical="center"/>
      <protection locked="0"/>
    </xf>
    <xf numFmtId="5" fontId="3" fillId="0" borderId="55" xfId="44" applyNumberFormat="1" applyFont="1" applyBorder="1" applyAlignment="1" applyProtection="1">
      <alignment horizontal="right" vertical="center"/>
      <protection locked="0"/>
    </xf>
    <xf numFmtId="0" fontId="3" fillId="0" borderId="0" xfId="44" applyFont="1" applyAlignment="1" applyProtection="1">
      <alignment vertical="center"/>
      <protection locked="0"/>
    </xf>
    <xf numFmtId="5" fontId="4" fillId="0" borderId="54" xfId="44" applyNumberFormat="1" applyFont="1" applyBorder="1" applyAlignment="1" applyProtection="1">
      <alignment horizontal="centerContinuous" vertical="center"/>
      <protection locked="0"/>
    </xf>
    <xf numFmtId="0" fontId="3" fillId="0" borderId="55" xfId="44" applyFont="1" applyBorder="1" applyAlignment="1" applyProtection="1">
      <alignment horizontal="centerContinuous" vertical="center"/>
      <protection locked="0"/>
    </xf>
    <xf numFmtId="5" fontId="3" fillId="0" borderId="55" xfId="44" applyNumberFormat="1" applyFont="1" applyBorder="1" applyAlignment="1" applyProtection="1">
      <alignment horizontal="centerContinuous" vertical="center"/>
      <protection locked="0"/>
    </xf>
    <xf numFmtId="0" fontId="3" fillId="0" borderId="56" xfId="44" applyFont="1" applyBorder="1" applyAlignment="1" applyProtection="1">
      <alignment horizontal="centerContinuous" vertical="center"/>
      <protection locked="0"/>
    </xf>
    <xf numFmtId="0" fontId="3" fillId="0" borderId="24" xfId="44" applyFont="1" applyBorder="1" applyAlignment="1" applyProtection="1">
      <alignment vertical="center"/>
      <protection locked="0"/>
    </xf>
    <xf numFmtId="0" fontId="3" fillId="0" borderId="57" xfId="44" applyFont="1" applyBorder="1" applyAlignment="1" applyProtection="1">
      <alignment vertical="center"/>
      <protection locked="0"/>
    </xf>
    <xf numFmtId="0" fontId="3" fillId="0" borderId="0" xfId="44" applyFont="1" applyBorder="1" applyAlignment="1" applyProtection="1">
      <alignment vertical="center"/>
      <protection locked="0"/>
    </xf>
    <xf numFmtId="5" fontId="3" fillId="0" borderId="56" xfId="44" applyNumberFormat="1" applyFont="1" applyBorder="1" applyAlignment="1" applyProtection="1">
      <alignment horizontal="centerContinuous" vertical="center"/>
      <protection locked="0"/>
    </xf>
    <xf numFmtId="0" fontId="3" fillId="0" borderId="41" xfId="44" applyFont="1" applyBorder="1" applyAlignment="1" applyProtection="1">
      <alignment vertical="center"/>
      <protection locked="0"/>
    </xf>
    <xf numFmtId="49" fontId="3" fillId="0" borderId="0" xfId="44" applyNumberFormat="1" applyFont="1" applyAlignment="1" applyProtection="1">
      <alignment vertical="center"/>
      <protection locked="0"/>
    </xf>
    <xf numFmtId="0" fontId="3" fillId="0" borderId="57" xfId="44" applyFont="1" applyBorder="1" applyAlignment="1" applyProtection="1">
      <alignment horizontal="centerContinuous" vertical="center"/>
      <protection locked="0"/>
    </xf>
    <xf numFmtId="0" fontId="3" fillId="0" borderId="0" xfId="44" applyFont="1" applyBorder="1" applyAlignment="1" applyProtection="1">
      <alignment horizontal="centerContinuous" vertical="center"/>
      <protection locked="0"/>
    </xf>
    <xf numFmtId="0" fontId="3" fillId="0" borderId="24" xfId="44" applyFont="1" applyBorder="1" applyAlignment="1" applyProtection="1">
      <alignment horizontal="centerContinuous" vertical="center"/>
      <protection locked="0"/>
    </xf>
    <xf numFmtId="0" fontId="3" fillId="0" borderId="41" xfId="44" applyFont="1" applyBorder="1" applyAlignment="1" applyProtection="1">
      <alignment horizontal="centerContinuous" vertical="center"/>
      <protection locked="0"/>
    </xf>
    <xf numFmtId="0" fontId="3" fillId="0" borderId="54" xfId="44" applyFont="1" applyBorder="1" applyAlignment="1" applyProtection="1">
      <alignment vertical="center"/>
      <protection locked="0"/>
    </xf>
    <xf numFmtId="0" fontId="3" fillId="0" borderId="58" xfId="44" applyFont="1" applyBorder="1" applyAlignment="1" applyProtection="1">
      <alignment vertical="center"/>
      <protection locked="0"/>
    </xf>
    <xf numFmtId="0" fontId="3" fillId="0" borderId="58" xfId="44" applyFont="1" applyBorder="1" applyAlignment="1" applyProtection="1">
      <alignment horizontal="centerContinuous" vertical="center"/>
      <protection locked="0"/>
    </xf>
    <xf numFmtId="0" fontId="3" fillId="0" borderId="56" xfId="44" applyFont="1" applyBorder="1" applyAlignment="1" applyProtection="1">
      <alignment vertical="center"/>
      <protection locked="0"/>
    </xf>
    <xf numFmtId="0" fontId="3" fillId="0" borderId="54" xfId="44" applyFont="1" applyBorder="1" applyAlignment="1" applyProtection="1">
      <alignment horizontal="centerContinuous" vertical="center"/>
      <protection locked="0"/>
    </xf>
    <xf numFmtId="9" fontId="3" fillId="0" borderId="58" xfId="44" applyNumberFormat="1" applyFont="1" applyBorder="1" applyAlignment="1" applyProtection="1">
      <alignment horizontal="center" vertical="center"/>
      <protection locked="0"/>
    </xf>
    <xf numFmtId="174" fontId="3" fillId="0" borderId="56" xfId="17" applyNumberFormat="1" applyFont="1" applyBorder="1" applyAlignment="1" applyProtection="1">
      <alignment vertical="center"/>
      <protection locked="0"/>
    </xf>
    <xf numFmtId="174" fontId="3" fillId="0" borderId="58" xfId="17" applyNumberFormat="1" applyFont="1" applyBorder="1" applyAlignment="1" applyProtection="1">
      <alignment vertical="center"/>
      <protection locked="0"/>
    </xf>
    <xf numFmtId="3" fontId="3" fillId="0" borderId="56" xfId="44" applyNumberFormat="1" applyFont="1" applyBorder="1" applyAlignment="1" applyProtection="1">
      <alignment horizontal="centerContinuous" vertical="center"/>
      <protection locked="0"/>
    </xf>
    <xf numFmtId="49" fontId="3" fillId="0" borderId="0" xfId="44" applyNumberFormat="1" applyFont="1" applyBorder="1" applyAlignment="1" applyProtection="1">
      <alignment vertical="center"/>
      <protection locked="0"/>
    </xf>
    <xf numFmtId="0" fontId="3" fillId="0" borderId="0" xfId="44" applyFont="1" applyAlignment="1" applyProtection="1">
      <alignment horizontal="center" vertical="center"/>
      <protection locked="0"/>
    </xf>
    <xf numFmtId="49" fontId="3" fillId="0" borderId="0" xfId="44" applyNumberFormat="1" applyFont="1" applyBorder="1" applyAlignment="1" applyProtection="1">
      <alignment horizontal="right" vertical="center"/>
      <protection locked="0"/>
    </xf>
    <xf numFmtId="174" fontId="51" fillId="0" borderId="56" xfId="17" applyNumberFormat="1" applyFont="1" applyBorder="1" applyAlignment="1" applyProtection="1">
      <alignment vertical="center"/>
      <protection locked="0"/>
    </xf>
    <xf numFmtId="0" fontId="3" fillId="0" borderId="0" xfId="44" applyFont="1" applyAlignment="1" applyProtection="1">
      <alignment horizontal="right" vertical="center"/>
      <protection locked="0"/>
    </xf>
    <xf numFmtId="174" fontId="51" fillId="0" borderId="58" xfId="17" applyNumberFormat="1" applyFont="1" applyBorder="1" applyAlignment="1" applyProtection="1">
      <alignment vertical="center"/>
      <protection locked="0"/>
    </xf>
    <xf numFmtId="49" fontId="3" fillId="0" borderId="0" xfId="44" applyNumberFormat="1" applyFont="1" applyAlignment="1" applyProtection="1">
      <alignment horizontal="right" vertical="center"/>
      <protection locked="0"/>
    </xf>
    <xf numFmtId="178" fontId="3" fillId="0" borderId="55" xfId="44" applyNumberFormat="1" applyFont="1" applyBorder="1" applyAlignment="1" applyProtection="1">
      <alignment horizontal="centerContinuous" vertical="center"/>
      <protection locked="0"/>
    </xf>
    <xf numFmtId="2" fontId="3" fillId="0" borderId="0" xfId="44" applyNumberFormat="1" applyFont="1" applyAlignment="1" applyProtection="1">
      <alignment vertical="center"/>
      <protection locked="0"/>
    </xf>
    <xf numFmtId="5" fontId="3" fillId="0" borderId="59" xfId="44" applyNumberFormat="1" applyFont="1" applyBorder="1" applyAlignment="1" applyProtection="1">
      <alignment vertical="center"/>
      <protection locked="0"/>
    </xf>
    <xf numFmtId="0" fontId="3" fillId="0" borderId="61" xfId="44" applyFont="1" applyBorder="1" applyAlignment="1" applyProtection="1">
      <alignment horizontal="centerContinuous" vertical="center"/>
      <protection locked="0"/>
    </xf>
    <xf numFmtId="0" fontId="3" fillId="0" borderId="61" xfId="44" applyFont="1" applyBorder="1" applyAlignment="1" applyProtection="1">
      <alignment horizontal="left" vertical="center"/>
      <protection locked="0"/>
    </xf>
    <xf numFmtId="174" fontId="3" fillId="0" borderId="127" xfId="17" applyNumberFormat="1" applyFont="1" applyBorder="1" applyAlignment="1" applyProtection="1">
      <alignment vertical="center"/>
      <protection locked="0"/>
    </xf>
    <xf numFmtId="174" fontId="3" fillId="0" borderId="128" xfId="17" applyNumberFormat="1" applyFont="1" applyBorder="1" applyAlignment="1" applyProtection="1">
      <alignment vertical="center"/>
      <protection locked="0"/>
    </xf>
    <xf numFmtId="174" fontId="3" fillId="0" borderId="129" xfId="17" applyNumberFormat="1" applyFont="1" applyBorder="1" applyAlignment="1" applyProtection="1">
      <alignment vertical="center"/>
      <protection locked="0"/>
    </xf>
    <xf numFmtId="5" fontId="3" fillId="0" borderId="57" xfId="44" applyNumberFormat="1" applyFont="1" applyBorder="1" applyAlignment="1" applyProtection="1">
      <alignment vertical="center"/>
      <protection locked="0"/>
    </xf>
    <xf numFmtId="5" fontId="3" fillId="0" borderId="0" xfId="44" applyNumberFormat="1" applyFont="1" applyBorder="1" applyAlignment="1" applyProtection="1">
      <alignment vertical="center"/>
      <protection locked="0"/>
    </xf>
    <xf numFmtId="3" fontId="3" fillId="0" borderId="0" xfId="44" applyNumberFormat="1" applyFont="1" applyBorder="1" applyAlignment="1" applyProtection="1">
      <alignment vertical="center"/>
      <protection locked="0"/>
    </xf>
    <xf numFmtId="3" fontId="3" fillId="0" borderId="57" xfId="44" applyNumberFormat="1" applyFont="1" applyBorder="1" applyAlignment="1" applyProtection="1">
      <alignment vertical="center"/>
      <protection locked="0"/>
    </xf>
    <xf numFmtId="3" fontId="3" fillId="0" borderId="41" xfId="44" applyNumberFormat="1" applyFont="1" applyBorder="1" applyAlignment="1" applyProtection="1">
      <alignment vertical="center"/>
      <protection locked="0"/>
    </xf>
    <xf numFmtId="5" fontId="3" fillId="0" borderId="58" xfId="44" applyNumberFormat="1" applyFont="1" applyBorder="1" applyAlignment="1" applyProtection="1">
      <alignment vertical="center"/>
      <protection locked="0"/>
    </xf>
    <xf numFmtId="5" fontId="3" fillId="0" borderId="0" xfId="44" applyNumberFormat="1" applyFont="1" applyAlignment="1" applyProtection="1">
      <alignment vertical="center"/>
      <protection locked="0"/>
    </xf>
    <xf numFmtId="5" fontId="3" fillId="0" borderId="0" xfId="44" applyNumberFormat="1" applyFont="1" applyAlignment="1" applyProtection="1">
      <alignment horizontal="right" vertical="center"/>
      <protection locked="0"/>
    </xf>
    <xf numFmtId="0" fontId="8" fillId="0" borderId="0" xfId="44" applyProtection="1">
      <protection locked="0"/>
    </xf>
    <xf numFmtId="49" fontId="8" fillId="0" borderId="0" xfId="44" applyNumberFormat="1"/>
    <xf numFmtId="0" fontId="8" fillId="0" borderId="0" xfId="44"/>
    <xf numFmtId="0" fontId="8" fillId="0" borderId="0" xfId="44" applyAlignment="1" applyProtection="1">
      <alignment textRotation="180"/>
      <protection locked="0"/>
    </xf>
    <xf numFmtId="49" fontId="8" fillId="0" borderId="0" xfId="44" applyNumberFormat="1" applyProtection="1">
      <protection locked="0"/>
    </xf>
    <xf numFmtId="5" fontId="4" fillId="0" borderId="21" xfId="44" applyNumberFormat="1" applyFont="1" applyBorder="1" applyAlignment="1" applyProtection="1">
      <alignment horizontal="centerContinuous"/>
      <protection locked="0"/>
    </xf>
    <xf numFmtId="5" fontId="29" fillId="0" borderId="22" xfId="44" applyNumberFormat="1" applyFont="1" applyBorder="1" applyAlignment="1" applyProtection="1">
      <alignment horizontal="centerContinuous"/>
      <protection locked="0"/>
    </xf>
    <xf numFmtId="5" fontId="29" fillId="0" borderId="23" xfId="44" applyNumberFormat="1" applyFont="1" applyBorder="1" applyAlignment="1" applyProtection="1">
      <alignment horizontal="centerContinuous"/>
      <protection locked="0"/>
    </xf>
    <xf numFmtId="5" fontId="29" fillId="0" borderId="24" xfId="44" applyNumberFormat="1" applyFont="1" applyBorder="1" applyProtection="1">
      <protection locked="0"/>
    </xf>
    <xf numFmtId="5" fontId="29" fillId="0" borderId="0" xfId="44" applyNumberFormat="1" applyFont="1" applyBorder="1" applyProtection="1">
      <protection locked="0"/>
    </xf>
    <xf numFmtId="5" fontId="29" fillId="0" borderId="41" xfId="44" applyNumberFormat="1" applyFont="1" applyBorder="1" applyProtection="1">
      <protection locked="0"/>
    </xf>
    <xf numFmtId="5" fontId="2" fillId="0" borderId="24" xfId="44" applyNumberFormat="1" applyFont="1" applyBorder="1" applyProtection="1">
      <protection locked="0"/>
    </xf>
    <xf numFmtId="5" fontId="44" fillId="0" borderId="0" xfId="44" applyNumberFormat="1" applyFont="1" applyBorder="1" applyProtection="1">
      <protection locked="0"/>
    </xf>
    <xf numFmtId="5" fontId="2" fillId="0" borderId="62" xfId="44" applyNumberFormat="1" applyFont="1" applyBorder="1" applyProtection="1">
      <protection locked="0"/>
    </xf>
    <xf numFmtId="5" fontId="2" fillId="0" borderId="63" xfId="44" applyNumberFormat="1" applyFont="1" applyBorder="1" applyProtection="1">
      <protection locked="0"/>
    </xf>
    <xf numFmtId="5" fontId="29" fillId="0" borderId="63" xfId="44" applyNumberFormat="1" applyFont="1" applyBorder="1" applyProtection="1">
      <protection locked="0"/>
    </xf>
    <xf numFmtId="5" fontId="29" fillId="0" borderId="64" xfId="44" applyNumberFormat="1" applyFont="1" applyBorder="1" applyProtection="1">
      <protection locked="0"/>
    </xf>
    <xf numFmtId="0" fontId="3" fillId="0" borderId="24" xfId="44" applyFont="1" applyBorder="1" applyProtection="1">
      <protection locked="0"/>
    </xf>
    <xf numFmtId="0" fontId="3" fillId="0" borderId="57" xfId="44" applyFont="1" applyBorder="1" applyProtection="1">
      <protection locked="0"/>
    </xf>
    <xf numFmtId="0" fontId="3" fillId="0" borderId="0" xfId="44" applyFont="1" applyBorder="1" applyProtection="1">
      <protection locked="0"/>
    </xf>
    <xf numFmtId="5" fontId="3" fillId="0" borderId="54" xfId="44" applyNumberFormat="1" applyFont="1" applyBorder="1" applyAlignment="1" applyProtection="1">
      <alignment horizontal="centerContinuous"/>
      <protection locked="0"/>
    </xf>
    <xf numFmtId="5" fontId="3" fillId="0" borderId="55" xfId="44" applyNumberFormat="1" applyFont="1" applyBorder="1" applyAlignment="1" applyProtection="1">
      <alignment horizontal="centerContinuous"/>
      <protection locked="0"/>
    </xf>
    <xf numFmtId="0" fontId="8" fillId="0" borderId="0" xfId="44" applyFont="1" applyProtection="1">
      <protection locked="0"/>
    </xf>
    <xf numFmtId="0" fontId="3" fillId="0" borderId="24" xfId="44" applyFont="1" applyBorder="1" applyAlignment="1" applyProtection="1">
      <alignment horizontal="centerContinuous"/>
      <protection locked="0"/>
    </xf>
    <xf numFmtId="0" fontId="3" fillId="0" borderId="57" xfId="44" applyFont="1" applyBorder="1" applyAlignment="1" applyProtection="1">
      <alignment horizontal="centerContinuous"/>
      <protection locked="0"/>
    </xf>
    <xf numFmtId="0" fontId="3" fillId="0" borderId="0" xfId="44" applyFont="1" applyBorder="1" applyAlignment="1" applyProtection="1">
      <alignment horizontal="centerContinuous"/>
      <protection locked="0"/>
    </xf>
    <xf numFmtId="0" fontId="3" fillId="0" borderId="54" xfId="44" applyFont="1" applyBorder="1" applyProtection="1">
      <protection locked="0"/>
    </xf>
    <xf numFmtId="0" fontId="3" fillId="0" borderId="58" xfId="44" applyFont="1" applyBorder="1" applyProtection="1">
      <protection locked="0"/>
    </xf>
    <xf numFmtId="0" fontId="3" fillId="0" borderId="55" xfId="44" applyFont="1" applyBorder="1" applyAlignment="1" applyProtection="1">
      <alignment horizontal="centerContinuous"/>
      <protection locked="0"/>
    </xf>
    <xf numFmtId="0" fontId="3" fillId="0" borderId="58" xfId="44" applyFont="1" applyBorder="1" applyAlignment="1" applyProtection="1">
      <alignment horizontal="centerContinuous"/>
      <protection locked="0"/>
    </xf>
    <xf numFmtId="37" fontId="3" fillId="0" borderId="58" xfId="44" applyNumberFormat="1" applyFont="1" applyBorder="1" applyAlignment="1" applyProtection="1">
      <alignment vertical="center"/>
      <protection locked="0"/>
    </xf>
    <xf numFmtId="37" fontId="3" fillId="0" borderId="55" xfId="44" applyNumberFormat="1" applyFont="1" applyBorder="1" applyAlignment="1" applyProtection="1">
      <alignment vertical="center"/>
      <protection locked="0"/>
    </xf>
    <xf numFmtId="37" fontId="52" fillId="0" borderId="55" xfId="44" applyNumberFormat="1" applyFont="1" applyBorder="1" applyAlignment="1" applyProtection="1">
      <alignment vertical="center"/>
      <protection locked="0"/>
    </xf>
    <xf numFmtId="2" fontId="53" fillId="0" borderId="0" xfId="44" applyNumberFormat="1" applyFont="1" applyProtection="1">
      <protection locked="0"/>
    </xf>
    <xf numFmtId="2" fontId="53" fillId="0" borderId="0" xfId="44" applyNumberFormat="1" applyFont="1"/>
    <xf numFmtId="2" fontId="8" fillId="0" borderId="0" xfId="44" applyNumberFormat="1" applyFont="1" applyProtection="1">
      <protection locked="0"/>
    </xf>
    <xf numFmtId="5" fontId="3" fillId="0" borderId="58" xfId="44" applyNumberFormat="1" applyFont="1" applyBorder="1" applyProtection="1">
      <protection locked="0"/>
    </xf>
    <xf numFmtId="3" fontId="8" fillId="0" borderId="0" xfId="44" applyNumberFormat="1" applyProtection="1">
      <protection locked="0"/>
    </xf>
    <xf numFmtId="0" fontId="2" fillId="0" borderId="15" xfId="46" applyBorder="1"/>
    <xf numFmtId="0" fontId="13" fillId="0" borderId="6" xfId="46" applyFont="1" applyBorder="1" applyAlignment="1">
      <alignment horizontal="centerContinuous"/>
    </xf>
    <xf numFmtId="0" fontId="13" fillId="0" borderId="16" xfId="46" applyFont="1" applyBorder="1" applyAlignment="1">
      <alignment horizontal="centerContinuous"/>
    </xf>
    <xf numFmtId="0" fontId="9" fillId="0" borderId="17" xfId="46" applyFont="1" applyBorder="1"/>
    <xf numFmtId="0" fontId="9" fillId="0" borderId="0" xfId="46" applyFont="1"/>
    <xf numFmtId="0" fontId="9" fillId="0" borderId="18" xfId="46" applyFont="1" applyBorder="1"/>
    <xf numFmtId="0" fontId="9" fillId="0" borderId="17" xfId="46" applyFont="1" applyBorder="1" applyAlignment="1">
      <alignment horizontal="center"/>
    </xf>
    <xf numFmtId="0" fontId="9" fillId="0" borderId="0" xfId="46" applyFont="1" applyAlignment="1">
      <alignment horizontal="center"/>
    </xf>
    <xf numFmtId="0" fontId="9" fillId="0" borderId="0" xfId="46" applyFont="1" applyBorder="1"/>
    <xf numFmtId="0" fontId="2" fillId="0" borderId="18" xfId="46" applyBorder="1"/>
    <xf numFmtId="0" fontId="2" fillId="0" borderId="0" xfId="45" applyAlignment="1">
      <alignment textRotation="180"/>
    </xf>
    <xf numFmtId="0" fontId="2" fillId="0" borderId="24" xfId="46" applyBorder="1"/>
    <xf numFmtId="165" fontId="9" fillId="0" borderId="19" xfId="46" applyNumberFormat="1" applyFont="1" applyBorder="1" applyProtection="1"/>
    <xf numFmtId="0" fontId="9" fillId="0" borderId="14" xfId="46" applyFont="1" applyBorder="1"/>
    <xf numFmtId="0" fontId="9" fillId="0" borderId="20" xfId="46" applyFont="1" applyBorder="1"/>
    <xf numFmtId="0" fontId="2" fillId="0" borderId="0" xfId="36" applyFont="1" applyAlignment="1">
      <alignment horizontal="right"/>
    </xf>
    <xf numFmtId="0" fontId="6" fillId="0" borderId="0" xfId="36" applyAlignment="1">
      <alignment horizontal="left"/>
    </xf>
    <xf numFmtId="0" fontId="2" fillId="0" borderId="21" xfId="36" applyFont="1" applyBorder="1" applyAlignment="1">
      <alignment horizontal="center"/>
    </xf>
    <xf numFmtId="0" fontId="2" fillId="0" borderId="23" xfId="36" applyFont="1" applyBorder="1" applyAlignment="1">
      <alignment horizontal="center"/>
    </xf>
    <xf numFmtId="0" fontId="2" fillId="0" borderId="21" xfId="36" applyFont="1" applyBorder="1" applyAlignment="1">
      <alignment horizontal="centerContinuous"/>
    </xf>
    <xf numFmtId="0" fontId="2" fillId="0" borderId="22" xfId="36" applyFont="1" applyBorder="1" applyAlignment="1">
      <alignment horizontal="centerContinuous"/>
    </xf>
    <xf numFmtId="0" fontId="2" fillId="0" borderId="23" xfId="36" applyFont="1" applyBorder="1" applyAlignment="1">
      <alignment horizontal="centerContinuous"/>
    </xf>
    <xf numFmtId="0" fontId="2" fillId="0" borderId="61" xfId="36" applyFont="1" applyBorder="1" applyAlignment="1">
      <alignment horizontal="centerContinuous"/>
    </xf>
    <xf numFmtId="0" fontId="2" fillId="0" borderId="57" xfId="36" applyFont="1" applyBorder="1"/>
    <xf numFmtId="0" fontId="2" fillId="0" borderId="41" xfId="36" applyFont="1" applyBorder="1" applyAlignment="1">
      <alignment horizontal="center"/>
    </xf>
    <xf numFmtId="0" fontId="2" fillId="0" borderId="65" xfId="36" applyFont="1" applyBorder="1" applyAlignment="1">
      <alignment horizontal="center"/>
    </xf>
    <xf numFmtId="0" fontId="2" fillId="0" borderId="66" xfId="36" applyFont="1" applyBorder="1" applyAlignment="1">
      <alignment horizontal="center"/>
    </xf>
    <xf numFmtId="0" fontId="2" fillId="0" borderId="77" xfId="36" applyFont="1" applyBorder="1" applyAlignment="1" applyProtection="1">
      <alignment horizontal="center"/>
    </xf>
    <xf numFmtId="0" fontId="2" fillId="0" borderId="23" xfId="36" applyFont="1" applyFill="1" applyBorder="1"/>
    <xf numFmtId="37" fontId="2" fillId="0" borderId="108" xfId="36" applyNumberFormat="1" applyFont="1" applyBorder="1"/>
    <xf numFmtId="37" fontId="2" fillId="0" borderId="77" xfId="36" applyNumberFormat="1" applyFont="1" applyBorder="1"/>
    <xf numFmtId="37" fontId="2" fillId="0" borderId="77" xfId="36" applyNumberFormat="1" applyFont="1" applyBorder="1" applyAlignment="1">
      <alignment horizontal="center"/>
    </xf>
    <xf numFmtId="0" fontId="2" fillId="0" borderId="58" xfId="36" applyFont="1" applyFill="1" applyBorder="1" applyAlignment="1">
      <alignment horizontal="center"/>
    </xf>
    <xf numFmtId="0" fontId="2" fillId="0" borderId="54" xfId="36" applyFont="1" applyFill="1" applyBorder="1"/>
    <xf numFmtId="37" fontId="3" fillId="0" borderId="58" xfId="36" applyNumberFormat="1" applyFont="1" applyBorder="1" applyAlignment="1">
      <alignment horizontal="center"/>
    </xf>
    <xf numFmtId="0" fontId="2" fillId="0" borderId="41" xfId="36" applyFont="1" applyFill="1" applyBorder="1"/>
    <xf numFmtId="37" fontId="3" fillId="0" borderId="57" xfId="36" applyNumberFormat="1" applyFont="1" applyFill="1" applyBorder="1"/>
    <xf numFmtId="37" fontId="3" fillId="0" borderId="99" xfId="36" applyNumberFormat="1" applyFont="1" applyFill="1" applyBorder="1"/>
    <xf numFmtId="37" fontId="3" fillId="0" borderId="65" xfId="36" applyNumberFormat="1" applyFont="1" applyBorder="1"/>
    <xf numFmtId="37" fontId="3" fillId="0" borderId="65" xfId="36" applyNumberFormat="1" applyFont="1" applyFill="1" applyBorder="1" applyAlignment="1">
      <alignment horizontal="center"/>
    </xf>
    <xf numFmtId="0" fontId="2" fillId="0" borderId="24" xfId="36" applyFont="1" applyBorder="1" applyAlignment="1">
      <alignment horizontal="left"/>
    </xf>
    <xf numFmtId="37" fontId="2" fillId="0" borderId="0" xfId="36" applyNumberFormat="1" applyFont="1" applyBorder="1"/>
    <xf numFmtId="0" fontId="2" fillId="0" borderId="54" xfId="36" applyFont="1" applyBorder="1" applyAlignment="1">
      <alignment horizontal="center"/>
    </xf>
    <xf numFmtId="37" fontId="2" fillId="0" borderId="55" xfId="36" applyNumberFormat="1" applyFont="1" applyBorder="1"/>
    <xf numFmtId="0" fontId="2" fillId="0" borderId="56" xfId="36" applyFont="1" applyBorder="1" applyAlignment="1">
      <alignment horizontal="center"/>
    </xf>
    <xf numFmtId="37" fontId="2" fillId="0" borderId="22" xfId="36" applyNumberFormat="1" applyFont="1" applyBorder="1"/>
    <xf numFmtId="37" fontId="2" fillId="0" borderId="0" xfId="36" applyNumberFormat="1" applyFont="1" applyBorder="1" applyAlignment="1">
      <alignment horizontal="center"/>
    </xf>
    <xf numFmtId="37" fontId="2" fillId="0" borderId="57" xfId="36" applyNumberFormat="1" applyFont="1" applyBorder="1" applyAlignment="1">
      <alignment horizontal="center"/>
    </xf>
    <xf numFmtId="0" fontId="6" fillId="0" borderId="77" xfId="36" applyBorder="1"/>
    <xf numFmtId="49" fontId="2" fillId="0" borderId="57" xfId="36" applyNumberFormat="1" applyFont="1" applyBorder="1" applyAlignment="1">
      <alignment horizontal="center"/>
    </xf>
    <xf numFmtId="49" fontId="2" fillId="0" borderId="0" xfId="36" applyNumberFormat="1" applyFont="1" applyBorder="1" applyAlignment="1">
      <alignment horizontal="center"/>
    </xf>
    <xf numFmtId="1" fontId="2" fillId="0" borderId="57" xfId="36" applyNumberFormat="1" applyFont="1" applyBorder="1" applyAlignment="1">
      <alignment horizontal="center"/>
    </xf>
    <xf numFmtId="1" fontId="2" fillId="0" borderId="0" xfId="36" applyNumberFormat="1" applyFont="1" applyBorder="1" applyAlignment="1">
      <alignment horizontal="center"/>
    </xf>
    <xf numFmtId="0" fontId="2" fillId="0" borderId="55" xfId="36" applyFont="1" applyBorder="1" applyAlignment="1">
      <alignment horizontal="center"/>
    </xf>
    <xf numFmtId="37" fontId="2" fillId="0" borderId="55" xfId="36" applyNumberFormat="1" applyFont="1" applyBorder="1" applyAlignment="1">
      <alignment horizontal="center"/>
    </xf>
    <xf numFmtId="37" fontId="2" fillId="0" borderId="58" xfId="36" applyNumberFormat="1" applyFont="1" applyBorder="1" applyAlignment="1">
      <alignment horizontal="center"/>
    </xf>
    <xf numFmtId="0" fontId="2" fillId="0" borderId="59" xfId="36" applyFont="1" applyBorder="1" applyAlignment="1">
      <alignment horizontal="center"/>
    </xf>
    <xf numFmtId="0" fontId="2" fillId="0" borderId="76" xfId="36" applyFont="1" applyFill="1" applyBorder="1" applyAlignment="1">
      <alignment horizontal="center"/>
    </xf>
    <xf numFmtId="0" fontId="2" fillId="0" borderId="61" xfId="36" applyFont="1" applyBorder="1"/>
    <xf numFmtId="0" fontId="2" fillId="0" borderId="101" xfId="36" applyFont="1" applyBorder="1"/>
    <xf numFmtId="37" fontId="3" fillId="0" borderId="92" xfId="36" applyNumberFormat="1" applyFont="1" applyBorder="1"/>
    <xf numFmtId="37" fontId="3" fillId="0" borderId="83" xfId="36" applyNumberFormat="1" applyFont="1" applyBorder="1"/>
    <xf numFmtId="37" fontId="3" fillId="0" borderId="130" xfId="36" applyNumberFormat="1" applyFont="1" applyBorder="1"/>
    <xf numFmtId="37" fontId="3" fillId="0" borderId="82" xfId="36" applyNumberFormat="1" applyFont="1" applyBorder="1"/>
    <xf numFmtId="0" fontId="2" fillId="0" borderId="112" xfId="36" applyFont="1" applyBorder="1"/>
    <xf numFmtId="37" fontId="3" fillId="0" borderId="121" xfId="36" applyNumberFormat="1" applyFont="1" applyBorder="1"/>
    <xf numFmtId="0" fontId="2" fillId="0" borderId="112" xfId="36" applyFont="1" applyFill="1" applyBorder="1"/>
    <xf numFmtId="0" fontId="2" fillId="0" borderId="77" xfId="36" applyFont="1" applyFill="1" applyBorder="1" applyAlignment="1">
      <alignment horizontal="center"/>
    </xf>
    <xf numFmtId="0" fontId="2" fillId="0" borderId="22" xfId="36" applyFont="1" applyFill="1" applyBorder="1"/>
    <xf numFmtId="37" fontId="3" fillId="0" borderId="102" xfId="36" applyNumberFormat="1" applyFont="1" applyFill="1" applyBorder="1"/>
    <xf numFmtId="37" fontId="3" fillId="0" borderId="23" xfId="36" applyNumberFormat="1" applyFont="1" applyFill="1" applyBorder="1"/>
    <xf numFmtId="37" fontId="3" fillId="0" borderId="104" xfId="36" applyNumberFormat="1" applyFont="1" applyFill="1" applyBorder="1"/>
    <xf numFmtId="0" fontId="2" fillId="0" borderId="0" xfId="36" applyFont="1" applyAlignment="1">
      <alignment horizontal="left"/>
    </xf>
    <xf numFmtId="0" fontId="6" fillId="0" borderId="24" xfId="36" applyBorder="1" applyAlignment="1">
      <alignment horizontal="left" vertical="top"/>
    </xf>
    <xf numFmtId="0" fontId="2" fillId="0" borderId="57" xfId="36" applyFont="1" applyBorder="1" applyAlignment="1" applyProtection="1">
      <alignment horizontal="center"/>
    </xf>
    <xf numFmtId="0" fontId="2" fillId="0" borderId="24" xfId="36" applyFont="1" applyBorder="1" applyAlignment="1">
      <alignment horizontal="center"/>
    </xf>
    <xf numFmtId="37" fontId="4" fillId="0" borderId="58" xfId="36" applyNumberFormat="1" applyFont="1" applyBorder="1" applyAlignment="1">
      <alignment horizontal="center"/>
    </xf>
    <xf numFmtId="0" fontId="2" fillId="0" borderId="60" xfId="36" applyFont="1" applyBorder="1"/>
    <xf numFmtId="37" fontId="2" fillId="0" borderId="58" xfId="36" applyNumberFormat="1" applyFont="1" applyFill="1" applyBorder="1"/>
    <xf numFmtId="0" fontId="2" fillId="0" borderId="57" xfId="36" applyFont="1" applyFill="1" applyBorder="1" applyAlignment="1">
      <alignment horizontal="center"/>
    </xf>
    <xf numFmtId="37" fontId="2" fillId="0" borderId="57" xfId="36" applyNumberFormat="1" applyFont="1" applyFill="1" applyBorder="1"/>
    <xf numFmtId="0" fontId="2" fillId="0" borderId="60" xfId="36" applyFont="1" applyFill="1" applyBorder="1"/>
    <xf numFmtId="37" fontId="2" fillId="0" borderId="56" xfId="36" applyNumberFormat="1" applyFont="1" applyFill="1" applyBorder="1"/>
    <xf numFmtId="0" fontId="2" fillId="0" borderId="24" xfId="36" applyFont="1" applyFill="1" applyBorder="1" applyAlignment="1">
      <alignment horizontal="center"/>
    </xf>
    <xf numFmtId="0" fontId="2" fillId="0" borderId="23" xfId="36" applyFont="1" applyFill="1" applyBorder="1" applyAlignment="1">
      <alignment horizontal="center"/>
    </xf>
    <xf numFmtId="37" fontId="3" fillId="0" borderId="41" xfId="36" applyNumberFormat="1" applyFont="1" applyFill="1" applyBorder="1"/>
    <xf numFmtId="37" fontId="2" fillId="0" borderId="41" xfId="36" applyNumberFormat="1" applyFont="1" applyFill="1" applyBorder="1"/>
    <xf numFmtId="0" fontId="3" fillId="0" borderId="0" xfId="70" applyFont="1" applyProtection="1">
      <protection locked="0"/>
    </xf>
    <xf numFmtId="0" fontId="8" fillId="0" borderId="0" xfId="70" applyProtection="1">
      <protection locked="0"/>
    </xf>
    <xf numFmtId="0" fontId="3" fillId="0" borderId="0" xfId="70" applyFont="1" applyBorder="1" applyAlignment="1" applyProtection="1">
      <alignment vertical="center"/>
      <protection locked="0"/>
    </xf>
    <xf numFmtId="181" fontId="4" fillId="0" borderId="21" xfId="70" applyNumberFormat="1" applyFont="1" applyBorder="1" applyAlignment="1" applyProtection="1">
      <alignment horizontal="centerContinuous" vertical="center"/>
      <protection locked="0"/>
    </xf>
    <xf numFmtId="181" fontId="4" fillId="0" borderId="22" xfId="70" applyNumberFormat="1" applyFont="1" applyBorder="1" applyAlignment="1" applyProtection="1">
      <alignment horizontal="centerContinuous" vertical="center"/>
      <protection locked="0"/>
    </xf>
    <xf numFmtId="181" fontId="4" fillId="0" borderId="23" xfId="70" applyNumberFormat="1" applyFont="1" applyBorder="1" applyAlignment="1" applyProtection="1">
      <alignment horizontal="centerContinuous" vertical="center"/>
      <protection locked="0"/>
    </xf>
    <xf numFmtId="0" fontId="3" fillId="0" borderId="0" xfId="70" applyFont="1" applyAlignment="1" applyProtection="1">
      <alignment horizontal="left" vertical="top" textRotation="180"/>
      <protection locked="0"/>
    </xf>
    <xf numFmtId="181" fontId="3" fillId="0" borderId="24" xfId="70" applyNumberFormat="1" applyFont="1" applyBorder="1" applyAlignment="1" applyProtection="1">
      <alignment vertical="center"/>
      <protection locked="0"/>
    </xf>
    <xf numFmtId="181" fontId="3" fillId="0" borderId="0" xfId="70" applyNumberFormat="1" applyFont="1" applyBorder="1" applyAlignment="1" applyProtection="1">
      <alignment vertical="center"/>
      <protection locked="0"/>
    </xf>
    <xf numFmtId="181" fontId="3" fillId="0" borderId="41" xfId="70" applyNumberFormat="1" applyFont="1" applyBorder="1" applyAlignment="1" applyProtection="1">
      <alignment vertical="center"/>
      <protection locked="0"/>
    </xf>
    <xf numFmtId="0" fontId="3" fillId="0" borderId="0" xfId="70" applyFont="1" applyAlignment="1" applyProtection="1">
      <alignment vertical="center"/>
      <protection locked="0"/>
    </xf>
    <xf numFmtId="0" fontId="2" fillId="0" borderId="24" xfId="70" quotePrefix="1" applyFont="1" applyBorder="1" applyAlignment="1" applyProtection="1">
      <alignment horizontal="right" vertical="center"/>
      <protection locked="0"/>
    </xf>
    <xf numFmtId="181" fontId="2" fillId="0" borderId="0" xfId="70" applyNumberFormat="1" applyFont="1" applyBorder="1" applyAlignment="1" applyProtection="1">
      <alignment vertical="center"/>
      <protection locked="0"/>
    </xf>
    <xf numFmtId="181" fontId="2" fillId="0" borderId="41" xfId="70" applyNumberFormat="1" applyFont="1" applyBorder="1" applyAlignment="1" applyProtection="1">
      <alignment vertical="center"/>
      <protection locked="0"/>
    </xf>
    <xf numFmtId="0" fontId="2" fillId="0" borderId="24" xfId="70" applyFont="1" applyBorder="1" applyAlignment="1" applyProtection="1">
      <alignment vertical="center"/>
      <protection locked="0"/>
    </xf>
    <xf numFmtId="181" fontId="2" fillId="0" borderId="0" xfId="70" quotePrefix="1" applyNumberFormat="1" applyFont="1" applyBorder="1" applyAlignment="1" applyProtection="1">
      <alignment vertical="center"/>
      <protection locked="0"/>
    </xf>
    <xf numFmtId="181" fontId="2" fillId="0" borderId="24" xfId="70" applyNumberFormat="1" applyFont="1" applyBorder="1" applyAlignment="1" applyProtection="1">
      <alignment vertical="center"/>
      <protection locked="0"/>
    </xf>
    <xf numFmtId="181" fontId="2" fillId="0" borderId="62" xfId="70" applyNumberFormat="1" applyFont="1" applyBorder="1" applyAlignment="1" applyProtection="1">
      <alignment vertical="center"/>
      <protection locked="0"/>
    </xf>
    <xf numFmtId="181" fontId="2" fillId="0" borderId="63" xfId="70" applyNumberFormat="1" applyFont="1" applyBorder="1" applyAlignment="1" applyProtection="1">
      <alignment vertical="center"/>
      <protection locked="0"/>
    </xf>
    <xf numFmtId="181" fontId="2" fillId="0" borderId="64" xfId="70" applyNumberFormat="1" applyFont="1" applyBorder="1" applyAlignment="1" applyProtection="1">
      <alignment vertical="center"/>
      <protection locked="0"/>
    </xf>
    <xf numFmtId="0" fontId="3" fillId="0" borderId="24" xfId="70" applyFont="1" applyBorder="1" applyAlignment="1" applyProtection="1">
      <alignment vertical="center"/>
      <protection locked="0"/>
    </xf>
    <xf numFmtId="0" fontId="3" fillId="0" borderId="57" xfId="70" applyFont="1" applyBorder="1" applyAlignment="1" applyProtection="1">
      <alignment vertical="center"/>
      <protection locked="0"/>
    </xf>
    <xf numFmtId="181" fontId="3" fillId="0" borderId="55" xfId="70" applyNumberFormat="1" applyFont="1" applyBorder="1" applyAlignment="1" applyProtection="1">
      <alignment horizontal="centerContinuous" vertical="center"/>
      <protection locked="0"/>
    </xf>
    <xf numFmtId="181" fontId="3" fillId="0" borderId="54" xfId="70" applyNumberFormat="1" applyFont="1" applyBorder="1" applyAlignment="1" applyProtection="1">
      <alignment horizontal="centerContinuous" vertical="center"/>
      <protection locked="0"/>
    </xf>
    <xf numFmtId="181" fontId="3" fillId="0" borderId="56" xfId="70" applyNumberFormat="1" applyFont="1" applyBorder="1" applyAlignment="1" applyProtection="1">
      <alignment horizontal="centerContinuous" vertical="center"/>
      <protection locked="0"/>
    </xf>
    <xf numFmtId="0" fontId="3" fillId="0" borderId="24" xfId="70" applyFont="1" applyBorder="1" applyAlignment="1" applyProtection="1">
      <alignment horizontal="centerContinuous" vertical="center"/>
      <protection locked="0"/>
    </xf>
    <xf numFmtId="0" fontId="3" fillId="0" borderId="24" xfId="70" applyFont="1" applyBorder="1" applyAlignment="1" applyProtection="1">
      <alignment horizontal="center" vertical="center"/>
      <protection locked="0"/>
    </xf>
    <xf numFmtId="0" fontId="3" fillId="0" borderId="57" xfId="70" applyFont="1" applyBorder="1" applyAlignment="1" applyProtection="1">
      <alignment horizontal="center" vertical="center"/>
      <protection locked="0"/>
    </xf>
    <xf numFmtId="0" fontId="3" fillId="0" borderId="0" xfId="70" applyFont="1" applyBorder="1" applyAlignment="1" applyProtection="1">
      <alignment horizontal="center" vertical="center"/>
      <protection locked="0"/>
    </xf>
    <xf numFmtId="0" fontId="3" fillId="0" borderId="57" xfId="70" applyFont="1" applyBorder="1" applyAlignment="1" applyProtection="1">
      <alignment horizontal="centerContinuous" vertical="center"/>
      <protection locked="0"/>
    </xf>
    <xf numFmtId="0" fontId="3" fillId="0" borderId="41" xfId="70" applyFont="1" applyBorder="1" applyAlignment="1" applyProtection="1">
      <alignment horizontal="center" vertical="center"/>
      <protection locked="0"/>
    </xf>
    <xf numFmtId="0" fontId="3" fillId="0" borderId="41" xfId="70" applyFont="1" applyBorder="1" applyAlignment="1" applyProtection="1">
      <alignment vertical="center"/>
      <protection locked="0"/>
    </xf>
    <xf numFmtId="0" fontId="3" fillId="0" borderId="54" xfId="70" applyFont="1" applyBorder="1" applyAlignment="1" applyProtection="1">
      <alignment vertical="center"/>
      <protection locked="0"/>
    </xf>
    <xf numFmtId="0" fontId="3" fillId="0" borderId="58" xfId="70" applyFont="1" applyBorder="1" applyAlignment="1" applyProtection="1">
      <alignment horizontal="center" vertical="center"/>
      <protection locked="0"/>
    </xf>
    <xf numFmtId="0" fontId="3" fillId="0" borderId="56" xfId="70" applyFont="1" applyBorder="1" applyAlignment="1" applyProtection="1">
      <alignment horizontal="center" vertical="center"/>
      <protection locked="0"/>
    </xf>
    <xf numFmtId="0" fontId="3" fillId="0" borderId="55" xfId="70" applyFont="1" applyBorder="1" applyAlignment="1" applyProtection="1">
      <alignment horizontal="center" vertical="center"/>
      <protection locked="0"/>
    </xf>
    <xf numFmtId="0" fontId="3" fillId="0" borderId="54" xfId="70" applyFont="1" applyBorder="1" applyAlignment="1" applyProtection="1">
      <alignment horizontal="center" vertical="center"/>
      <protection locked="0"/>
    </xf>
    <xf numFmtId="0" fontId="3" fillId="0" borderId="58" xfId="70" applyFont="1" applyBorder="1" applyAlignment="1" applyProtection="1">
      <alignment vertical="center"/>
      <protection locked="0"/>
    </xf>
    <xf numFmtId="0" fontId="3" fillId="0" borderId="56" xfId="70" applyFont="1" applyBorder="1" applyAlignment="1" applyProtection="1">
      <alignment vertical="center"/>
      <protection locked="0"/>
    </xf>
    <xf numFmtId="0" fontId="3" fillId="0" borderId="55" xfId="70" applyFont="1" applyBorder="1" applyAlignment="1" applyProtection="1">
      <alignment vertical="center"/>
      <protection locked="0"/>
    </xf>
    <xf numFmtId="0" fontId="8" fillId="0" borderId="0" xfId="70" applyAlignment="1" applyProtection="1">
      <alignment horizontal="center"/>
      <protection locked="0"/>
    </xf>
    <xf numFmtId="39" fontId="3" fillId="0" borderId="56" xfId="70" applyNumberFormat="1" applyFont="1" applyBorder="1" applyAlignment="1" applyProtection="1">
      <alignment vertical="center"/>
      <protection locked="0"/>
    </xf>
    <xf numFmtId="39" fontId="3" fillId="0" borderId="55" xfId="70" applyNumberFormat="1" applyFont="1" applyBorder="1" applyAlignment="1" applyProtection="1">
      <alignment vertical="center"/>
      <protection locked="0"/>
    </xf>
    <xf numFmtId="39" fontId="3" fillId="0" borderId="54" xfId="70" applyNumberFormat="1" applyFont="1" applyBorder="1" applyAlignment="1" applyProtection="1">
      <alignment vertical="center"/>
      <protection locked="0"/>
    </xf>
    <xf numFmtId="39" fontId="3" fillId="0" borderId="58" xfId="70" applyNumberFormat="1" applyFont="1" applyBorder="1" applyAlignment="1" applyProtection="1">
      <alignment vertical="center"/>
      <protection locked="0"/>
    </xf>
    <xf numFmtId="0" fontId="47" fillId="0" borderId="58" xfId="70" applyFont="1" applyBorder="1" applyAlignment="1" applyProtection="1">
      <alignment vertical="center"/>
      <protection locked="0"/>
    </xf>
    <xf numFmtId="181" fontId="47" fillId="0" borderId="55" xfId="70" applyNumberFormat="1" applyFont="1" applyBorder="1" applyAlignment="1" applyProtection="1">
      <alignment vertical="center"/>
      <protection locked="0"/>
    </xf>
    <xf numFmtId="181" fontId="3" fillId="0" borderId="55" xfId="70" applyNumberFormat="1" applyFont="1" applyBorder="1" applyAlignment="1" applyProtection="1">
      <alignment vertical="center"/>
      <protection locked="0"/>
    </xf>
    <xf numFmtId="179" fontId="3" fillId="0" borderId="59" xfId="70" applyNumberFormat="1" applyFont="1" applyBorder="1" applyAlignment="1" applyProtection="1">
      <alignment horizontal="center" vertical="center"/>
      <protection locked="0"/>
    </xf>
    <xf numFmtId="180" fontId="3" fillId="0" borderId="59" xfId="70" applyNumberFormat="1" applyFont="1" applyBorder="1" applyAlignment="1" applyProtection="1">
      <alignment horizontal="center" vertical="center"/>
      <protection locked="0"/>
    </xf>
    <xf numFmtId="181" fontId="3" fillId="0" borderId="55" xfId="70" applyNumberFormat="1" applyFont="1" applyBorder="1" applyAlignment="1" applyProtection="1">
      <alignment horizontal="center" vertical="center"/>
      <protection locked="0"/>
    </xf>
    <xf numFmtId="1" fontId="3" fillId="0" borderId="58" xfId="70" applyNumberFormat="1" applyFont="1" applyBorder="1" applyAlignment="1" applyProtection="1">
      <alignment horizontal="center" vertical="center"/>
      <protection locked="0"/>
    </xf>
    <xf numFmtId="181" fontId="3" fillId="0" borderId="0" xfId="70" applyNumberFormat="1" applyFont="1" applyAlignment="1" applyProtection="1">
      <alignment vertical="center"/>
      <protection locked="0"/>
    </xf>
    <xf numFmtId="181" fontId="8" fillId="0" borderId="0" xfId="70" applyNumberFormat="1" applyProtection="1">
      <protection locked="0"/>
    </xf>
    <xf numFmtId="181" fontId="8" fillId="0" borderId="0" xfId="70" applyNumberFormat="1" applyAlignment="1" applyProtection="1">
      <alignment horizontal="center"/>
      <protection locked="0"/>
    </xf>
    <xf numFmtId="39" fontId="3" fillId="0" borderId="0" xfId="70" applyNumberFormat="1" applyFont="1" applyBorder="1" applyAlignment="1" applyProtection="1">
      <alignment vertical="center"/>
      <protection locked="0"/>
    </xf>
    <xf numFmtId="0" fontId="8" fillId="0" borderId="0" xfId="70" applyAlignment="1" applyProtection="1">
      <alignment vertical="center"/>
      <protection locked="0"/>
    </xf>
    <xf numFmtId="0" fontId="3" fillId="0" borderId="0" xfId="71" applyFont="1" applyAlignment="1" applyProtection="1">
      <alignment vertical="center"/>
      <protection locked="0"/>
    </xf>
    <xf numFmtId="5" fontId="3" fillId="0" borderId="0" xfId="71" applyNumberFormat="1" applyFont="1" applyAlignment="1" applyProtection="1">
      <alignment horizontal="left" vertical="top"/>
      <protection locked="0"/>
    </xf>
    <xf numFmtId="5" fontId="3" fillId="0" borderId="0" xfId="71" applyNumberFormat="1" applyFont="1" applyAlignment="1" applyProtection="1">
      <alignment vertical="top"/>
      <protection locked="0"/>
    </xf>
    <xf numFmtId="5" fontId="3" fillId="0" borderId="0" xfId="71" applyNumberFormat="1" applyFont="1" applyAlignment="1" applyProtection="1">
      <alignment horizontal="center" vertical="top"/>
      <protection locked="0"/>
    </xf>
    <xf numFmtId="0" fontId="3" fillId="0" borderId="0" xfId="71" applyFont="1" applyAlignment="1" applyProtection="1">
      <alignment horizontal="center" vertical="top"/>
      <protection locked="0"/>
    </xf>
    <xf numFmtId="0" fontId="3" fillId="0" borderId="0" xfId="71" applyFont="1" applyAlignment="1" applyProtection="1">
      <alignment vertical="top"/>
      <protection locked="0"/>
    </xf>
    <xf numFmtId="0" fontId="3" fillId="0" borderId="0" xfId="71" applyFont="1" applyAlignment="1" applyProtection="1">
      <alignment horizontal="right" vertical="top"/>
      <protection locked="0"/>
    </xf>
    <xf numFmtId="0" fontId="8" fillId="0" borderId="0" xfId="71" applyProtection="1">
      <protection locked="0"/>
    </xf>
    <xf numFmtId="5" fontId="4" fillId="0" borderId="24" xfId="71" applyNumberFormat="1" applyFont="1" applyBorder="1" applyAlignment="1" applyProtection="1">
      <alignment horizontal="centerContinuous" vertical="center"/>
      <protection locked="0"/>
    </xf>
    <xf numFmtId="5" fontId="4" fillId="0" borderId="0" xfId="71" applyNumberFormat="1" applyFont="1" applyBorder="1" applyAlignment="1" applyProtection="1">
      <alignment horizontal="centerContinuous" vertical="center"/>
      <protection locked="0"/>
    </xf>
    <xf numFmtId="5" fontId="4" fillId="0" borderId="0" xfId="71" applyNumberFormat="1" applyFont="1" applyBorder="1" applyAlignment="1" applyProtection="1">
      <alignment horizontal="center" vertical="center"/>
      <protection locked="0"/>
    </xf>
    <xf numFmtId="5" fontId="4" fillId="0" borderId="41" xfId="71" applyNumberFormat="1" applyFont="1" applyBorder="1" applyAlignment="1" applyProtection="1">
      <alignment horizontal="centerContinuous" vertical="center"/>
      <protection locked="0"/>
    </xf>
    <xf numFmtId="5" fontId="3" fillId="0" borderId="24" xfId="71" applyNumberFormat="1" applyFont="1" applyBorder="1" applyAlignment="1" applyProtection="1">
      <alignment vertical="center"/>
      <protection locked="0"/>
    </xf>
    <xf numFmtId="5" fontId="3" fillId="0" borderId="0" xfId="71" applyNumberFormat="1" applyFont="1" applyBorder="1" applyAlignment="1" applyProtection="1">
      <alignment vertical="center"/>
      <protection locked="0"/>
    </xf>
    <xf numFmtId="5" fontId="3" fillId="0" borderId="0" xfId="71" applyNumberFormat="1" applyFont="1" applyBorder="1" applyAlignment="1" applyProtection="1">
      <alignment horizontal="center" vertical="center"/>
      <protection locked="0"/>
    </xf>
    <xf numFmtId="5" fontId="3" fillId="0" borderId="41" xfId="71" applyNumberFormat="1" applyFont="1" applyBorder="1" applyAlignment="1" applyProtection="1">
      <alignment vertical="center"/>
      <protection locked="0"/>
    </xf>
    <xf numFmtId="0" fontId="3" fillId="0" borderId="24" xfId="71" applyFont="1" applyBorder="1" applyProtection="1">
      <protection locked="0"/>
    </xf>
    <xf numFmtId="0" fontId="3" fillId="0" borderId="62" xfId="71" applyFont="1" applyBorder="1" applyAlignment="1" applyProtection="1">
      <alignment vertical="center"/>
      <protection locked="0"/>
    </xf>
    <xf numFmtId="0" fontId="3" fillId="0" borderId="63" xfId="71" applyFont="1" applyBorder="1" applyAlignment="1" applyProtection="1">
      <alignment vertical="center"/>
      <protection locked="0"/>
    </xf>
    <xf numFmtId="0" fontId="3" fillId="0" borderId="63" xfId="71" applyFont="1" applyBorder="1" applyAlignment="1" applyProtection="1">
      <alignment horizontal="center" vertical="center"/>
      <protection locked="0"/>
    </xf>
    <xf numFmtId="0" fontId="3" fillId="0" borderId="64" xfId="71" applyFont="1" applyBorder="1" applyAlignment="1" applyProtection="1">
      <alignment vertical="center"/>
      <protection locked="0"/>
    </xf>
    <xf numFmtId="5" fontId="3" fillId="0" borderId="0" xfId="71" applyNumberFormat="1" applyFont="1" applyBorder="1" applyAlignment="1" applyProtection="1">
      <alignment horizontal="centerContinuous" vertical="center"/>
      <protection locked="0"/>
    </xf>
    <xf numFmtId="0" fontId="3" fillId="0" borderId="57" xfId="71" applyFont="1" applyBorder="1" applyAlignment="1" applyProtection="1">
      <alignment vertical="center"/>
      <protection locked="0"/>
    </xf>
    <xf numFmtId="5" fontId="3" fillId="0" borderId="55" xfId="71" applyNumberFormat="1" applyFont="1" applyBorder="1" applyAlignment="1" applyProtection="1">
      <alignment horizontal="centerContinuous" vertical="center"/>
      <protection locked="0"/>
    </xf>
    <xf numFmtId="0" fontId="3" fillId="0" borderId="24" xfId="71" applyFont="1" applyBorder="1" applyAlignment="1" applyProtection="1">
      <alignment horizontal="center" vertical="center"/>
      <protection locked="0"/>
    </xf>
    <xf numFmtId="0" fontId="3" fillId="0" borderId="57" xfId="71" applyFont="1" applyBorder="1" applyAlignment="1" applyProtection="1">
      <alignment horizontal="center" vertical="center"/>
      <protection locked="0"/>
    </xf>
    <xf numFmtId="0" fontId="3" fillId="0" borderId="41" xfId="71" applyFont="1" applyBorder="1" applyAlignment="1" applyProtection="1">
      <alignment horizontal="center" vertical="center"/>
      <protection locked="0"/>
    </xf>
    <xf numFmtId="0" fontId="3" fillId="0" borderId="0" xfId="71" applyFont="1" applyBorder="1" applyAlignment="1" applyProtection="1">
      <alignment vertical="center"/>
      <protection locked="0"/>
    </xf>
    <xf numFmtId="0" fontId="3" fillId="0" borderId="0" xfId="71" applyFont="1" applyBorder="1" applyAlignment="1" applyProtection="1">
      <alignment horizontal="center" vertical="center"/>
      <protection locked="0"/>
    </xf>
    <xf numFmtId="0" fontId="3" fillId="0" borderId="41" xfId="71" applyFont="1" applyBorder="1" applyAlignment="1" applyProtection="1">
      <alignment vertical="center"/>
      <protection locked="0"/>
    </xf>
    <xf numFmtId="0" fontId="3" fillId="0" borderId="24" xfId="71" applyFont="1" applyBorder="1" applyAlignment="1" applyProtection="1">
      <alignment vertical="center"/>
      <protection locked="0"/>
    </xf>
    <xf numFmtId="0" fontId="3" fillId="0" borderId="58" xfId="71" applyFont="1" applyBorder="1" applyAlignment="1" applyProtection="1">
      <alignment vertical="center"/>
      <protection locked="0"/>
    </xf>
    <xf numFmtId="0" fontId="3" fillId="0" borderId="56" xfId="71" applyFont="1" applyBorder="1" applyAlignment="1" applyProtection="1">
      <alignment horizontal="center" vertical="center"/>
      <protection locked="0"/>
    </xf>
    <xf numFmtId="0" fontId="3" fillId="0" borderId="55" xfId="71" applyFont="1" applyBorder="1" applyAlignment="1" applyProtection="1">
      <alignment horizontal="center" vertical="center"/>
      <protection locked="0"/>
    </xf>
    <xf numFmtId="0" fontId="3" fillId="0" borderId="54" xfId="71" applyFont="1" applyBorder="1" applyAlignment="1" applyProtection="1">
      <alignment horizontal="center" vertical="center"/>
      <protection locked="0"/>
    </xf>
    <xf numFmtId="0" fontId="3" fillId="0" borderId="58" xfId="71" applyFont="1" applyBorder="1" applyAlignment="1" applyProtection="1">
      <alignment horizontal="center" vertical="center"/>
      <protection locked="0"/>
    </xf>
    <xf numFmtId="0" fontId="3" fillId="0" borderId="56" xfId="71" applyFont="1" applyBorder="1" applyAlignment="1" applyProtection="1">
      <alignment horizontal="right" vertical="center"/>
      <protection locked="0"/>
    </xf>
    <xf numFmtId="0" fontId="3" fillId="0" borderId="55" xfId="71" applyFont="1" applyBorder="1" applyAlignment="1" applyProtection="1">
      <alignment horizontal="right" vertical="center"/>
      <protection locked="0"/>
    </xf>
    <xf numFmtId="182" fontId="3" fillId="0" borderId="54" xfId="24" applyNumberFormat="1" applyFont="1" applyBorder="1" applyAlignment="1" applyProtection="1">
      <alignment horizontal="right" vertical="center"/>
      <protection locked="0"/>
    </xf>
    <xf numFmtId="38" fontId="3" fillId="0" borderId="58" xfId="24" applyNumberFormat="1" applyFont="1" applyBorder="1" applyAlignment="1" applyProtection="1">
      <alignment horizontal="right" vertical="center"/>
      <protection locked="0"/>
    </xf>
    <xf numFmtId="37" fontId="3" fillId="0" borderId="54" xfId="71" applyNumberFormat="1" applyFont="1" applyBorder="1" applyAlignment="1" applyProtection="1">
      <alignment horizontal="right" vertical="center"/>
      <protection locked="0"/>
    </xf>
    <xf numFmtId="37" fontId="3" fillId="0" borderId="58" xfId="71" applyNumberFormat="1" applyFont="1" applyBorder="1" applyAlignment="1" applyProtection="1">
      <alignment horizontal="right" vertical="center"/>
      <protection locked="0"/>
    </xf>
    <xf numFmtId="39" fontId="3" fillId="0" borderId="55" xfId="71" applyNumberFormat="1" applyFont="1" applyBorder="1" applyAlignment="1" applyProtection="1">
      <alignment horizontal="right" vertical="center"/>
      <protection locked="0"/>
    </xf>
    <xf numFmtId="0" fontId="8" fillId="0" borderId="0" xfId="71" applyAlignment="1" applyProtection="1">
      <alignment horizontal="center"/>
      <protection locked="0"/>
    </xf>
    <xf numFmtId="182" fontId="3" fillId="0" borderId="54" xfId="24" applyNumberFormat="1" applyFont="1" applyBorder="1" applyAlignment="1" applyProtection="1">
      <alignment horizontal="center" vertical="center"/>
      <protection locked="0"/>
    </xf>
    <xf numFmtId="38" fontId="3" fillId="0" borderId="58" xfId="24" applyNumberFormat="1" applyFont="1" applyFill="1" applyBorder="1" applyAlignment="1" applyProtection="1">
      <alignment horizontal="center" vertical="center"/>
      <protection locked="0"/>
    </xf>
    <xf numFmtId="1" fontId="3" fillId="0" borderId="56" xfId="71" applyNumberFormat="1" applyFont="1" applyBorder="1" applyAlignment="1" applyProtection="1">
      <alignment horizontal="center" vertical="center"/>
      <protection locked="0"/>
    </xf>
    <xf numFmtId="37" fontId="3" fillId="0" borderId="54" xfId="71" applyNumberFormat="1" applyFont="1" applyBorder="1" applyAlignment="1" applyProtection="1">
      <alignment horizontal="center" vertical="center"/>
      <protection locked="0"/>
    </xf>
    <xf numFmtId="37" fontId="3" fillId="0" borderId="58" xfId="71" applyNumberFormat="1" applyFont="1" applyBorder="1" applyAlignment="1" applyProtection="1">
      <alignment horizontal="center" vertical="center"/>
      <protection locked="0"/>
    </xf>
    <xf numFmtId="1" fontId="3" fillId="0" borderId="59" xfId="24" applyNumberFormat="1" applyFont="1" applyBorder="1" applyAlignment="1" applyProtection="1">
      <alignment horizontal="center" vertical="center"/>
      <protection locked="0"/>
    </xf>
    <xf numFmtId="182" fontId="3" fillId="0" borderId="54" xfId="71" applyNumberFormat="1" applyFont="1" applyBorder="1" applyAlignment="1" applyProtection="1">
      <alignment horizontal="center" vertical="center"/>
      <protection locked="0"/>
    </xf>
    <xf numFmtId="38" fontId="3" fillId="0" borderId="54" xfId="24" applyNumberFormat="1" applyFont="1" applyBorder="1" applyAlignment="1" applyProtection="1">
      <alignment horizontal="center" vertical="center"/>
      <protection locked="0"/>
    </xf>
    <xf numFmtId="0" fontId="3" fillId="0" borderId="58" xfId="71" applyFont="1" applyFill="1" applyBorder="1" applyAlignment="1" applyProtection="1">
      <alignment horizontal="center" vertical="center"/>
      <protection locked="0"/>
    </xf>
    <xf numFmtId="0" fontId="3" fillId="0" borderId="56" xfId="71" applyFont="1" applyFill="1" applyBorder="1" applyAlignment="1" applyProtection="1">
      <alignment horizontal="center" vertical="center"/>
      <protection locked="0"/>
    </xf>
    <xf numFmtId="0" fontId="3" fillId="0" borderId="55" xfId="71" applyFont="1" applyFill="1" applyBorder="1" applyAlignment="1" applyProtection="1">
      <alignment horizontal="center" vertical="center"/>
      <protection locked="0"/>
    </xf>
    <xf numFmtId="182" fontId="3" fillId="0" borderId="54" xfId="71" applyNumberFormat="1" applyFont="1" applyFill="1" applyBorder="1" applyAlignment="1" applyProtection="1">
      <alignment horizontal="center" vertical="center"/>
      <protection locked="0"/>
    </xf>
    <xf numFmtId="3" fontId="3" fillId="0" borderId="58" xfId="71" applyNumberFormat="1" applyFont="1" applyFill="1" applyBorder="1" applyAlignment="1" applyProtection="1">
      <alignment horizontal="center" vertical="center"/>
      <protection locked="0"/>
    </xf>
    <xf numFmtId="1" fontId="3" fillId="0" borderId="56" xfId="71" applyNumberFormat="1" applyFont="1" applyFill="1" applyBorder="1" applyAlignment="1" applyProtection="1">
      <alignment horizontal="center" vertical="center"/>
      <protection locked="0"/>
    </xf>
    <xf numFmtId="37" fontId="3" fillId="0" borderId="54" xfId="71" applyNumberFormat="1" applyFont="1" applyFill="1" applyBorder="1" applyAlignment="1" applyProtection="1">
      <alignment horizontal="center" vertical="center"/>
      <protection locked="0"/>
    </xf>
    <xf numFmtId="1" fontId="3" fillId="0" borderId="55" xfId="71" applyNumberFormat="1" applyFont="1" applyFill="1" applyBorder="1" applyAlignment="1" applyProtection="1">
      <alignment horizontal="center" vertical="center"/>
      <protection locked="0"/>
    </xf>
    <xf numFmtId="182" fontId="3" fillId="0" borderId="54" xfId="24" applyNumberFormat="1" applyFont="1" applyFill="1" applyBorder="1" applyAlignment="1" applyProtection="1">
      <alignment horizontal="center" vertical="center"/>
      <protection locked="0"/>
    </xf>
    <xf numFmtId="37" fontId="3" fillId="0" borderId="58" xfId="71" applyNumberFormat="1" applyFont="1" applyFill="1" applyBorder="1" applyAlignment="1" applyProtection="1">
      <alignment horizontal="center" vertical="center"/>
      <protection locked="0"/>
    </xf>
    <xf numFmtId="37" fontId="3" fillId="0" borderId="54" xfId="71" applyNumberFormat="1" applyFont="1" applyBorder="1" applyAlignment="1" applyProtection="1">
      <alignment vertical="center"/>
      <protection locked="0"/>
    </xf>
    <xf numFmtId="39" fontId="3" fillId="0" borderId="55" xfId="71" applyNumberFormat="1" applyFont="1" applyBorder="1" applyAlignment="1" applyProtection="1">
      <alignment vertical="center"/>
      <protection locked="0"/>
    </xf>
    <xf numFmtId="183" fontId="8" fillId="0" borderId="0" xfId="71" applyNumberFormat="1" applyProtection="1">
      <protection locked="0"/>
    </xf>
    <xf numFmtId="1" fontId="3" fillId="0" borderId="55" xfId="71" applyNumberFormat="1" applyFont="1" applyBorder="1" applyAlignment="1" applyProtection="1">
      <alignment horizontal="center" vertical="center"/>
      <protection locked="0"/>
    </xf>
    <xf numFmtId="38" fontId="3" fillId="0" borderId="54" xfId="24" applyNumberFormat="1" applyFont="1" applyBorder="1" applyAlignment="1" applyProtection="1">
      <alignment horizontal="right" vertical="center"/>
      <protection locked="0"/>
    </xf>
    <xf numFmtId="6" fontId="3" fillId="0" borderId="59" xfId="31" applyNumberFormat="1" applyFont="1" applyBorder="1" applyAlignment="1" applyProtection="1">
      <alignment horizontal="right" vertical="center"/>
      <protection locked="0"/>
    </xf>
    <xf numFmtId="7" fontId="3" fillId="0" borderId="55" xfId="71" applyNumberFormat="1" applyFont="1" applyBorder="1" applyAlignment="1" applyProtection="1">
      <alignment horizontal="right" vertical="center"/>
      <protection locked="0"/>
    </xf>
    <xf numFmtId="0" fontId="3" fillId="0" borderId="59" xfId="71" applyFont="1" applyBorder="1" applyAlignment="1" applyProtection="1">
      <alignment horizontal="center" vertical="center"/>
      <protection locked="0"/>
    </xf>
    <xf numFmtId="5" fontId="3" fillId="0" borderId="58" xfId="71" applyNumberFormat="1" applyFont="1" applyBorder="1" applyAlignment="1" applyProtection="1">
      <alignment horizontal="right" vertical="center"/>
      <protection locked="0"/>
    </xf>
    <xf numFmtId="7" fontId="3" fillId="0" borderId="55" xfId="71" applyNumberFormat="1" applyFont="1" applyBorder="1" applyAlignment="1" applyProtection="1">
      <alignment vertical="center"/>
      <protection locked="0"/>
    </xf>
    <xf numFmtId="5" fontId="3" fillId="0" borderId="55" xfId="71" applyNumberFormat="1" applyFont="1" applyBorder="1" applyAlignment="1" applyProtection="1">
      <alignment vertical="center"/>
      <protection locked="0"/>
    </xf>
    <xf numFmtId="40" fontId="3" fillId="0" borderId="54" xfId="31" applyNumberFormat="1" applyFont="1" applyBorder="1" applyAlignment="1" applyProtection="1">
      <alignment vertical="center"/>
      <protection locked="0"/>
    </xf>
    <xf numFmtId="5" fontId="8" fillId="0" borderId="0" xfId="71" applyNumberFormat="1" applyProtection="1">
      <protection locked="0"/>
    </xf>
    <xf numFmtId="39" fontId="3" fillId="0" borderId="54" xfId="71" applyNumberFormat="1" applyFont="1" applyBorder="1" applyAlignment="1" applyProtection="1">
      <alignment vertical="center"/>
      <protection locked="0"/>
    </xf>
    <xf numFmtId="37" fontId="3" fillId="0" borderId="55" xfId="71" applyNumberFormat="1" applyFont="1" applyBorder="1" applyAlignment="1" applyProtection="1">
      <alignment vertical="center"/>
      <protection locked="0"/>
    </xf>
    <xf numFmtId="5" fontId="3" fillId="0" borderId="54" xfId="71" applyNumberFormat="1" applyFont="1" applyBorder="1" applyAlignment="1" applyProtection="1">
      <alignment vertical="center"/>
      <protection locked="0"/>
    </xf>
    <xf numFmtId="5" fontId="3" fillId="0" borderId="0" xfId="71" applyNumberFormat="1" applyFont="1" applyAlignment="1" applyProtection="1">
      <alignment horizontal="left" vertical="center"/>
      <protection locked="0"/>
    </xf>
    <xf numFmtId="5" fontId="3" fillId="0" borderId="0" xfId="71" applyNumberFormat="1" applyFont="1" applyAlignment="1" applyProtection="1">
      <alignment vertical="center"/>
      <protection locked="0"/>
    </xf>
    <xf numFmtId="5" fontId="3" fillId="0" borderId="0" xfId="71" applyNumberFormat="1" applyFont="1" applyAlignment="1" applyProtection="1">
      <alignment horizontal="center" vertical="center"/>
      <protection locked="0"/>
    </xf>
    <xf numFmtId="0" fontId="3" fillId="0" borderId="0" xfId="71" applyFont="1" applyAlignment="1" applyProtection="1">
      <alignment horizontal="center" vertical="center"/>
      <protection locked="0"/>
    </xf>
    <xf numFmtId="5" fontId="3" fillId="0" borderId="0" xfId="71" applyNumberFormat="1" applyFont="1" applyProtection="1">
      <protection locked="0"/>
    </xf>
    <xf numFmtId="5" fontId="3" fillId="0" borderId="0" xfId="71" applyNumberFormat="1" applyFont="1" applyAlignment="1" applyProtection="1">
      <alignment horizontal="center"/>
      <protection locked="0"/>
    </xf>
    <xf numFmtId="0" fontId="3" fillId="0" borderId="0" xfId="71" applyFont="1" applyProtection="1">
      <protection locked="0"/>
    </xf>
    <xf numFmtId="0" fontId="3" fillId="0" borderId="0" xfId="71" applyFont="1" applyAlignment="1" applyProtection="1">
      <alignment horizontal="center"/>
      <protection locked="0"/>
    </xf>
    <xf numFmtId="37" fontId="3" fillId="0" borderId="0" xfId="49" applyNumberFormat="1" applyFont="1" applyAlignment="1" applyProtection="1">
      <alignment horizontal="left" vertical="center"/>
      <protection locked="0"/>
    </xf>
    <xf numFmtId="5" fontId="3" fillId="0" borderId="0" xfId="49" applyNumberFormat="1" applyFont="1" applyAlignment="1" applyProtection="1">
      <alignment vertical="center"/>
      <protection locked="0"/>
    </xf>
    <xf numFmtId="0" fontId="3" fillId="0" borderId="0" xfId="49" applyFont="1" applyAlignment="1" applyProtection="1">
      <alignment vertical="center"/>
      <protection locked="0"/>
    </xf>
    <xf numFmtId="0" fontId="8" fillId="0" borderId="0" xfId="49" applyProtection="1">
      <protection locked="0"/>
    </xf>
    <xf numFmtId="5" fontId="3" fillId="0" borderId="0" xfId="49" applyNumberFormat="1" applyFont="1" applyAlignment="1" applyProtection="1">
      <alignment horizontal="right" vertical="center"/>
      <protection locked="0"/>
    </xf>
    <xf numFmtId="0" fontId="8" fillId="0" borderId="0" xfId="49" applyAlignment="1" applyProtection="1">
      <alignment vertical="center"/>
      <protection locked="0"/>
    </xf>
    <xf numFmtId="0" fontId="8" fillId="0" borderId="0" xfId="49" applyAlignment="1" applyProtection="1">
      <alignment horizontal="center"/>
      <protection locked="0"/>
    </xf>
    <xf numFmtId="5" fontId="3" fillId="0" borderId="21" xfId="49" applyNumberFormat="1" applyFont="1" applyBorder="1" applyAlignment="1" applyProtection="1">
      <alignment vertical="center"/>
      <protection locked="0"/>
    </xf>
    <xf numFmtId="5" fontId="3" fillId="0" borderId="22" xfId="49" applyNumberFormat="1" applyFont="1" applyBorder="1" applyAlignment="1" applyProtection="1">
      <alignment vertical="center"/>
      <protection locked="0"/>
    </xf>
    <xf numFmtId="5" fontId="4" fillId="0" borderId="22" xfId="49" applyNumberFormat="1" applyFont="1" applyBorder="1" applyAlignment="1" applyProtection="1">
      <alignment vertical="center"/>
      <protection locked="0"/>
    </xf>
    <xf numFmtId="5" fontId="3" fillId="0" borderId="23" xfId="49" applyNumberFormat="1" applyFont="1" applyBorder="1" applyAlignment="1" applyProtection="1">
      <alignment vertical="center"/>
      <protection locked="0"/>
    </xf>
    <xf numFmtId="0" fontId="3" fillId="0" borderId="24" xfId="49" applyFont="1" applyBorder="1" applyAlignment="1" applyProtection="1">
      <alignment vertical="center"/>
      <protection locked="0"/>
    </xf>
    <xf numFmtId="0" fontId="3" fillId="0" borderId="0" xfId="49" applyFont="1" applyBorder="1" applyAlignment="1" applyProtection="1">
      <alignment vertical="center"/>
      <protection locked="0"/>
    </xf>
    <xf numFmtId="0" fontId="3" fillId="0" borderId="41" xfId="49" applyFont="1" applyBorder="1" applyAlignment="1" applyProtection="1">
      <alignment vertical="center"/>
      <protection locked="0"/>
    </xf>
    <xf numFmtId="5" fontId="3" fillId="0" borderId="24" xfId="49" applyNumberFormat="1" applyFont="1" applyBorder="1" applyAlignment="1" applyProtection="1">
      <alignment vertical="center"/>
      <protection locked="0"/>
    </xf>
    <xf numFmtId="5" fontId="3" fillId="0" borderId="0" xfId="49" applyNumberFormat="1" applyFont="1" applyBorder="1" applyAlignment="1" applyProtection="1">
      <alignment vertical="center"/>
      <protection locked="0"/>
    </xf>
    <xf numFmtId="5" fontId="3" fillId="0" borderId="41" xfId="49" applyNumberFormat="1" applyFont="1" applyBorder="1" applyAlignment="1" applyProtection="1">
      <alignment vertical="center"/>
      <protection locked="0"/>
    </xf>
    <xf numFmtId="0" fontId="3" fillId="0" borderId="62" xfId="49" applyFont="1" applyBorder="1" applyAlignment="1" applyProtection="1">
      <alignment vertical="center"/>
      <protection locked="0"/>
    </xf>
    <xf numFmtId="0" fontId="3" fillId="0" borderId="63" xfId="49" applyFont="1" applyBorder="1" applyAlignment="1" applyProtection="1">
      <alignment vertical="center"/>
      <protection locked="0"/>
    </xf>
    <xf numFmtId="0" fontId="3" fillId="0" borderId="64" xfId="49" applyFont="1" applyBorder="1" applyAlignment="1" applyProtection="1">
      <alignment vertical="center"/>
      <protection locked="0"/>
    </xf>
    <xf numFmtId="0" fontId="3" fillId="0" borderId="57" xfId="49" applyFont="1" applyBorder="1" applyAlignment="1" applyProtection="1">
      <alignment vertical="center"/>
      <protection locked="0"/>
    </xf>
    <xf numFmtId="0" fontId="3" fillId="0" borderId="57" xfId="49" applyFont="1" applyBorder="1" applyAlignment="1" applyProtection="1">
      <alignment horizontal="center" vertical="center"/>
      <protection locked="0"/>
    </xf>
    <xf numFmtId="0" fontId="3" fillId="0" borderId="0" xfId="49" applyFont="1" applyBorder="1" applyAlignment="1" applyProtection="1">
      <alignment horizontal="center" vertical="center"/>
      <protection locked="0"/>
    </xf>
    <xf numFmtId="0" fontId="3" fillId="0" borderId="41" xfId="49" applyFont="1" applyBorder="1" applyAlignment="1" applyProtection="1">
      <alignment horizontal="center" vertical="center"/>
      <protection locked="0"/>
    </xf>
    <xf numFmtId="0" fontId="3" fillId="0" borderId="24" xfId="49" applyFont="1" applyBorder="1" applyAlignment="1" applyProtection="1">
      <alignment horizontal="center" vertical="center"/>
      <protection locked="0"/>
    </xf>
    <xf numFmtId="0" fontId="3" fillId="0" borderId="54" xfId="49" applyFont="1" applyBorder="1" applyAlignment="1" applyProtection="1">
      <alignment vertical="center"/>
      <protection locked="0"/>
    </xf>
    <xf numFmtId="0" fontId="3" fillId="0" borderId="58" xfId="49" applyFont="1" applyBorder="1" applyAlignment="1" applyProtection="1">
      <alignment horizontal="center" vertical="center"/>
      <protection locked="0"/>
    </xf>
    <xf numFmtId="0" fontId="3" fillId="0" borderId="55" xfId="49" applyFont="1" applyBorder="1" applyAlignment="1" applyProtection="1">
      <alignment horizontal="center" vertical="center"/>
      <protection locked="0"/>
    </xf>
    <xf numFmtId="0" fontId="3" fillId="0" borderId="56" xfId="49" applyFont="1" applyBorder="1" applyAlignment="1" applyProtection="1">
      <alignment horizontal="center" vertical="center"/>
      <protection locked="0"/>
    </xf>
    <xf numFmtId="0" fontId="3" fillId="0" borderId="54" xfId="49" applyFont="1" applyBorder="1" applyAlignment="1" applyProtection="1">
      <alignment horizontal="center" vertical="center"/>
      <protection locked="0"/>
    </xf>
    <xf numFmtId="3" fontId="3" fillId="0" borderId="58" xfId="49" applyNumberFormat="1" applyFont="1" applyBorder="1" applyAlignment="1" applyProtection="1">
      <alignment vertical="center"/>
      <protection locked="0"/>
    </xf>
    <xf numFmtId="4" fontId="3" fillId="0" borderId="55" xfId="49" applyNumberFormat="1" applyFont="1" applyBorder="1" applyAlignment="1" applyProtection="1">
      <alignment vertical="center"/>
      <protection locked="0"/>
    </xf>
    <xf numFmtId="0" fontId="3" fillId="0" borderId="56" xfId="49" applyFont="1" applyBorder="1" applyAlignment="1" applyProtection="1">
      <alignment vertical="center"/>
      <protection locked="0"/>
    </xf>
    <xf numFmtId="0" fontId="3" fillId="0" borderId="58" xfId="49" applyFont="1" applyBorder="1" applyAlignment="1" applyProtection="1">
      <alignment vertical="center"/>
      <protection locked="0"/>
    </xf>
    <xf numFmtId="3" fontId="3" fillId="0" borderId="55" xfId="49" applyNumberFormat="1" applyFont="1" applyBorder="1" applyAlignment="1" applyProtection="1">
      <alignment vertical="center"/>
      <protection locked="0"/>
    </xf>
    <xf numFmtId="184" fontId="3" fillId="0" borderId="55" xfId="49" applyNumberFormat="1" applyFont="1" applyBorder="1" applyAlignment="1" applyProtection="1">
      <alignment vertical="center"/>
      <protection locked="0"/>
    </xf>
    <xf numFmtId="0" fontId="3" fillId="0" borderId="55" xfId="49" applyFont="1" applyBorder="1" applyAlignment="1" applyProtection="1">
      <alignment vertical="center"/>
      <protection locked="0"/>
    </xf>
    <xf numFmtId="5" fontId="6" fillId="0" borderId="0" xfId="49" applyNumberFormat="1" applyFont="1" applyAlignment="1" applyProtection="1">
      <alignment vertical="center"/>
      <protection locked="0"/>
    </xf>
    <xf numFmtId="0" fontId="6" fillId="0" borderId="0" xfId="49" applyFont="1" applyAlignment="1" applyProtection="1">
      <alignment vertical="center"/>
      <protection locked="0"/>
    </xf>
    <xf numFmtId="4" fontId="8" fillId="0" borderId="0" xfId="49" applyNumberFormat="1" applyProtection="1">
      <protection locked="0"/>
    </xf>
    <xf numFmtId="0" fontId="3" fillId="0" borderId="0" xfId="72" applyFont="1" applyProtection="1">
      <protection locked="0"/>
    </xf>
    <xf numFmtId="0" fontId="8" fillId="0" borderId="0" xfId="72" applyProtection="1">
      <protection locked="0"/>
    </xf>
    <xf numFmtId="5" fontId="4" fillId="0" borderId="21" xfId="72" applyNumberFormat="1" applyFont="1" applyBorder="1" applyAlignment="1" applyProtection="1">
      <alignment horizontal="centerContinuous"/>
      <protection locked="0"/>
    </xf>
    <xf numFmtId="5" fontId="4" fillId="0" borderId="22" xfId="72" applyNumberFormat="1" applyFont="1" applyBorder="1" applyAlignment="1" applyProtection="1">
      <alignment horizontal="centerContinuous"/>
      <protection locked="0"/>
    </xf>
    <xf numFmtId="5" fontId="4" fillId="0" borderId="23" xfId="72" applyNumberFormat="1" applyFont="1" applyBorder="1" applyAlignment="1" applyProtection="1">
      <alignment horizontal="centerContinuous"/>
      <protection locked="0"/>
    </xf>
    <xf numFmtId="5" fontId="3" fillId="0" borderId="24" xfId="72" applyNumberFormat="1" applyFont="1" applyBorder="1" applyProtection="1">
      <protection locked="0"/>
    </xf>
    <xf numFmtId="5" fontId="3" fillId="0" borderId="0" xfId="72" applyNumberFormat="1" applyFont="1" applyBorder="1" applyProtection="1">
      <protection locked="0"/>
    </xf>
    <xf numFmtId="5" fontId="3" fillId="0" borderId="41" xfId="72" applyNumberFormat="1" applyFont="1" applyBorder="1" applyProtection="1">
      <protection locked="0"/>
    </xf>
    <xf numFmtId="5" fontId="3" fillId="0" borderId="62" xfId="72" applyNumberFormat="1" applyFont="1" applyBorder="1" applyProtection="1">
      <protection locked="0"/>
    </xf>
    <xf numFmtId="5" fontId="3" fillId="0" borderId="63" xfId="72" applyNumberFormat="1" applyFont="1" applyBorder="1" applyProtection="1">
      <protection locked="0"/>
    </xf>
    <xf numFmtId="5" fontId="3" fillId="0" borderId="64" xfId="72" applyNumberFormat="1" applyFont="1" applyBorder="1" applyProtection="1">
      <protection locked="0"/>
    </xf>
    <xf numFmtId="0" fontId="3" fillId="0" borderId="24" xfId="72" applyFont="1" applyBorder="1" applyProtection="1">
      <protection locked="0"/>
    </xf>
    <xf numFmtId="0" fontId="3" fillId="0" borderId="41" xfId="72" applyFont="1" applyBorder="1" applyProtection="1">
      <protection locked="0"/>
    </xf>
    <xf numFmtId="5" fontId="3" fillId="0" borderId="55" xfId="72" applyNumberFormat="1" applyFont="1" applyBorder="1" applyAlignment="1" applyProtection="1">
      <alignment horizontal="centerContinuous"/>
      <protection locked="0"/>
    </xf>
    <xf numFmtId="0" fontId="3" fillId="0" borderId="56" xfId="72" applyFont="1" applyBorder="1" applyAlignment="1" applyProtection="1">
      <alignment horizontal="centerContinuous"/>
      <protection locked="0"/>
    </xf>
    <xf numFmtId="0" fontId="3" fillId="0" borderId="55" xfId="72" applyFont="1" applyBorder="1" applyAlignment="1" applyProtection="1">
      <alignment horizontal="centerContinuous"/>
      <protection locked="0"/>
    </xf>
    <xf numFmtId="5" fontId="3" fillId="0" borderId="56" xfId="72" applyNumberFormat="1" applyFont="1" applyBorder="1" applyAlignment="1" applyProtection="1">
      <alignment horizontal="centerContinuous"/>
      <protection locked="0"/>
    </xf>
    <xf numFmtId="0" fontId="3" fillId="0" borderId="56" xfId="72" applyFont="1" applyBorder="1" applyAlignment="1" applyProtection="1">
      <alignment horizontal="center"/>
      <protection locked="0"/>
    </xf>
    <xf numFmtId="0" fontId="3" fillId="0" borderId="0" xfId="72" applyFont="1" applyBorder="1" applyProtection="1">
      <protection locked="0"/>
    </xf>
    <xf numFmtId="0" fontId="3" fillId="0" borderId="57" xfId="72" applyFont="1" applyBorder="1" applyProtection="1">
      <protection locked="0"/>
    </xf>
    <xf numFmtId="0" fontId="8" fillId="0" borderId="0" xfId="72" applyAlignment="1" applyProtection="1">
      <alignment horizontal="left" textRotation="180"/>
      <protection locked="0"/>
    </xf>
    <xf numFmtId="0" fontId="3" fillId="0" borderId="24" xfId="72" applyFont="1" applyBorder="1" applyAlignment="1" applyProtection="1">
      <alignment horizontal="center"/>
      <protection locked="0"/>
    </xf>
    <xf numFmtId="5" fontId="3" fillId="0" borderId="0" xfId="72" applyNumberFormat="1" applyFont="1" applyBorder="1" applyAlignment="1" applyProtection="1">
      <alignment horizontal="center"/>
      <protection locked="0"/>
    </xf>
    <xf numFmtId="0" fontId="3" fillId="0" borderId="41" xfId="72" applyFont="1" applyBorder="1" applyAlignment="1" applyProtection="1">
      <alignment horizontal="center"/>
      <protection locked="0"/>
    </xf>
    <xf numFmtId="0" fontId="3" fillId="0" borderId="57" xfId="72" applyFont="1" applyBorder="1" applyAlignment="1" applyProtection="1">
      <alignment horizontal="center"/>
      <protection locked="0"/>
    </xf>
    <xf numFmtId="5" fontId="3" fillId="0" borderId="57" xfId="72" applyNumberFormat="1" applyFont="1" applyBorder="1" applyAlignment="1" applyProtection="1">
      <alignment horizontal="center"/>
      <protection locked="0"/>
    </xf>
    <xf numFmtId="5" fontId="3" fillId="0" borderId="41" xfId="72" applyNumberFormat="1" applyFont="1" applyBorder="1" applyAlignment="1" applyProtection="1">
      <alignment horizontal="center"/>
      <protection locked="0"/>
    </xf>
    <xf numFmtId="5" fontId="3" fillId="0" borderId="0" xfId="72" applyNumberFormat="1" applyFont="1" applyBorder="1" applyAlignment="1" applyProtection="1">
      <alignment horizontal="centerContinuous"/>
      <protection locked="0"/>
    </xf>
    <xf numFmtId="0" fontId="3" fillId="0" borderId="0" xfId="72" applyFont="1" applyBorder="1" applyAlignment="1" applyProtection="1">
      <alignment horizontal="center"/>
      <protection locked="0"/>
    </xf>
    <xf numFmtId="0" fontId="3" fillId="0" borderId="0" xfId="72" applyFont="1" applyBorder="1" applyAlignment="1" applyProtection="1">
      <alignment horizontal="centerContinuous"/>
      <protection locked="0"/>
    </xf>
    <xf numFmtId="0" fontId="3" fillId="0" borderId="54" xfId="72" applyFont="1" applyBorder="1" applyProtection="1">
      <protection locked="0"/>
    </xf>
    <xf numFmtId="0" fontId="3" fillId="0" borderId="54" xfId="72" applyFont="1" applyBorder="1" applyAlignment="1" applyProtection="1">
      <alignment horizontal="center"/>
      <protection locked="0"/>
    </xf>
    <xf numFmtId="0" fontId="3" fillId="0" borderId="56" xfId="72" applyFont="1" applyBorder="1" applyProtection="1">
      <protection locked="0"/>
    </xf>
    <xf numFmtId="0" fontId="3" fillId="0" borderId="55" xfId="72" applyFont="1" applyBorder="1" applyProtection="1">
      <protection locked="0"/>
    </xf>
    <xf numFmtId="38" fontId="3" fillId="0" borderId="92" xfId="25" applyNumberFormat="1" applyFont="1" applyBorder="1" applyProtection="1">
      <protection locked="0"/>
    </xf>
    <xf numFmtId="38" fontId="3" fillId="0" borderId="134" xfId="25" applyNumberFormat="1" applyFont="1" applyBorder="1" applyProtection="1">
      <protection locked="0"/>
    </xf>
    <xf numFmtId="178" fontId="3" fillId="0" borderId="134" xfId="72" applyNumberFormat="1" applyFont="1" applyBorder="1" applyAlignment="1" applyProtection="1">
      <alignment horizontal="center"/>
      <protection locked="0"/>
    </xf>
    <xf numFmtId="0" fontId="3" fillId="0" borderId="134" xfId="72" applyFont="1" applyBorder="1" applyProtection="1">
      <protection locked="0"/>
    </xf>
    <xf numFmtId="185" fontId="3" fillId="0" borderId="134" xfId="25" applyNumberFormat="1" applyFont="1" applyBorder="1" applyAlignment="1" applyProtection="1">
      <alignment vertical="justify"/>
      <protection locked="0"/>
    </xf>
    <xf numFmtId="38" fontId="3" fillId="0" borderId="81" xfId="25" applyNumberFormat="1" applyFont="1" applyBorder="1" applyAlignment="1" applyProtection="1">
      <alignment vertical="justify"/>
      <protection locked="0"/>
    </xf>
    <xf numFmtId="0" fontId="3" fillId="0" borderId="82" xfId="72" applyFont="1" applyBorder="1" applyProtection="1">
      <protection locked="0"/>
    </xf>
    <xf numFmtId="38" fontId="3" fillId="0" borderId="121" xfId="25" applyNumberFormat="1" applyFont="1" applyBorder="1" applyProtection="1">
      <protection locked="0"/>
    </xf>
    <xf numFmtId="38" fontId="3" fillId="0" borderId="54" xfId="25" applyNumberFormat="1" applyFont="1" applyBorder="1" applyProtection="1">
      <protection locked="0"/>
    </xf>
    <xf numFmtId="178" fontId="3" fillId="0" borderId="54" xfId="72" applyNumberFormat="1" applyFont="1" applyBorder="1" applyAlignment="1" applyProtection="1">
      <alignment horizontal="center"/>
      <protection locked="0"/>
    </xf>
    <xf numFmtId="185" fontId="3" fillId="0" borderId="61" xfId="25" applyNumberFormat="1" applyFont="1" applyBorder="1" applyAlignment="1" applyProtection="1">
      <alignment vertical="justify"/>
      <protection locked="0"/>
    </xf>
    <xf numFmtId="38" fontId="3" fillId="0" borderId="60" xfId="25" applyNumberFormat="1" applyFont="1" applyBorder="1" applyAlignment="1" applyProtection="1">
      <alignment vertical="justify"/>
      <protection locked="0"/>
    </xf>
    <xf numFmtId="0" fontId="3" fillId="0" borderId="87" xfId="72" applyFont="1" applyBorder="1" applyProtection="1">
      <protection locked="0"/>
    </xf>
    <xf numFmtId="38" fontId="3" fillId="0" borderId="56" xfId="25" applyNumberFormat="1" applyFont="1" applyBorder="1" applyAlignment="1" applyProtection="1">
      <alignment vertical="justify"/>
      <protection locked="0"/>
    </xf>
    <xf numFmtId="185" fontId="3" fillId="0" borderId="54" xfId="25" applyNumberFormat="1" applyFont="1" applyBorder="1" applyAlignment="1" applyProtection="1">
      <alignment vertical="justify"/>
      <protection locked="0"/>
    </xf>
    <xf numFmtId="37" fontId="3" fillId="0" borderId="100" xfId="72" applyNumberFormat="1" applyFont="1" applyBorder="1" applyProtection="1">
      <protection locked="0"/>
    </xf>
    <xf numFmtId="37" fontId="3" fillId="0" borderId="61" xfId="72" applyNumberFormat="1" applyFont="1" applyBorder="1" applyProtection="1">
      <protection locked="0"/>
    </xf>
    <xf numFmtId="167" fontId="3" fillId="0" borderId="61" xfId="72" applyNumberFormat="1" applyFont="1" applyBorder="1" applyAlignment="1" applyProtection="1">
      <alignment horizontal="center"/>
      <protection locked="0"/>
    </xf>
    <xf numFmtId="39" fontId="3" fillId="0" borderId="61" xfId="72" applyNumberFormat="1" applyFont="1" applyBorder="1" applyProtection="1">
      <protection locked="0"/>
    </xf>
    <xf numFmtId="37" fontId="3" fillId="0" borderId="60" xfId="72" applyNumberFormat="1" applyFont="1" applyBorder="1" applyProtection="1">
      <protection locked="0"/>
    </xf>
    <xf numFmtId="186" fontId="3" fillId="0" borderId="101" xfId="72" applyNumberFormat="1" applyFont="1" applyBorder="1" applyAlignment="1" applyProtection="1">
      <protection locked="0"/>
    </xf>
    <xf numFmtId="4" fontId="3" fillId="0" borderId="124" xfId="72" applyNumberFormat="1" applyFont="1" applyBorder="1" applyAlignment="1" applyProtection="1">
      <alignment horizontal="center"/>
      <protection locked="0"/>
    </xf>
    <xf numFmtId="4" fontId="3" fillId="0" borderId="125" xfId="72" applyNumberFormat="1" applyFont="1" applyBorder="1" applyAlignment="1" applyProtection="1">
      <alignment horizontal="center"/>
      <protection locked="0"/>
    </xf>
    <xf numFmtId="167" fontId="3" fillId="0" borderId="125" xfId="72" applyNumberFormat="1" applyFont="1" applyBorder="1" applyAlignment="1" applyProtection="1">
      <alignment horizontal="center"/>
      <protection locked="0"/>
    </xf>
    <xf numFmtId="4" fontId="3" fillId="0" borderId="67" xfId="72" applyNumberFormat="1" applyFont="1" applyBorder="1" applyAlignment="1" applyProtection="1">
      <alignment horizontal="center"/>
      <protection locked="0"/>
    </xf>
    <xf numFmtId="4" fontId="3" fillId="0" borderId="122" xfId="72" applyNumberFormat="1" applyFont="1" applyBorder="1" applyAlignment="1" applyProtection="1">
      <alignment horizontal="center"/>
      <protection locked="0"/>
    </xf>
    <xf numFmtId="5" fontId="3" fillId="0" borderId="54" xfId="72" applyNumberFormat="1" applyFont="1" applyBorder="1" applyProtection="1">
      <protection locked="0"/>
    </xf>
    <xf numFmtId="5" fontId="3" fillId="0" borderId="55" xfId="72" applyNumberFormat="1" applyFont="1" applyBorder="1" applyProtection="1">
      <protection locked="0"/>
    </xf>
    <xf numFmtId="5" fontId="3" fillId="0" borderId="56" xfId="72" applyNumberFormat="1" applyFont="1" applyBorder="1" applyProtection="1">
      <protection locked="0"/>
    </xf>
    <xf numFmtId="5" fontId="3" fillId="0" borderId="24" xfId="72" applyNumberFormat="1" applyFont="1" applyBorder="1" applyAlignment="1" applyProtection="1">
      <alignment horizontal="left"/>
      <protection locked="0"/>
    </xf>
    <xf numFmtId="5" fontId="3" fillId="0" borderId="0" xfId="72" applyNumberFormat="1" applyFont="1" applyBorder="1" applyAlignment="1" applyProtection="1">
      <alignment horizontal="left"/>
      <protection locked="0"/>
    </xf>
    <xf numFmtId="5" fontId="3" fillId="0" borderId="21" xfId="72" applyNumberFormat="1" applyFont="1" applyBorder="1" applyAlignment="1" applyProtection="1">
      <alignment horizontal="center"/>
      <protection locked="0"/>
    </xf>
    <xf numFmtId="5" fontId="3" fillId="0" borderId="22" xfId="72" applyNumberFormat="1" applyFont="1" applyBorder="1" applyAlignment="1" applyProtection="1">
      <alignment horizontal="centerContinuous"/>
      <protection locked="0"/>
    </xf>
    <xf numFmtId="0" fontId="3" fillId="0" borderId="23" xfId="72" applyFont="1" applyBorder="1" applyProtection="1">
      <protection locked="0"/>
    </xf>
    <xf numFmtId="0" fontId="3" fillId="0" borderId="0" xfId="72" applyFont="1" applyBorder="1"/>
    <xf numFmtId="0" fontId="3" fillId="0" borderId="41" xfId="72" applyFont="1" applyBorder="1"/>
    <xf numFmtId="5" fontId="3" fillId="0" borderId="54" xfId="72" applyNumberFormat="1" applyFont="1" applyBorder="1" applyAlignment="1" applyProtection="1">
      <alignment horizontal="center"/>
      <protection locked="0"/>
    </xf>
    <xf numFmtId="5" fontId="3" fillId="0" borderId="55" xfId="72" applyNumberFormat="1" applyFont="1" applyBorder="1" applyAlignment="1" applyProtection="1">
      <alignment horizontal="center"/>
      <protection locked="0"/>
    </xf>
    <xf numFmtId="0" fontId="3" fillId="0" borderId="0" xfId="72" applyFont="1"/>
    <xf numFmtId="5" fontId="3" fillId="0" borderId="24" xfId="72" applyNumberFormat="1" applyFont="1" applyBorder="1" applyAlignment="1" applyProtection="1">
      <alignment horizontal="centerContinuous"/>
      <protection locked="0"/>
    </xf>
    <xf numFmtId="5" fontId="3" fillId="0" borderId="22" xfId="72" applyNumberFormat="1" applyFont="1" applyBorder="1" applyAlignment="1" applyProtection="1">
      <alignment horizontal="center"/>
      <protection locked="0"/>
    </xf>
    <xf numFmtId="5" fontId="3" fillId="0" borderId="23" xfId="72" applyNumberFormat="1" applyFont="1" applyBorder="1" applyAlignment="1" applyProtection="1">
      <alignment horizontal="center"/>
      <protection locked="0"/>
    </xf>
    <xf numFmtId="0" fontId="3" fillId="0" borderId="41" xfId="72" applyFont="1" applyBorder="1" applyAlignment="1" applyProtection="1">
      <protection locked="0"/>
    </xf>
    <xf numFmtId="5" fontId="3" fillId="0" borderId="24" xfId="72" applyNumberFormat="1" applyFont="1" applyBorder="1" applyAlignment="1" applyProtection="1">
      <alignment horizontal="center"/>
      <protection locked="0"/>
    </xf>
    <xf numFmtId="5" fontId="3" fillId="0" borderId="54" xfId="72" applyNumberFormat="1" applyFont="1" applyBorder="1" applyAlignment="1" applyProtection="1">
      <alignment horizontal="left"/>
      <protection locked="0"/>
    </xf>
    <xf numFmtId="5" fontId="3" fillId="0" borderId="54" xfId="72" applyNumberFormat="1" applyFont="1" applyBorder="1" applyAlignment="1" applyProtection="1">
      <alignment horizontal="centerContinuous"/>
      <protection locked="0"/>
    </xf>
    <xf numFmtId="0" fontId="3" fillId="0" borderId="58" xfId="72" applyFont="1" applyBorder="1" applyProtection="1">
      <protection locked="0"/>
    </xf>
    <xf numFmtId="0" fontId="3" fillId="0" borderId="92" xfId="72" applyFont="1" applyBorder="1" applyProtection="1">
      <protection locked="0"/>
    </xf>
    <xf numFmtId="3" fontId="3" fillId="0" borderId="130" xfId="72" applyNumberFormat="1" applyFont="1" applyBorder="1" applyProtection="1">
      <protection locked="0"/>
    </xf>
    <xf numFmtId="37" fontId="3" fillId="0" borderId="130" xfId="72" applyNumberFormat="1" applyFont="1" applyBorder="1" applyProtection="1">
      <protection locked="0"/>
    </xf>
    <xf numFmtId="37" fontId="3" fillId="0" borderId="111" xfId="72" applyNumberFormat="1" applyFont="1" applyBorder="1" applyProtection="1">
      <protection locked="0"/>
    </xf>
    <xf numFmtId="0" fontId="3" fillId="0" borderId="59" xfId="72" applyFont="1" applyBorder="1" applyProtection="1">
      <protection locked="0"/>
    </xf>
    <xf numFmtId="0" fontId="3" fillId="0" borderId="61" xfId="72" applyFont="1" applyBorder="1" applyProtection="1">
      <protection locked="0"/>
    </xf>
    <xf numFmtId="0" fontId="3" fillId="0" borderId="120" xfId="72" applyFont="1" applyBorder="1" applyProtection="1">
      <protection locked="0"/>
    </xf>
    <xf numFmtId="3" fontId="3" fillId="0" borderId="76" xfId="72" applyNumberFormat="1" applyFont="1" applyBorder="1" applyProtection="1">
      <protection locked="0"/>
    </xf>
    <xf numFmtId="37" fontId="3" fillId="0" borderId="0" xfId="72" applyNumberFormat="1" applyFont="1" applyBorder="1" applyProtection="1">
      <protection locked="0"/>
    </xf>
    <xf numFmtId="37" fontId="3" fillId="0" borderId="97" xfId="72" applyNumberFormat="1" applyFont="1" applyBorder="1" applyProtection="1">
      <protection locked="0"/>
    </xf>
    <xf numFmtId="0" fontId="3" fillId="0" borderId="60" xfId="72" applyFont="1" applyBorder="1" applyAlignment="1" applyProtection="1">
      <alignment horizontal="center"/>
      <protection locked="0"/>
    </xf>
    <xf numFmtId="5" fontId="3" fillId="0" borderId="61" xfId="72" applyNumberFormat="1" applyFont="1" applyBorder="1" applyProtection="1">
      <protection locked="0"/>
    </xf>
    <xf numFmtId="5" fontId="3" fillId="0" borderId="76" xfId="72" applyNumberFormat="1" applyFont="1" applyBorder="1" applyProtection="1">
      <protection locked="0"/>
    </xf>
    <xf numFmtId="5" fontId="3" fillId="0" borderId="100" xfId="72" applyNumberFormat="1" applyFont="1" applyBorder="1" applyProtection="1">
      <protection locked="0"/>
    </xf>
    <xf numFmtId="37" fontId="3" fillId="0" borderId="76" xfId="72" applyNumberFormat="1" applyFont="1" applyBorder="1" applyProtection="1">
      <protection locked="0"/>
    </xf>
    <xf numFmtId="37" fontId="3" fillId="0" borderId="101" xfId="72" applyNumberFormat="1" applyFont="1" applyBorder="1" applyProtection="1">
      <protection locked="0"/>
    </xf>
    <xf numFmtId="0" fontId="3" fillId="0" borderId="124" xfId="72" applyFont="1" applyBorder="1" applyProtection="1">
      <protection locked="0"/>
    </xf>
    <xf numFmtId="3" fontId="3" fillId="0" borderId="113" xfId="72" applyNumberFormat="1" applyFont="1" applyBorder="1" applyProtection="1">
      <protection locked="0"/>
    </xf>
    <xf numFmtId="37" fontId="3" fillId="0" borderId="66" xfId="72" applyNumberFormat="1" applyFont="1" applyBorder="1" applyProtection="1">
      <protection locked="0"/>
    </xf>
    <xf numFmtId="37" fontId="3" fillId="0" borderId="122" xfId="72" applyNumberFormat="1" applyFont="1" applyBorder="1" applyProtection="1">
      <protection locked="0"/>
    </xf>
    <xf numFmtId="5" fontId="3" fillId="0" borderId="22" xfId="72" applyNumberFormat="1" applyFont="1" applyBorder="1" applyProtection="1">
      <protection locked="0"/>
    </xf>
    <xf numFmtId="5" fontId="3" fillId="0" borderId="23" xfId="72" applyNumberFormat="1" applyFont="1" applyBorder="1" applyProtection="1">
      <protection locked="0"/>
    </xf>
    <xf numFmtId="5" fontId="3" fillId="0" borderId="24" xfId="72" applyNumberFormat="1" applyFont="1" applyBorder="1" applyAlignment="1" applyProtection="1">
      <alignment horizontal="right"/>
      <protection locked="0"/>
    </xf>
    <xf numFmtId="3" fontId="3" fillId="0" borderId="55" xfId="72" applyNumberFormat="1" applyFont="1" applyBorder="1" applyProtection="1">
      <protection locked="0"/>
    </xf>
    <xf numFmtId="0" fontId="3" fillId="0" borderId="76" xfId="72" applyFont="1" applyBorder="1" applyProtection="1">
      <protection locked="0"/>
    </xf>
    <xf numFmtId="0" fontId="3" fillId="0" borderId="60" xfId="72" applyFont="1" applyBorder="1" applyProtection="1">
      <protection locked="0"/>
    </xf>
    <xf numFmtId="0" fontId="3" fillId="0" borderId="24" xfId="72" applyFont="1" applyBorder="1"/>
    <xf numFmtId="0" fontId="9" fillId="0" borderId="0" xfId="72" applyFont="1"/>
    <xf numFmtId="0" fontId="3" fillId="0" borderId="54" xfId="72" applyFont="1" applyBorder="1"/>
    <xf numFmtId="0" fontId="3" fillId="0" borderId="55" xfId="72" applyFont="1" applyBorder="1"/>
    <xf numFmtId="0" fontId="3" fillId="0" borderId="0" xfId="72" applyFont="1" applyAlignment="1" applyProtection="1">
      <alignment horizontal="left" textRotation="180"/>
      <protection locked="0"/>
    </xf>
    <xf numFmtId="0" fontId="55" fillId="0" borderId="0" xfId="72" applyFont="1" applyProtection="1">
      <protection locked="0"/>
    </xf>
    <xf numFmtId="0" fontId="8" fillId="0" borderId="0" xfId="72"/>
    <xf numFmtId="3" fontId="8" fillId="0" borderId="0" xfId="72" applyNumberFormat="1" applyProtection="1">
      <protection locked="0"/>
    </xf>
    <xf numFmtId="0" fontId="2" fillId="0" borderId="0" xfId="45" applyFont="1" applyBorder="1"/>
    <xf numFmtId="0" fontId="2" fillId="0" borderId="0" xfId="45" applyFont="1" applyAlignment="1" applyProtection="1">
      <alignment horizontal="right"/>
    </xf>
    <xf numFmtId="0" fontId="2" fillId="0" borderId="0" xfId="45" applyFont="1" applyProtection="1"/>
    <xf numFmtId="0" fontId="13" fillId="0" borderId="22" xfId="45" applyFont="1" applyBorder="1" applyAlignment="1" applyProtection="1">
      <alignment horizontal="centerContinuous"/>
    </xf>
    <xf numFmtId="0" fontId="13" fillId="0" borderId="23" xfId="45" applyFont="1" applyBorder="1" applyAlignment="1" applyProtection="1">
      <alignment horizontal="centerContinuous"/>
    </xf>
    <xf numFmtId="0" fontId="9" fillId="0" borderId="41" xfId="45" applyFont="1" applyBorder="1" applyProtection="1"/>
    <xf numFmtId="0" fontId="9" fillId="0" borderId="0" xfId="45" applyNumberFormat="1" applyFont="1" applyBorder="1" applyProtection="1"/>
    <xf numFmtId="0" fontId="9" fillId="0" borderId="17" xfId="45" applyNumberFormat="1" applyFont="1" applyBorder="1" applyAlignment="1" applyProtection="1">
      <alignment horizontal="left" indent="3"/>
    </xf>
    <xf numFmtId="0" fontId="9" fillId="0" borderId="19" xfId="45" applyFont="1" applyBorder="1" applyAlignment="1" applyProtection="1">
      <alignment horizontal="left" indent="3"/>
    </xf>
    <xf numFmtId="0" fontId="2" fillId="0" borderId="55" xfId="45" applyFont="1" applyBorder="1" applyProtection="1"/>
    <xf numFmtId="0" fontId="2" fillId="0" borderId="56" xfId="45" applyFont="1" applyBorder="1" applyProtection="1"/>
    <xf numFmtId="0" fontId="2" fillId="0" borderId="0" xfId="45" applyBorder="1"/>
    <xf numFmtId="0" fontId="3" fillId="0" borderId="0" xfId="45" applyFont="1" applyAlignment="1" applyProtection="1">
      <alignment horizontal="right"/>
    </xf>
    <xf numFmtId="0" fontId="2" fillId="0" borderId="0" xfId="45" applyFont="1" applyBorder="1" applyAlignment="1" applyProtection="1">
      <alignment horizontal="right"/>
    </xf>
    <xf numFmtId="0" fontId="2" fillId="0" borderId="17" xfId="45" applyFont="1" applyBorder="1" applyProtection="1"/>
    <xf numFmtId="0" fontId="2" fillId="0" borderId="0" xfId="45" applyFont="1" applyBorder="1" applyAlignment="1" applyProtection="1">
      <alignment horizontal="left"/>
    </xf>
    <xf numFmtId="0" fontId="2" fillId="0" borderId="41" xfId="45" applyFont="1" applyBorder="1" applyAlignment="1" applyProtection="1">
      <alignment horizontal="left"/>
    </xf>
    <xf numFmtId="0" fontId="9" fillId="0" borderId="0" xfId="45" applyFont="1" applyBorder="1" applyAlignment="1" applyProtection="1">
      <alignment horizontal="left"/>
    </xf>
    <xf numFmtId="0" fontId="9" fillId="0" borderId="41" xfId="45" applyFont="1" applyBorder="1" applyAlignment="1" applyProtection="1">
      <alignment horizontal="left"/>
    </xf>
    <xf numFmtId="0" fontId="56" fillId="0" borderId="17" xfId="45" applyFont="1" applyBorder="1" applyAlignment="1" applyProtection="1">
      <alignment horizontal="centerContinuous"/>
    </xf>
    <xf numFmtId="0" fontId="56" fillId="0" borderId="0" xfId="45" applyFont="1" applyBorder="1" applyAlignment="1" applyProtection="1">
      <alignment horizontal="centerContinuous"/>
    </xf>
    <xf numFmtId="0" fontId="56" fillId="0" borderId="41" xfId="45" applyFont="1" applyBorder="1" applyAlignment="1" applyProtection="1">
      <alignment horizontal="centerContinuous"/>
    </xf>
    <xf numFmtId="3" fontId="7" fillId="0" borderId="0" xfId="7" applyNumberFormat="1"/>
    <xf numFmtId="0" fontId="7" fillId="0" borderId="0" xfId="7"/>
    <xf numFmtId="0" fontId="50"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4" xfId="7" applyNumberFormat="1" applyFont="1" applyBorder="1"/>
    <xf numFmtId="0" fontId="3" fillId="0" borderId="41" xfId="7" applyFont="1" applyBorder="1"/>
    <xf numFmtId="0" fontId="3" fillId="0" borderId="55" xfId="7" applyFont="1" applyBorder="1"/>
    <xf numFmtId="3" fontId="3" fillId="0" borderId="55" xfId="7" applyNumberFormat="1" applyFont="1" applyBorder="1"/>
    <xf numFmtId="0" fontId="3" fillId="0" borderId="56" xfId="7" applyFont="1" applyBorder="1"/>
    <xf numFmtId="3" fontId="7" fillId="0" borderId="0" xfId="26" applyNumberFormat="1" applyFont="1"/>
    <xf numFmtId="0" fontId="3" fillId="0" borderId="21" xfId="7" applyFont="1" applyBorder="1"/>
    <xf numFmtId="0" fontId="3" fillId="0" borderId="77" xfId="7" applyFont="1" applyBorder="1"/>
    <xf numFmtId="0" fontId="3" fillId="0" borderId="22" xfId="7" applyFont="1" applyBorder="1" applyAlignment="1">
      <alignment horizontal="center"/>
    </xf>
    <xf numFmtId="3" fontId="3" fillId="0" borderId="22" xfId="7" applyNumberFormat="1" applyFont="1" applyBorder="1"/>
    <xf numFmtId="0" fontId="3" fillId="0" borderId="21" xfId="7" applyFont="1" applyBorder="1" applyAlignment="1">
      <alignment horizontal="center"/>
    </xf>
    <xf numFmtId="0" fontId="3" fillId="0" borderId="54" xfId="7" applyFont="1" applyBorder="1"/>
    <xf numFmtId="0" fontId="3" fillId="0" borderId="58" xfId="7" applyFont="1" applyBorder="1"/>
    <xf numFmtId="0" fontId="3" fillId="0" borderId="55" xfId="7" applyFont="1" applyBorder="1" applyAlignment="1">
      <alignment horizontal="center"/>
    </xf>
    <xf numFmtId="3" fontId="3" fillId="0" borderId="55" xfId="7" applyNumberFormat="1" applyFont="1" applyBorder="1" applyAlignment="1">
      <alignment horizontal="right"/>
    </xf>
    <xf numFmtId="0" fontId="3" fillId="0" borderId="54" xfId="7" applyFont="1" applyBorder="1" applyAlignment="1">
      <alignment horizontal="center"/>
    </xf>
    <xf numFmtId="3" fontId="3" fillId="0" borderId="61" xfId="7" applyNumberFormat="1" applyFont="1" applyFill="1" applyBorder="1"/>
    <xf numFmtId="0" fontId="3" fillId="0" borderId="59" xfId="7" applyFont="1" applyBorder="1"/>
    <xf numFmtId="0" fontId="3" fillId="0" borderId="58" xfId="7" applyFont="1" applyBorder="1" applyAlignment="1">
      <alignment horizontal="center"/>
    </xf>
    <xf numFmtId="3" fontId="3" fillId="0" borderId="54" xfId="7" applyNumberFormat="1" applyFont="1" applyBorder="1"/>
    <xf numFmtId="3" fontId="3" fillId="0" borderId="58" xfId="7" applyNumberFormat="1" applyFont="1" applyBorder="1" applyAlignment="1">
      <alignment horizontal="center"/>
    </xf>
    <xf numFmtId="3" fontId="3" fillId="0" borderId="58" xfId="7" applyNumberFormat="1" applyFont="1" applyBorder="1"/>
    <xf numFmtId="3" fontId="3" fillId="0" borderId="54" xfId="7" applyNumberFormat="1" applyFont="1" applyFill="1" applyBorder="1"/>
    <xf numFmtId="3" fontId="3" fillId="0" borderId="59" xfId="7" applyNumberFormat="1" applyFont="1" applyFill="1" applyBorder="1"/>
    <xf numFmtId="0" fontId="3" fillId="0" borderId="22" xfId="7" applyFont="1" applyBorder="1"/>
    <xf numFmtId="3" fontId="3" fillId="0" borderId="22" xfId="7" applyNumberFormat="1" applyFont="1" applyBorder="1" applyAlignment="1">
      <alignment horizontal="center"/>
    </xf>
    <xf numFmtId="0" fontId="3" fillId="0" borderId="23" xfId="7" applyFont="1" applyBorder="1"/>
    <xf numFmtId="0" fontId="3" fillId="0" borderId="24" xfId="7" applyFont="1" applyBorder="1"/>
    <xf numFmtId="3" fontId="3" fillId="0" borderId="0" xfId="7" applyNumberFormat="1" applyFont="1" applyAlignment="1">
      <alignment horizontal="center"/>
    </xf>
    <xf numFmtId="0" fontId="7" fillId="0" borderId="22" xfId="7" applyBorder="1"/>
    <xf numFmtId="0" fontId="3" fillId="0" borderId="22" xfId="7" applyFont="1" applyBorder="1" applyAlignment="1">
      <alignment horizontal="right"/>
    </xf>
    <xf numFmtId="3" fontId="3" fillId="0" borderId="54" xfId="7" applyNumberFormat="1" applyFont="1" applyBorder="1" applyAlignment="1">
      <alignment horizontal="center"/>
    </xf>
    <xf numFmtId="0" fontId="7" fillId="0" borderId="59" xfId="7" applyBorder="1"/>
    <xf numFmtId="3" fontId="3" fillId="0" borderId="0" xfId="7" applyNumberFormat="1" applyFont="1" applyAlignment="1">
      <alignment horizontal="right"/>
    </xf>
    <xf numFmtId="0" fontId="3" fillId="0" borderId="61" xfId="7" applyFont="1" applyBorder="1"/>
    <xf numFmtId="0" fontId="3" fillId="0" borderId="76" xfId="7" applyFont="1" applyBorder="1"/>
    <xf numFmtId="3" fontId="3" fillId="0" borderId="76" xfId="7" applyNumberFormat="1" applyFont="1" applyBorder="1"/>
    <xf numFmtId="3" fontId="3" fillId="0" borderId="61" xfId="7" applyNumberFormat="1" applyFont="1" applyBorder="1" applyAlignment="1">
      <alignment horizontal="center"/>
    </xf>
    <xf numFmtId="3" fontId="4" fillId="0" borderId="55" xfId="7" applyNumberFormat="1" applyFont="1" applyBorder="1"/>
    <xf numFmtId="3" fontId="3" fillId="0" borderId="61" xfId="7" applyNumberFormat="1" applyFont="1" applyBorder="1"/>
    <xf numFmtId="0" fontId="3" fillId="0" borderId="0" xfId="7" applyFont="1" applyBorder="1"/>
    <xf numFmtId="3" fontId="3" fillId="0" borderId="0" xfId="7" applyNumberFormat="1" applyFont="1" applyBorder="1"/>
    <xf numFmtId="3" fontId="3" fillId="0" borderId="0" xfId="7" applyNumberFormat="1" applyFont="1" applyBorder="1" applyAlignment="1">
      <alignment horizontal="center"/>
    </xf>
    <xf numFmtId="0" fontId="4" fillId="0" borderId="24" xfId="7" applyFont="1" applyBorder="1" applyAlignment="1">
      <alignment horizontal="right"/>
    </xf>
    <xf numFmtId="3" fontId="3" fillId="0" borderId="55" xfId="7" applyNumberFormat="1" applyFont="1" applyFill="1" applyBorder="1"/>
    <xf numFmtId="0" fontId="7" fillId="0" borderId="24" xfId="7" applyBorder="1"/>
    <xf numFmtId="3" fontId="3" fillId="0" borderId="55" xfId="7" applyNumberFormat="1" applyFont="1" applyBorder="1" applyAlignment="1">
      <alignment horizontal="center"/>
    </xf>
    <xf numFmtId="3" fontId="3" fillId="0" borderId="24" xfId="7" applyNumberFormat="1" applyFont="1" applyFill="1" applyBorder="1"/>
    <xf numFmtId="3" fontId="3" fillId="4" borderId="54" xfId="7" applyNumberFormat="1" applyFont="1" applyFill="1" applyBorder="1"/>
    <xf numFmtId="0" fontId="3" fillId="0" borderId="54" xfId="7" applyFont="1" applyFill="1" applyBorder="1" applyAlignment="1">
      <alignment horizontal="center"/>
    </xf>
    <xf numFmtId="4" fontId="3" fillId="0" borderId="54" xfId="7" applyNumberFormat="1" applyFont="1" applyFill="1" applyBorder="1"/>
    <xf numFmtId="0" fontId="7" fillId="0" borderId="41" xfId="7" applyBorder="1"/>
    <xf numFmtId="3" fontId="7" fillId="0" borderId="22" xfId="7" applyNumberFormat="1" applyBorder="1"/>
    <xf numFmtId="49" fontId="6" fillId="0" borderId="0" xfId="77" applyNumberFormat="1" applyFont="1"/>
    <xf numFmtId="170" fontId="23" fillId="0" borderId="0" xfId="77" applyNumberFormat="1" applyFont="1"/>
    <xf numFmtId="0" fontId="23" fillId="0" borderId="0" xfId="77" applyFont="1"/>
    <xf numFmtId="0" fontId="23" fillId="0" borderId="0" xfId="77" applyFont="1" applyBorder="1" applyAlignment="1">
      <alignment horizontal="left"/>
    </xf>
    <xf numFmtId="170" fontId="24" fillId="0" borderId="0" xfId="77" applyNumberFormat="1" applyFont="1"/>
    <xf numFmtId="0" fontId="24" fillId="0" borderId="0" xfId="77" applyFont="1"/>
    <xf numFmtId="0" fontId="3" fillId="0" borderId="0" xfId="78" applyFont="1" applyAlignment="1">
      <alignment horizontal="right"/>
    </xf>
    <xf numFmtId="0" fontId="11" fillId="0" borderId="0" xfId="77"/>
    <xf numFmtId="0" fontId="11" fillId="0" borderId="119" xfId="77" applyBorder="1"/>
    <xf numFmtId="170" fontId="11" fillId="0" borderId="115" xfId="77" applyNumberFormat="1" applyBorder="1"/>
    <xf numFmtId="0" fontId="11" fillId="0" borderId="115" xfId="77" applyBorder="1"/>
    <xf numFmtId="0" fontId="11" fillId="0" borderId="94" xfId="77" applyBorder="1"/>
    <xf numFmtId="0" fontId="11" fillId="0" borderId="120" xfId="77" applyBorder="1"/>
    <xf numFmtId="170" fontId="11" fillId="0" borderId="0" xfId="77" applyNumberFormat="1" applyBorder="1"/>
    <xf numFmtId="0" fontId="11" fillId="0" borderId="0" xfId="77" applyBorder="1"/>
    <xf numFmtId="0" fontId="11" fillId="0" borderId="97" xfId="77" applyBorder="1"/>
    <xf numFmtId="0" fontId="58" fillId="0" borderId="120" xfId="77" applyFont="1" applyBorder="1" applyAlignment="1">
      <alignment horizontal="centerContinuous"/>
    </xf>
    <xf numFmtId="170" fontId="11" fillId="0" borderId="0" xfId="77" applyNumberFormat="1" applyBorder="1" applyAlignment="1">
      <alignment horizontal="centerContinuous"/>
    </xf>
    <xf numFmtId="0" fontId="11" fillId="0" borderId="0" xfId="77" applyBorder="1" applyAlignment="1">
      <alignment horizontal="centerContinuous"/>
    </xf>
    <xf numFmtId="0" fontId="58" fillId="0" borderId="0" xfId="77" applyFont="1" applyBorder="1" applyAlignment="1">
      <alignment horizontal="centerContinuous"/>
    </xf>
    <xf numFmtId="170" fontId="59" fillId="0" borderId="0" xfId="77" applyNumberFormat="1" applyFont="1" applyBorder="1" applyAlignment="1">
      <alignment horizontal="centerContinuous"/>
    </xf>
    <xf numFmtId="0" fontId="11" fillId="0" borderId="97" xfId="77" applyBorder="1" applyAlignment="1">
      <alignment horizontal="centerContinuous"/>
    </xf>
    <xf numFmtId="0" fontId="11" fillId="0" borderId="120" xfId="77" applyBorder="1" applyAlignment="1">
      <alignment horizontal="centerContinuous"/>
    </xf>
    <xf numFmtId="0" fontId="60" fillId="0" borderId="120" xfId="77" applyFont="1" applyBorder="1" applyAlignment="1">
      <alignment horizontal="centerContinuous"/>
    </xf>
    <xf numFmtId="0" fontId="61" fillId="0" borderId="0" xfId="77" applyFont="1" applyBorder="1" applyAlignment="1">
      <alignment horizontal="centerContinuous"/>
    </xf>
    <xf numFmtId="170" fontId="61" fillId="0" borderId="0" xfId="77" applyNumberFormat="1" applyFont="1" applyBorder="1" applyAlignment="1">
      <alignment horizontal="centerContinuous"/>
    </xf>
    <xf numFmtId="0" fontId="11" fillId="0" borderId="119" xfId="77" applyBorder="1" applyAlignment="1">
      <alignment horizontal="centerContinuous"/>
    </xf>
    <xf numFmtId="170" fontId="11" fillId="0" borderId="115" xfId="77" applyNumberFormat="1" applyBorder="1" applyAlignment="1">
      <alignment horizontal="centerContinuous"/>
    </xf>
    <xf numFmtId="0" fontId="11" fillId="0" borderId="115" xfId="77" applyBorder="1" applyAlignment="1">
      <alignment horizontal="centerContinuous"/>
    </xf>
    <xf numFmtId="0" fontId="11" fillId="0" borderId="94" xfId="77" applyBorder="1" applyAlignment="1">
      <alignment horizontal="centerContinuous"/>
    </xf>
    <xf numFmtId="0" fontId="62" fillId="0" borderId="120" xfId="77" applyFont="1" applyBorder="1" applyAlignment="1">
      <alignment horizontal="centerContinuous"/>
    </xf>
    <xf numFmtId="170" fontId="62" fillId="0" borderId="0" xfId="77" applyNumberFormat="1" applyFont="1" applyBorder="1" applyAlignment="1">
      <alignment horizontal="centerContinuous"/>
    </xf>
    <xf numFmtId="0" fontId="62" fillId="0" borderId="0" xfId="77" applyFont="1" applyBorder="1" applyAlignment="1">
      <alignment horizontal="centerContinuous"/>
    </xf>
    <xf numFmtId="170" fontId="63" fillId="0" borderId="0" xfId="77" applyNumberFormat="1" applyFont="1" applyBorder="1" applyAlignment="1">
      <alignment horizontal="centerContinuous"/>
    </xf>
    <xf numFmtId="0" fontId="63" fillId="0" borderId="0" xfId="77" applyFont="1" applyBorder="1" applyAlignment="1">
      <alignment horizontal="centerContinuous"/>
    </xf>
    <xf numFmtId="0" fontId="63" fillId="0" borderId="97" xfId="77" applyFont="1" applyBorder="1" applyAlignment="1">
      <alignment horizontal="centerContinuous"/>
    </xf>
    <xf numFmtId="0" fontId="64" fillId="0" borderId="120" xfId="77" applyFont="1" applyBorder="1" applyAlignment="1">
      <alignment horizontal="centerContinuous"/>
    </xf>
    <xf numFmtId="0" fontId="65" fillId="0" borderId="120" xfId="77" applyFont="1" applyBorder="1" applyAlignment="1">
      <alignment horizontal="centerContinuous"/>
    </xf>
    <xf numFmtId="0" fontId="11" fillId="0" borderId="124" xfId="77" applyBorder="1" applyAlignment="1">
      <alignment horizontal="centerContinuous"/>
    </xf>
    <xf numFmtId="170" fontId="11" fillId="0" borderId="66" xfId="77" applyNumberFormat="1" applyBorder="1" applyAlignment="1">
      <alignment horizontal="centerContinuous"/>
    </xf>
    <xf numFmtId="0" fontId="11" fillId="0" borderId="66" xfId="77" applyBorder="1" applyAlignment="1">
      <alignment horizontal="centerContinuous"/>
    </xf>
    <xf numFmtId="0" fontId="11" fillId="0" borderId="122" xfId="77" applyBorder="1" applyAlignment="1">
      <alignment horizontal="centerContinuous"/>
    </xf>
    <xf numFmtId="0" fontId="60" fillId="0" borderId="0" xfId="77" applyFont="1" applyBorder="1" applyAlignment="1">
      <alignment horizontal="centerContinuous"/>
    </xf>
    <xf numFmtId="0" fontId="66" fillId="0" borderId="0" xfId="77" applyFont="1" applyBorder="1" applyAlignment="1">
      <alignment horizontal="centerContinuous"/>
    </xf>
    <xf numFmtId="0" fontId="3" fillId="0" borderId="120" xfId="77" applyFont="1" applyBorder="1"/>
    <xf numFmtId="170" fontId="6" fillId="0" borderId="0" xfId="77" applyNumberFormat="1" applyFont="1" applyBorder="1"/>
    <xf numFmtId="0" fontId="3" fillId="0" borderId="0" xfId="77" applyFont="1" applyBorder="1"/>
    <xf numFmtId="170" fontId="3" fillId="0" borderId="0" xfId="77" applyNumberFormat="1" applyFont="1" applyBorder="1"/>
    <xf numFmtId="0" fontId="3" fillId="0" borderId="97" xfId="77" applyFont="1" applyBorder="1"/>
    <xf numFmtId="0" fontId="6" fillId="0" borderId="0" xfId="77" applyFont="1" applyBorder="1"/>
    <xf numFmtId="0" fontId="3" fillId="0" borderId="124" xfId="77" applyFont="1" applyBorder="1"/>
    <xf numFmtId="170" fontId="3" fillId="0" borderId="66" xfId="77" applyNumberFormat="1" applyFont="1" applyBorder="1"/>
    <xf numFmtId="0" fontId="3" fillId="0" borderId="66" xfId="77" applyFont="1" applyBorder="1"/>
    <xf numFmtId="0" fontId="3" fillId="0" borderId="122" xfId="77" applyFont="1" applyBorder="1"/>
    <xf numFmtId="169" fontId="6" fillId="0" borderId="0" xfId="77" applyNumberFormat="1" applyFont="1"/>
    <xf numFmtId="170" fontId="3" fillId="0" borderId="0" xfId="77" applyNumberFormat="1" applyFont="1"/>
    <xf numFmtId="0" fontId="3" fillId="0" borderId="0" xfId="77" applyFont="1"/>
    <xf numFmtId="169" fontId="3" fillId="0" borderId="0" xfId="77" applyNumberFormat="1" applyFont="1"/>
    <xf numFmtId="0" fontId="3" fillId="0" borderId="0" xfId="78" applyFont="1" applyAlignment="1" applyProtection="1">
      <alignment horizontal="right"/>
    </xf>
    <xf numFmtId="0" fontId="3" fillId="0" borderId="0" xfId="78" applyFont="1"/>
    <xf numFmtId="0" fontId="57" fillId="0" borderId="0" xfId="78"/>
    <xf numFmtId="0" fontId="13" fillId="0" borderId="0" xfId="78" applyFont="1"/>
    <xf numFmtId="0" fontId="3" fillId="0" borderId="0" xfId="78" applyFont="1" applyAlignment="1">
      <alignment horizontal="left"/>
    </xf>
    <xf numFmtId="0" fontId="13" fillId="0" borderId="0" xfId="78" applyFont="1" applyProtection="1"/>
    <xf numFmtId="0" fontId="57" fillId="0" borderId="0" xfId="78" applyProtection="1"/>
    <xf numFmtId="0" fontId="13" fillId="0" borderId="0" xfId="78" applyFont="1" applyAlignment="1" applyProtection="1">
      <alignment horizontal="left"/>
    </xf>
    <xf numFmtId="0" fontId="4" fillId="0" borderId="15" xfId="78" applyFont="1" applyBorder="1" applyAlignment="1" applyProtection="1">
      <alignment horizontal="centerContinuous"/>
    </xf>
    <xf numFmtId="0" fontId="3" fillId="0" borderId="6" xfId="78" applyFont="1" applyBorder="1" applyAlignment="1" applyProtection="1">
      <alignment horizontal="centerContinuous"/>
    </xf>
    <xf numFmtId="0" fontId="3" fillId="0" borderId="16" xfId="78" applyFont="1" applyBorder="1" applyAlignment="1" applyProtection="1">
      <alignment horizontal="centerContinuous"/>
    </xf>
    <xf numFmtId="0" fontId="9" fillId="0" borderId="0" xfId="78" applyFont="1"/>
    <xf numFmtId="0" fontId="3" fillId="0" borderId="17" xfId="78" applyFont="1" applyBorder="1" applyAlignment="1" applyProtection="1">
      <alignment horizontal="centerContinuous"/>
    </xf>
    <xf numFmtId="0" fontId="3" fillId="0" borderId="0" xfId="78" applyFont="1" applyAlignment="1" applyProtection="1">
      <alignment horizontal="centerContinuous"/>
    </xf>
    <xf numFmtId="0" fontId="3" fillId="0" borderId="18" xfId="78" applyFont="1" applyBorder="1" applyAlignment="1" applyProtection="1">
      <alignment horizontal="centerContinuous"/>
    </xf>
    <xf numFmtId="0" fontId="3" fillId="0" borderId="19" xfId="78" applyFont="1" applyBorder="1" applyProtection="1"/>
    <xf numFmtId="0" fontId="3" fillId="0" borderId="14" xfId="78" applyFont="1" applyBorder="1" applyProtection="1"/>
    <xf numFmtId="0" fontId="3" fillId="0" borderId="20" xfId="78" applyFont="1" applyBorder="1" applyProtection="1"/>
    <xf numFmtId="0" fontId="3" fillId="0" borderId="5" xfId="78" applyFont="1" applyBorder="1" applyProtection="1"/>
    <xf numFmtId="0" fontId="3" fillId="0" borderId="15" xfId="78" applyFont="1" applyBorder="1" applyProtection="1"/>
    <xf numFmtId="0" fontId="3" fillId="0" borderId="16" xfId="78" applyFont="1" applyBorder="1" applyProtection="1"/>
    <xf numFmtId="0" fontId="3" fillId="0" borderId="5" xfId="78" applyFont="1" applyBorder="1" applyAlignment="1" applyProtection="1">
      <alignment horizontal="center"/>
    </xf>
    <xf numFmtId="0" fontId="3" fillId="0" borderId="18" xfId="78" applyFont="1" applyBorder="1" applyProtection="1"/>
    <xf numFmtId="0" fontId="9" fillId="0" borderId="0" xfId="78" applyFont="1" applyProtection="1"/>
    <xf numFmtId="0" fontId="3" fillId="0" borderId="7" xfId="78" applyFont="1" applyBorder="1" applyProtection="1"/>
    <xf numFmtId="0" fontId="3" fillId="0" borderId="17" xfId="78" applyFont="1" applyBorder="1" applyProtection="1"/>
    <xf numFmtId="0" fontId="3" fillId="0" borderId="7" xfId="78" applyFont="1" applyBorder="1" applyAlignment="1" applyProtection="1">
      <alignment horizontal="center"/>
    </xf>
    <xf numFmtId="0" fontId="67" fillId="0" borderId="7" xfId="78" applyFont="1" applyBorder="1" applyAlignment="1" applyProtection="1">
      <alignment horizontal="center"/>
    </xf>
    <xf numFmtId="0" fontId="67" fillId="0" borderId="17" xfId="78" applyFont="1" applyBorder="1" applyProtection="1"/>
    <xf numFmtId="0" fontId="3" fillId="0" borderId="18" xfId="78" applyFont="1" applyBorder="1" applyAlignment="1" applyProtection="1">
      <alignment horizontal="center"/>
    </xf>
    <xf numFmtId="0" fontId="9" fillId="0" borderId="0" xfId="78" applyFont="1" applyAlignment="1" applyProtection="1">
      <alignment horizontal="center"/>
    </xf>
    <xf numFmtId="0" fontId="67" fillId="0" borderId="17" xfId="78" applyFont="1" applyBorder="1" applyAlignment="1" applyProtection="1">
      <alignment horizontal="center"/>
    </xf>
    <xf numFmtId="0" fontId="3" fillId="0" borderId="8" xfId="78" applyFont="1" applyBorder="1" applyProtection="1"/>
    <xf numFmtId="0" fontId="67" fillId="0" borderId="20" xfId="78" applyFont="1" applyBorder="1" applyAlignment="1" applyProtection="1">
      <alignment horizontal="center"/>
    </xf>
    <xf numFmtId="0" fontId="3" fillId="0" borderId="8" xfId="78" applyFont="1" applyBorder="1" applyAlignment="1" applyProtection="1">
      <alignment horizontal="center"/>
    </xf>
    <xf numFmtId="0" fontId="67" fillId="0" borderId="8" xfId="78" applyFont="1" applyBorder="1" applyAlignment="1" applyProtection="1">
      <alignment horizontal="center"/>
    </xf>
    <xf numFmtId="0" fontId="3" fillId="0" borderId="20" xfId="78" applyFont="1" applyBorder="1" applyAlignment="1" applyProtection="1">
      <alignment horizontal="center"/>
    </xf>
    <xf numFmtId="37" fontId="3" fillId="0" borderId="19" xfId="78" applyNumberFormat="1" applyFont="1" applyBorder="1" applyAlignment="1" applyProtection="1">
      <alignment horizontal="center"/>
    </xf>
    <xf numFmtId="0" fontId="3" fillId="0" borderId="34" xfId="78" applyFont="1" applyBorder="1" applyProtection="1"/>
    <xf numFmtId="0" fontId="3" fillId="0" borderId="35" xfId="78" applyFont="1" applyBorder="1" applyProtection="1"/>
    <xf numFmtId="0" fontId="3" fillId="0" borderId="37" xfId="78" applyFont="1" applyBorder="1" applyProtection="1"/>
    <xf numFmtId="187" fontId="3" fillId="0" borderId="35" xfId="78" applyNumberFormat="1" applyFont="1" applyBorder="1" applyProtection="1"/>
    <xf numFmtId="0" fontId="3" fillId="0" borderId="27" xfId="78" applyFont="1" applyBorder="1" applyProtection="1"/>
    <xf numFmtId="0" fontId="3" fillId="0" borderId="28" xfId="78" applyFont="1" applyBorder="1" applyProtection="1"/>
    <xf numFmtId="187" fontId="3" fillId="0" borderId="8" xfId="78" applyNumberFormat="1" applyFont="1" applyBorder="1" applyProtection="1"/>
    <xf numFmtId="3" fontId="3" fillId="0" borderId="27" xfId="78" applyNumberFormat="1" applyFont="1" applyBorder="1" applyProtection="1"/>
    <xf numFmtId="3" fontId="3" fillId="0" borderId="8" xfId="78" applyNumberFormat="1" applyFont="1" applyBorder="1" applyProtection="1"/>
    <xf numFmtId="3" fontId="3" fillId="0" borderId="28" xfId="78" applyNumberFormat="1" applyFont="1" applyBorder="1" applyProtection="1"/>
    <xf numFmtId="0" fontId="3" fillId="0" borderId="19" xfId="78" applyFont="1" applyBorder="1" applyAlignment="1" applyProtection="1">
      <alignment horizontal="center"/>
    </xf>
    <xf numFmtId="174" fontId="3" fillId="0" borderId="8" xfId="79" applyNumberFormat="1" applyFont="1" applyBorder="1" applyProtection="1"/>
    <xf numFmtId="37" fontId="3" fillId="0" borderId="19" xfId="78" applyNumberFormat="1" applyFont="1" applyBorder="1" applyProtection="1"/>
    <xf numFmtId="3" fontId="3" fillId="0" borderId="31" xfId="78" applyNumberFormat="1" applyFont="1" applyBorder="1" applyProtection="1"/>
    <xf numFmtId="0" fontId="3" fillId="0" borderId="32" xfId="78" applyFont="1" applyBorder="1" applyProtection="1"/>
    <xf numFmtId="0" fontId="3" fillId="0" borderId="33" xfId="78" applyFont="1" applyBorder="1" applyProtection="1"/>
    <xf numFmtId="174" fontId="3" fillId="0" borderId="32" xfId="79" applyNumberFormat="1" applyFont="1" applyBorder="1" applyProtection="1"/>
    <xf numFmtId="3" fontId="3" fillId="0" borderId="32" xfId="78" applyNumberFormat="1" applyFont="1" applyBorder="1" applyProtection="1"/>
    <xf numFmtId="3" fontId="3" fillId="0" borderId="33" xfId="78" applyNumberFormat="1" applyFont="1" applyBorder="1" applyProtection="1"/>
    <xf numFmtId="0" fontId="9" fillId="0" borderId="15" xfId="78" applyFont="1" applyBorder="1" applyProtection="1"/>
    <xf numFmtId="0" fontId="9" fillId="0" borderId="6" xfId="78" applyFont="1" applyBorder="1" applyProtection="1"/>
    <xf numFmtId="37" fontId="9" fillId="0" borderId="6" xfId="78" applyNumberFormat="1" applyFont="1" applyBorder="1" applyProtection="1"/>
    <xf numFmtId="0" fontId="9" fillId="0" borderId="16" xfId="78" applyFont="1" applyBorder="1" applyProtection="1"/>
    <xf numFmtId="0" fontId="9" fillId="0" borderId="16" xfId="78" applyFont="1" applyBorder="1" applyAlignment="1" applyProtection="1">
      <alignment horizontal="center"/>
    </xf>
    <xf numFmtId="0" fontId="9" fillId="0" borderId="17" xfId="78" applyFont="1" applyBorder="1" applyProtection="1"/>
    <xf numFmtId="0" fontId="9" fillId="0" borderId="18" xfId="78" applyFont="1" applyBorder="1" applyAlignment="1" applyProtection="1">
      <alignment horizontal="center"/>
    </xf>
    <xf numFmtId="37" fontId="9" fillId="0" borderId="0" xfId="78" applyNumberFormat="1" applyFont="1" applyProtection="1"/>
    <xf numFmtId="0" fontId="9" fillId="0" borderId="18" xfId="78" applyFont="1" applyBorder="1" applyProtection="1"/>
    <xf numFmtId="0" fontId="57" fillId="0" borderId="17" xfId="78" applyBorder="1" applyProtection="1"/>
    <xf numFmtId="0" fontId="3" fillId="0" borderId="0" xfId="78" applyFont="1" applyProtection="1"/>
    <xf numFmtId="37" fontId="3" fillId="0" borderId="0" xfId="78" applyNumberFormat="1" applyFont="1" applyProtection="1"/>
    <xf numFmtId="0" fontId="57" fillId="0" borderId="18" xfId="78" applyBorder="1" applyProtection="1"/>
    <xf numFmtId="0" fontId="57" fillId="0" borderId="18" xfId="78" applyBorder="1" applyAlignment="1" applyProtection="1">
      <alignment horizontal="center"/>
    </xf>
    <xf numFmtId="0" fontId="3" fillId="0" borderId="55" xfId="78" applyFont="1" applyBorder="1" applyAlignment="1" applyProtection="1">
      <alignment horizontal="center" wrapText="1"/>
    </xf>
    <xf numFmtId="0" fontId="3" fillId="0" borderId="55" xfId="78" applyFont="1" applyBorder="1" applyAlignment="1" applyProtection="1">
      <alignment horizontal="center"/>
    </xf>
    <xf numFmtId="166" fontId="3" fillId="0" borderId="0" xfId="80" applyNumberFormat="1" applyFont="1" applyProtection="1"/>
    <xf numFmtId="37" fontId="57" fillId="0" borderId="0" xfId="78" applyNumberFormat="1" applyProtection="1"/>
    <xf numFmtId="0" fontId="57" fillId="0" borderId="19" xfId="78" applyBorder="1" applyProtection="1"/>
    <xf numFmtId="0" fontId="57" fillId="0" borderId="14" xfId="78" applyBorder="1" applyProtection="1"/>
    <xf numFmtId="37" fontId="57" fillId="0" borderId="14" xfId="78" applyNumberFormat="1" applyBorder="1" applyProtection="1"/>
    <xf numFmtId="0" fontId="57" fillId="0" borderId="20" xfId="78" applyBorder="1" applyProtection="1"/>
    <xf numFmtId="0" fontId="4" fillId="0" borderId="0" xfId="78" applyFont="1" applyProtection="1"/>
    <xf numFmtId="37" fontId="4" fillId="0" borderId="0" xfId="78" applyNumberFormat="1" applyFont="1" applyProtection="1"/>
    <xf numFmtId="0" fontId="3" fillId="0" borderId="0" xfId="78" applyFont="1" applyAlignment="1" applyProtection="1">
      <alignment horizontal="left"/>
    </xf>
    <xf numFmtId="0" fontId="4" fillId="0" borderId="0" xfId="78" applyFont="1"/>
    <xf numFmtId="0" fontId="13" fillId="0" borderId="6" xfId="78" applyFont="1" applyBorder="1" applyAlignment="1" applyProtection="1">
      <alignment horizontal="centerContinuous"/>
    </xf>
    <xf numFmtId="0" fontId="13" fillId="0" borderId="16" xfId="78" applyFont="1" applyBorder="1" applyAlignment="1" applyProtection="1">
      <alignment horizontal="centerContinuous"/>
    </xf>
    <xf numFmtId="0" fontId="3" fillId="0" borderId="19" xfId="78" applyFont="1" applyBorder="1" applyAlignment="1" applyProtection="1">
      <alignment horizontal="centerContinuous"/>
    </xf>
    <xf numFmtId="0" fontId="9" fillId="0" borderId="14" xfId="78" applyFont="1" applyBorder="1" applyAlignment="1" applyProtection="1">
      <alignment horizontal="centerContinuous"/>
    </xf>
    <xf numFmtId="0" fontId="9" fillId="0" borderId="20" xfId="78" applyFont="1" applyBorder="1" applyAlignment="1" applyProtection="1">
      <alignment horizontal="centerContinuous"/>
    </xf>
    <xf numFmtId="0" fontId="3" fillId="0" borderId="17" xfId="78" applyFont="1" applyBorder="1" applyAlignment="1" applyProtection="1">
      <alignment horizontal="center"/>
    </xf>
    <xf numFmtId="0" fontId="3" fillId="0" borderId="17" xfId="78" applyFont="1" applyBorder="1" applyAlignment="1" applyProtection="1">
      <alignment horizontal="left" indent="2"/>
    </xf>
    <xf numFmtId="0" fontId="3" fillId="3" borderId="17" xfId="78" applyFont="1" applyFill="1" applyBorder="1" applyProtection="1"/>
    <xf numFmtId="0" fontId="3" fillId="3" borderId="0" xfId="78" applyFont="1" applyFill="1" applyProtection="1"/>
    <xf numFmtId="0" fontId="9" fillId="3" borderId="0" xfId="78" applyFont="1" applyFill="1" applyProtection="1"/>
    <xf numFmtId="0" fontId="9" fillId="3" borderId="18" xfId="78" applyFont="1" applyFill="1" applyBorder="1" applyProtection="1"/>
    <xf numFmtId="0" fontId="3" fillId="0" borderId="6" xfId="78" applyFont="1" applyBorder="1" applyAlignment="1" applyProtection="1">
      <alignment horizontal="center"/>
    </xf>
    <xf numFmtId="0" fontId="3" fillId="0" borderId="2" xfId="78" applyFont="1" applyBorder="1" applyAlignment="1" applyProtection="1">
      <alignment horizontal="centerContinuous"/>
    </xf>
    <xf numFmtId="0" fontId="3" fillId="0" borderId="3" xfId="78" applyFont="1" applyBorder="1" applyAlignment="1" applyProtection="1">
      <alignment horizontal="centerContinuous"/>
    </xf>
    <xf numFmtId="0" fontId="3" fillId="0" borderId="4" xfId="78" applyFont="1" applyBorder="1" applyAlignment="1" applyProtection="1">
      <alignment horizontal="centerContinuous"/>
    </xf>
    <xf numFmtId="0" fontId="3" fillId="0" borderId="16" xfId="78" applyFont="1" applyBorder="1" applyAlignment="1" applyProtection="1">
      <alignment horizontal="center"/>
    </xf>
    <xf numFmtId="0" fontId="3" fillId="0" borderId="0" xfId="78" applyFont="1" applyAlignment="1" applyProtection="1">
      <alignment horizontal="center"/>
    </xf>
    <xf numFmtId="0" fontId="3" fillId="0" borderId="14" xfId="78" applyFont="1" applyBorder="1" applyAlignment="1" applyProtection="1">
      <alignment horizontal="center"/>
    </xf>
    <xf numFmtId="0" fontId="3" fillId="0" borderId="25" xfId="78" applyFont="1" applyBorder="1" applyProtection="1"/>
    <xf numFmtId="0" fontId="3" fillId="0" borderId="26" xfId="78" applyFont="1" applyBorder="1" applyProtection="1"/>
    <xf numFmtId="37" fontId="3" fillId="0" borderId="14" xfId="78" applyNumberFormat="1" applyFont="1" applyBorder="1" applyProtection="1"/>
    <xf numFmtId="0" fontId="3" fillId="0" borderId="135" xfId="78" applyFont="1" applyBorder="1" applyProtection="1"/>
    <xf numFmtId="10" fontId="3" fillId="0" borderId="20" xfId="81" applyNumberFormat="1" applyFont="1" applyBorder="1" applyProtection="1"/>
    <xf numFmtId="3" fontId="3" fillId="0" borderId="135" xfId="78" applyNumberFormat="1" applyFont="1" applyBorder="1" applyProtection="1"/>
    <xf numFmtId="0" fontId="3" fillId="0" borderId="136" xfId="78" applyFont="1" applyBorder="1" applyAlignment="1" applyProtection="1">
      <alignment horizontal="center"/>
    </xf>
    <xf numFmtId="37" fontId="3" fillId="0" borderId="137" xfId="78" applyNumberFormat="1" applyFont="1" applyBorder="1" applyProtection="1"/>
    <xf numFmtId="0" fontId="3" fillId="0" borderId="138" xfId="78" applyFont="1" applyBorder="1" applyAlignment="1" applyProtection="1">
      <alignment horizontal="center"/>
    </xf>
    <xf numFmtId="3" fontId="3" fillId="0" borderId="139" xfId="78" applyNumberFormat="1" applyFont="1" applyBorder="1" applyProtection="1"/>
    <xf numFmtId="3" fontId="3" fillId="0" borderId="140" xfId="78" applyNumberFormat="1" applyFont="1" applyBorder="1" applyProtection="1"/>
    <xf numFmtId="10" fontId="3" fillId="0" borderId="138" xfId="81" applyNumberFormat="1" applyFont="1" applyBorder="1" applyProtection="1"/>
    <xf numFmtId="0" fontId="3" fillId="0" borderId="139" xfId="78" applyFont="1" applyBorder="1" applyProtection="1"/>
    <xf numFmtId="0" fontId="3" fillId="0" borderId="140" xfId="78" applyFont="1" applyBorder="1" applyProtection="1"/>
    <xf numFmtId="0" fontId="3" fillId="0" borderId="138" xfId="78" applyFont="1" applyBorder="1" applyProtection="1"/>
    <xf numFmtId="10" fontId="3" fillId="0" borderId="8" xfId="81" applyNumberFormat="1" applyFont="1" applyBorder="1" applyProtection="1"/>
    <xf numFmtId="0" fontId="3" fillId="0" borderId="137" xfId="78" applyFont="1" applyBorder="1" applyAlignment="1" applyProtection="1">
      <alignment horizontal="center"/>
    </xf>
    <xf numFmtId="3" fontId="3" fillId="0" borderId="141" xfId="78" applyNumberFormat="1" applyFont="1" applyBorder="1" applyProtection="1"/>
    <xf numFmtId="10" fontId="3" fillId="0" borderId="136" xfId="81" applyNumberFormat="1" applyFont="1" applyBorder="1" applyProtection="1"/>
    <xf numFmtId="0" fontId="3" fillId="0" borderId="141" xfId="78" applyFont="1" applyBorder="1" applyProtection="1"/>
    <xf numFmtId="0" fontId="3" fillId="0" borderId="136" xfId="78" applyFont="1" applyBorder="1" applyProtection="1"/>
    <xf numFmtId="37" fontId="3" fillId="0" borderId="0" xfId="78" applyNumberFormat="1" applyFont="1" applyBorder="1" applyProtection="1"/>
    <xf numFmtId="0" fontId="3" fillId="0" borderId="0" xfId="78" applyFont="1" applyBorder="1" applyAlignment="1" applyProtection="1">
      <alignment horizontal="center"/>
    </xf>
    <xf numFmtId="174" fontId="3" fillId="0" borderId="29" xfId="79" applyNumberFormat="1" applyFont="1" applyBorder="1" applyProtection="1"/>
    <xf numFmtId="174" fontId="3" fillId="0" borderId="30" xfId="79" applyNumberFormat="1" applyFont="1" applyBorder="1" applyProtection="1"/>
    <xf numFmtId="10" fontId="3" fillId="0" borderId="7" xfId="81" applyNumberFormat="1" applyFont="1" applyBorder="1" applyAlignment="1" applyProtection="1">
      <alignment horizontal="center"/>
    </xf>
    <xf numFmtId="0" fontId="3" fillId="0" borderId="29" xfId="78" applyFont="1" applyBorder="1" applyProtection="1"/>
    <xf numFmtId="0" fontId="3" fillId="0" borderId="30" xfId="78" applyFont="1" applyBorder="1" applyProtection="1"/>
    <xf numFmtId="0" fontId="9" fillId="0" borderId="21" xfId="78" applyFont="1" applyBorder="1" applyAlignment="1" applyProtection="1">
      <alignment horizontal="center"/>
    </xf>
    <xf numFmtId="37" fontId="9" fillId="0" borderId="22" xfId="78" applyNumberFormat="1" applyFont="1" applyBorder="1" applyProtection="1"/>
    <xf numFmtId="0" fontId="9" fillId="0" borderId="22" xfId="78" applyFont="1" applyBorder="1" applyProtection="1"/>
    <xf numFmtId="0" fontId="3" fillId="0" borderId="23" xfId="78" applyFont="1" applyBorder="1" applyAlignment="1" applyProtection="1">
      <alignment horizontal="right"/>
    </xf>
    <xf numFmtId="0" fontId="57" fillId="0" borderId="24" xfId="78" applyBorder="1"/>
    <xf numFmtId="0" fontId="57" fillId="0" borderId="0" xfId="78" applyBorder="1"/>
    <xf numFmtId="0" fontId="57" fillId="0" borderId="41" xfId="78" applyBorder="1"/>
    <xf numFmtId="0" fontId="3" fillId="0" borderId="0" xfId="78" applyFont="1" applyBorder="1"/>
    <xf numFmtId="0" fontId="57" fillId="0" borderId="54" xfId="78" applyBorder="1"/>
    <xf numFmtId="0" fontId="57" fillId="0" borderId="55" xfId="78" applyBorder="1"/>
    <xf numFmtId="0" fontId="57" fillId="0" borderId="56" xfId="78" applyBorder="1"/>
    <xf numFmtId="0" fontId="3" fillId="0" borderId="22" xfId="78" applyFont="1" applyBorder="1" applyAlignment="1" applyProtection="1">
      <alignment horizontal="right"/>
    </xf>
    <xf numFmtId="0" fontId="4" fillId="0" borderId="0" xfId="78" applyFont="1" applyAlignment="1" applyProtection="1">
      <alignment horizontal="left"/>
    </xf>
    <xf numFmtId="37" fontId="4" fillId="0" borderId="0" xfId="78" applyNumberFormat="1" applyFont="1" applyAlignment="1" applyProtection="1">
      <alignment horizontal="center"/>
    </xf>
    <xf numFmtId="0" fontId="4" fillId="0" borderId="21" xfId="78" applyFont="1" applyBorder="1" applyAlignment="1" applyProtection="1">
      <alignment horizontal="centerContinuous"/>
    </xf>
    <xf numFmtId="37" fontId="4" fillId="0" borderId="22" xfId="78" applyNumberFormat="1" applyFont="1" applyBorder="1" applyAlignment="1" applyProtection="1">
      <alignment horizontal="centerContinuous"/>
    </xf>
    <xf numFmtId="0" fontId="4" fillId="0" borderId="22" xfId="78" applyFont="1" applyBorder="1" applyAlignment="1" applyProtection="1">
      <alignment horizontal="centerContinuous"/>
    </xf>
    <xf numFmtId="0" fontId="4" fillId="0" borderId="23" xfId="78" applyFont="1" applyBorder="1" applyAlignment="1" applyProtection="1">
      <alignment horizontal="centerContinuous"/>
    </xf>
    <xf numFmtId="0" fontId="3" fillId="0" borderId="42" xfId="78" applyFont="1" applyBorder="1" applyAlignment="1" applyProtection="1">
      <alignment horizontal="centerContinuous"/>
    </xf>
    <xf numFmtId="0" fontId="3" fillId="0" borderId="14" xfId="78" applyFont="1" applyBorder="1" applyAlignment="1" applyProtection="1">
      <alignment horizontal="centerContinuous"/>
    </xf>
    <xf numFmtId="0" fontId="3" fillId="0" borderId="43" xfId="78" applyFont="1" applyBorder="1" applyAlignment="1" applyProtection="1">
      <alignment horizontal="centerContinuous"/>
    </xf>
    <xf numFmtId="0" fontId="3" fillId="0" borderId="142" xfId="78" applyFont="1" applyBorder="1" applyAlignment="1" applyProtection="1">
      <alignment horizontal="center"/>
    </xf>
    <xf numFmtId="37" fontId="3" fillId="0" borderId="6" xfId="78" applyNumberFormat="1" applyFont="1" applyBorder="1" applyProtection="1"/>
    <xf numFmtId="0" fontId="3" fillId="0" borderId="6" xfId="78" applyFont="1" applyBorder="1" applyProtection="1"/>
    <xf numFmtId="0" fontId="3" fillId="0" borderId="143" xfId="78" applyFont="1" applyBorder="1" applyProtection="1"/>
    <xf numFmtId="0" fontId="3" fillId="0" borderId="24" xfId="78" applyFont="1" applyBorder="1" applyAlignment="1" applyProtection="1">
      <alignment horizontal="center"/>
    </xf>
    <xf numFmtId="0" fontId="3" fillId="0" borderId="0" xfId="78" applyFont="1" applyBorder="1" applyProtection="1"/>
    <xf numFmtId="0" fontId="3" fillId="0" borderId="41" xfId="78" applyFont="1" applyBorder="1" applyProtection="1"/>
    <xf numFmtId="0" fontId="3" fillId="0" borderId="24" xfId="78" applyFont="1" applyBorder="1" applyAlignment="1" applyProtection="1">
      <alignment horizontal="left" indent="3"/>
    </xf>
    <xf numFmtId="0" fontId="3" fillId="0" borderId="24" xfId="78" applyFont="1" applyBorder="1" applyAlignment="1">
      <alignment horizontal="left" indent="3"/>
    </xf>
    <xf numFmtId="0" fontId="3" fillId="0" borderId="54" xfId="78" applyFont="1" applyBorder="1" applyAlignment="1" applyProtection="1">
      <alignment horizontal="center"/>
    </xf>
    <xf numFmtId="37" fontId="3" fillId="0" borderId="55" xfId="78" applyNumberFormat="1" applyFont="1" applyBorder="1" applyProtection="1"/>
    <xf numFmtId="0" fontId="3" fillId="0" borderId="55" xfId="78" applyFont="1" applyBorder="1" applyProtection="1"/>
    <xf numFmtId="0" fontId="3" fillId="0" borderId="56" xfId="78" applyFont="1" applyBorder="1" applyProtection="1"/>
    <xf numFmtId="0" fontId="3" fillId="0" borderId="46" xfId="78" applyFont="1" applyBorder="1" applyAlignment="1" applyProtection="1">
      <alignment horizontal="center"/>
    </xf>
    <xf numFmtId="37" fontId="3" fillId="0" borderId="7" xfId="78" applyNumberFormat="1" applyFont="1" applyBorder="1" applyProtection="1"/>
    <xf numFmtId="0" fontId="3" fillId="0" borderId="48" xfId="78" applyFont="1" applyBorder="1" applyAlignment="1" applyProtection="1">
      <alignment horizontal="center"/>
    </xf>
    <xf numFmtId="0" fontId="3" fillId="0" borderId="20" xfId="78" applyFont="1" applyBorder="1" applyAlignment="1" applyProtection="1">
      <alignment horizontal="centerContinuous"/>
    </xf>
    <xf numFmtId="0" fontId="3" fillId="0" borderId="46" xfId="78" applyFont="1" applyBorder="1" applyProtection="1"/>
    <xf numFmtId="0" fontId="3" fillId="0" borderId="48" xfId="78" applyFont="1" applyBorder="1" applyProtection="1"/>
    <xf numFmtId="0" fontId="3" fillId="0" borderId="49" xfId="78" applyFont="1" applyBorder="1" applyProtection="1"/>
    <xf numFmtId="0" fontId="3" fillId="0" borderId="50" xfId="78" applyFont="1" applyBorder="1" applyProtection="1"/>
    <xf numFmtId="0" fontId="3" fillId="0" borderId="144" xfId="78" applyFont="1" applyBorder="1" applyProtection="1"/>
    <xf numFmtId="0" fontId="3" fillId="0" borderId="145" xfId="78" applyFont="1" applyBorder="1" applyProtection="1"/>
    <xf numFmtId="0" fontId="3" fillId="0" borderId="49" xfId="78" applyFont="1" applyBorder="1" applyAlignment="1" applyProtection="1">
      <alignment horizontal="center"/>
    </xf>
    <xf numFmtId="0" fontId="3" fillId="0" borderId="50" xfId="78" applyFont="1" applyBorder="1" applyAlignment="1" applyProtection="1">
      <alignment horizontal="center"/>
    </xf>
    <xf numFmtId="37" fontId="3" fillId="0" borderId="27" xfId="78" applyNumberFormat="1" applyFont="1" applyBorder="1" applyProtection="1"/>
    <xf numFmtId="37" fontId="3" fillId="0" borderId="20" xfId="78" applyNumberFormat="1" applyFont="1" applyBorder="1" applyProtection="1"/>
    <xf numFmtId="37" fontId="3" fillId="0" borderId="135" xfId="78" applyNumberFormat="1" applyFont="1" applyBorder="1" applyProtection="1"/>
    <xf numFmtId="0" fontId="3" fillId="0" borderId="146" xfId="78" applyFont="1" applyBorder="1" applyAlignment="1" applyProtection="1">
      <alignment horizontal="center"/>
    </xf>
    <xf numFmtId="37" fontId="3" fillId="0" borderId="139" xfId="78" applyNumberFormat="1" applyFont="1" applyBorder="1" applyProtection="1"/>
    <xf numFmtId="37" fontId="3" fillId="0" borderId="138" xfId="78" applyNumberFormat="1" applyFont="1" applyBorder="1" applyProtection="1"/>
    <xf numFmtId="37" fontId="3" fillId="0" borderId="140" xfId="78" applyNumberFormat="1" applyFont="1" applyBorder="1" applyProtection="1"/>
    <xf numFmtId="0" fontId="3" fillId="0" borderId="147" xfId="78" applyFont="1" applyBorder="1" applyAlignment="1" applyProtection="1">
      <alignment horizontal="center"/>
    </xf>
    <xf numFmtId="37" fontId="3" fillId="0" borderId="29" xfId="78" applyNumberFormat="1" applyFont="1" applyBorder="1" applyProtection="1"/>
    <xf numFmtId="37" fontId="3" fillId="0" borderId="18" xfId="78" applyNumberFormat="1" applyFont="1" applyBorder="1" applyProtection="1"/>
    <xf numFmtId="37" fontId="3" fillId="0" borderId="148" xfId="78" applyNumberFormat="1" applyFont="1" applyBorder="1" applyProtection="1"/>
    <xf numFmtId="37" fontId="3" fillId="0" borderId="9" xfId="78" applyNumberFormat="1" applyFont="1" applyBorder="1"/>
    <xf numFmtId="37" fontId="4" fillId="0" borderId="135" xfId="78" applyNumberFormat="1" applyFont="1" applyBorder="1" applyProtection="1"/>
    <xf numFmtId="0" fontId="3" fillId="0" borderId="21" xfId="78" applyFont="1" applyBorder="1" applyAlignment="1" applyProtection="1">
      <alignment horizontal="left"/>
    </xf>
    <xf numFmtId="0" fontId="3" fillId="0" borderId="22" xfId="78" applyFont="1" applyBorder="1"/>
    <xf numFmtId="0" fontId="3" fillId="0" borderId="23" xfId="78" applyFont="1" applyBorder="1"/>
    <xf numFmtId="0" fontId="3" fillId="0" borderId="24" xfId="78" applyFont="1" applyBorder="1"/>
    <xf numFmtId="0" fontId="3" fillId="0" borderId="41" xfId="78" applyFont="1" applyBorder="1"/>
    <xf numFmtId="0" fontId="3" fillId="0" borderId="54" xfId="78" applyFont="1" applyBorder="1"/>
    <xf numFmtId="0" fontId="3" fillId="0" borderId="55" xfId="78" applyFont="1" applyBorder="1"/>
    <xf numFmtId="0" fontId="3" fillId="0" borderId="56" xfId="78" applyFont="1" applyBorder="1"/>
    <xf numFmtId="0" fontId="3" fillId="0" borderId="22" xfId="78" applyFont="1" applyBorder="1" applyAlignment="1" applyProtection="1">
      <alignment horizontal="left"/>
    </xf>
    <xf numFmtId="37" fontId="3" fillId="0" borderId="0" xfId="78" applyNumberFormat="1" applyFont="1" applyAlignment="1" applyProtection="1">
      <alignment horizontal="center"/>
    </xf>
    <xf numFmtId="0" fontId="3" fillId="0" borderId="17" xfId="78" applyFont="1" applyBorder="1" applyAlignment="1" applyProtection="1">
      <alignment horizontal="left" indent="3"/>
    </xf>
    <xf numFmtId="0" fontId="3" fillId="0" borderId="9" xfId="78" applyFont="1" applyBorder="1"/>
    <xf numFmtId="37" fontId="3" fillId="0" borderId="17" xfId="78" applyNumberFormat="1" applyFont="1" applyBorder="1" applyProtection="1"/>
    <xf numFmtId="3" fontId="3" fillId="0" borderId="29" xfId="78" applyNumberFormat="1" applyFont="1" applyBorder="1" applyProtection="1"/>
    <xf numFmtId="0" fontId="3" fillId="0" borderId="21" xfId="78" applyFont="1" applyBorder="1" applyAlignment="1" applyProtection="1">
      <alignment horizontal="center"/>
    </xf>
    <xf numFmtId="0" fontId="3" fillId="0" borderId="22" xfId="78" applyFont="1" applyBorder="1" applyProtection="1"/>
    <xf numFmtId="37" fontId="3" fillId="0" borderId="22" xfId="78" applyNumberFormat="1" applyFont="1" applyBorder="1" applyProtection="1"/>
    <xf numFmtId="3" fontId="3" fillId="0" borderId="22" xfId="78" applyNumberFormat="1" applyFont="1" applyBorder="1" applyProtection="1"/>
    <xf numFmtId="0" fontId="3" fillId="0" borderId="23" xfId="78" applyFont="1" applyBorder="1" applyAlignment="1" applyProtection="1">
      <alignment horizontal="center"/>
    </xf>
    <xf numFmtId="3" fontId="3" fillId="0" borderId="0" xfId="78" applyNumberFormat="1" applyFont="1" applyBorder="1" applyProtection="1"/>
    <xf numFmtId="0" fontId="3" fillId="0" borderId="41" xfId="78" applyFont="1" applyBorder="1" applyAlignment="1" applyProtection="1">
      <alignment horizontal="center"/>
    </xf>
    <xf numFmtId="0" fontId="3" fillId="0" borderId="54" xfId="78" applyFont="1" applyBorder="1" applyProtection="1"/>
    <xf numFmtId="171" fontId="4" fillId="0" borderId="21" xfId="5" applyNumberFormat="1" applyFont="1" applyFill="1" applyBorder="1" applyAlignment="1">
      <alignment horizontal="centerContinuous"/>
    </xf>
    <xf numFmtId="0" fontId="3" fillId="0" borderId="22" xfId="5" applyFont="1" applyFill="1" applyBorder="1" applyAlignment="1">
      <alignment horizontal="centerContinuous"/>
    </xf>
    <xf numFmtId="171" fontId="3" fillId="0" borderId="22" xfId="5" applyNumberFormat="1" applyFont="1" applyFill="1" applyBorder="1" applyAlignment="1">
      <alignment horizontal="centerContinuous"/>
    </xf>
    <xf numFmtId="0" fontId="3" fillId="0" borderId="23" xfId="5" applyFont="1" applyFill="1" applyBorder="1" applyAlignment="1"/>
    <xf numFmtId="0" fontId="41" fillId="0" borderId="0" xfId="5" applyFont="1" applyFill="1"/>
    <xf numFmtId="0" fontId="41" fillId="0" borderId="0" xfId="5" applyFont="1" applyFill="1" applyAlignment="1">
      <alignment horizontal="center"/>
    </xf>
    <xf numFmtId="171" fontId="3" fillId="0" borderId="24" xfId="5" applyNumberFormat="1" applyFont="1" applyFill="1" applyBorder="1" applyAlignment="1">
      <alignment horizontal="centerContinuous"/>
    </xf>
    <xf numFmtId="0" fontId="3" fillId="0" borderId="0" xfId="5" applyFont="1" applyFill="1" applyBorder="1" applyAlignment="1">
      <alignment horizontal="centerContinuous"/>
    </xf>
    <xf numFmtId="14" fontId="3" fillId="0" borderId="0" xfId="5" applyNumberFormat="1" applyFont="1" applyFill="1" applyBorder="1" applyAlignment="1">
      <alignment horizontal="centerContinuous"/>
    </xf>
    <xf numFmtId="171" fontId="3" fillId="0" borderId="0" xfId="5" applyNumberFormat="1" applyFont="1" applyFill="1" applyBorder="1" applyAlignment="1">
      <alignment horizontal="centerContinuous"/>
    </xf>
    <xf numFmtId="0" fontId="3" fillId="0" borderId="41" xfId="5" applyFont="1" applyFill="1" applyBorder="1" applyAlignment="1"/>
    <xf numFmtId="0" fontId="1" fillId="0" borderId="24" xfId="5" applyFill="1" applyBorder="1" applyAlignment="1">
      <alignment vertical="center"/>
    </xf>
    <xf numFmtId="0" fontId="3" fillId="0" borderId="24" xfId="5" applyFont="1" applyFill="1" applyBorder="1" applyAlignment="1">
      <alignment horizontal="center"/>
    </xf>
    <xf numFmtId="0" fontId="3" fillId="0" borderId="0" xfId="5" applyFont="1" applyFill="1" applyBorder="1" applyAlignment="1">
      <alignment horizontal="center"/>
    </xf>
    <xf numFmtId="0" fontId="42" fillId="0" borderId="0" xfId="5" applyFont="1" applyFill="1" applyBorder="1"/>
    <xf numFmtId="171" fontId="3" fillId="0" borderId="0" xfId="5" applyNumberFormat="1" applyFont="1" applyFill="1" applyBorder="1"/>
    <xf numFmtId="171" fontId="3" fillId="0" borderId="0" xfId="5" applyNumberFormat="1" applyFont="1" applyFill="1" applyBorder="1" applyAlignment="1">
      <alignment horizontal="center"/>
    </xf>
    <xf numFmtId="0" fontId="3" fillId="0" borderId="0" xfId="5" applyFont="1" applyFill="1" applyBorder="1"/>
    <xf numFmtId="0" fontId="3" fillId="0" borderId="24" xfId="5" applyFont="1" applyFill="1" applyBorder="1" applyAlignment="1">
      <alignment horizontal="left"/>
    </xf>
    <xf numFmtId="0" fontId="3" fillId="0" borderId="54" xfId="5" applyFont="1" applyFill="1" applyBorder="1" applyAlignment="1">
      <alignment horizontal="left"/>
    </xf>
    <xf numFmtId="0" fontId="3" fillId="0" borderId="55" xfId="5" applyFont="1" applyFill="1" applyBorder="1" applyAlignment="1">
      <alignment horizontal="center"/>
    </xf>
    <xf numFmtId="0" fontId="3" fillId="0" borderId="55" xfId="5" applyFont="1" applyFill="1" applyBorder="1"/>
    <xf numFmtId="171" fontId="3" fillId="0" borderId="55" xfId="5" applyNumberFormat="1" applyFont="1" applyFill="1" applyBorder="1"/>
    <xf numFmtId="171" fontId="3" fillId="0" borderId="55" xfId="5" applyNumberFormat="1" applyFont="1" applyFill="1" applyBorder="1" applyAlignment="1">
      <alignment horizontal="center"/>
    </xf>
    <xf numFmtId="0" fontId="3" fillId="0" borderId="56" xfId="5" applyFont="1" applyFill="1" applyBorder="1" applyAlignment="1"/>
    <xf numFmtId="0" fontId="3" fillId="0" borderId="61" xfId="5" applyFont="1" applyFill="1" applyBorder="1" applyAlignment="1">
      <alignment horizontal="left"/>
    </xf>
    <xf numFmtId="0" fontId="3" fillId="0" borderId="76" xfId="5" applyFont="1" applyFill="1" applyBorder="1" applyAlignment="1">
      <alignment horizontal="center"/>
    </xf>
    <xf numFmtId="0" fontId="3" fillId="0" borderId="76" xfId="5" applyFont="1" applyFill="1" applyBorder="1"/>
    <xf numFmtId="171" fontId="3" fillId="0" borderId="76" xfId="5" applyNumberFormat="1" applyFont="1" applyFill="1" applyBorder="1"/>
    <xf numFmtId="0" fontId="3" fillId="0" borderId="0" xfId="5" applyFont="1" applyFill="1"/>
    <xf numFmtId="0" fontId="3" fillId="0" borderId="77" xfId="5" applyFont="1" applyFill="1" applyBorder="1" applyAlignment="1">
      <alignment horizontal="left"/>
    </xf>
    <xf numFmtId="0" fontId="3" fillId="0" borderId="77" xfId="5" applyFont="1" applyFill="1" applyBorder="1" applyAlignment="1">
      <alignment horizontal="center"/>
    </xf>
    <xf numFmtId="0" fontId="3" fillId="0" borderId="22" xfId="5" applyFont="1" applyFill="1" applyBorder="1" applyAlignment="1">
      <alignment horizontal="center"/>
    </xf>
    <xf numFmtId="0" fontId="3" fillId="0" borderId="22" xfId="5" applyFont="1" applyFill="1" applyBorder="1"/>
    <xf numFmtId="171" fontId="3" fillId="0" borderId="61" xfId="5" applyNumberFormat="1" applyFont="1" applyFill="1" applyBorder="1"/>
    <xf numFmtId="171" fontId="3" fillId="0" borderId="76" xfId="5" applyNumberFormat="1" applyFont="1" applyFill="1" applyBorder="1" applyAlignment="1">
      <alignment horizontal="center"/>
    </xf>
    <xf numFmtId="0" fontId="3" fillId="0" borderId="60" xfId="5" applyFont="1" applyFill="1" applyBorder="1"/>
    <xf numFmtId="0" fontId="3" fillId="0" borderId="77" xfId="5" applyFont="1" applyFill="1" applyBorder="1"/>
    <xf numFmtId="0" fontId="3" fillId="0" borderId="77" xfId="5" applyFont="1" applyFill="1" applyBorder="1" applyAlignment="1"/>
    <xf numFmtId="0" fontId="3" fillId="0" borderId="57" xfId="5" applyFont="1" applyFill="1" applyBorder="1" applyAlignment="1">
      <alignment horizontal="center"/>
    </xf>
    <xf numFmtId="171" fontId="3" fillId="0" borderId="77" xfId="5" applyNumberFormat="1" applyFont="1" applyFill="1" applyBorder="1"/>
    <xf numFmtId="171" fontId="3" fillId="0" borderId="77" xfId="5" applyNumberFormat="1" applyFont="1" applyFill="1" applyBorder="1" applyAlignment="1">
      <alignment horizontal="center"/>
    </xf>
    <xf numFmtId="0" fontId="3" fillId="0" borderId="57" xfId="5" applyFont="1" applyFill="1" applyBorder="1"/>
    <xf numFmtId="0" fontId="3" fillId="0" borderId="57" xfId="5" applyFont="1" applyFill="1" applyBorder="1" applyAlignment="1"/>
    <xf numFmtId="171" fontId="3" fillId="0" borderId="57" xfId="5" applyNumberFormat="1" applyFont="1" applyFill="1" applyBorder="1" applyAlignment="1">
      <alignment horizontal="center"/>
    </xf>
    <xf numFmtId="0" fontId="3" fillId="0" borderId="41" xfId="5" applyFont="1" applyFill="1" applyBorder="1"/>
    <xf numFmtId="0" fontId="3" fillId="0" borderId="58" xfId="5" applyFont="1" applyFill="1" applyBorder="1" applyAlignment="1">
      <alignment horizontal="center"/>
    </xf>
    <xf numFmtId="0" fontId="3" fillId="0" borderId="56" xfId="5" applyFont="1" applyFill="1" applyBorder="1" applyAlignment="1">
      <alignment horizontal="center"/>
    </xf>
    <xf numFmtId="171" fontId="3" fillId="0" borderId="58" xfId="5" applyNumberFormat="1" applyFont="1" applyFill="1" applyBorder="1" applyAlignment="1">
      <alignment horizontal="center"/>
    </xf>
    <xf numFmtId="171" fontId="3" fillId="0" borderId="57" xfId="78" applyNumberFormat="1" applyFont="1" applyFill="1" applyBorder="1"/>
    <xf numFmtId="0" fontId="3" fillId="0" borderId="57" xfId="78" applyFont="1" applyFill="1" applyBorder="1"/>
    <xf numFmtId="0" fontId="3" fillId="0" borderId="0" xfId="5" applyFont="1" applyFill="1" applyAlignment="1">
      <alignment vertical="center" textRotation="180"/>
    </xf>
    <xf numFmtId="0" fontId="3" fillId="0" borderId="59" xfId="5" applyFont="1" applyFill="1" applyBorder="1" applyAlignment="1">
      <alignment horizontal="center"/>
    </xf>
    <xf numFmtId="0" fontId="3" fillId="0" borderId="0" xfId="5" applyFont="1" applyFill="1" applyBorder="1" applyAlignment="1">
      <alignment horizontal="center" vertical="center"/>
    </xf>
    <xf numFmtId="0" fontId="1" fillId="0" borderId="41" xfId="5" applyFill="1" applyBorder="1" applyAlignment="1"/>
    <xf numFmtId="0" fontId="3" fillId="0" borderId="0" xfId="5" applyFont="1" applyFill="1" applyAlignment="1">
      <alignment horizontal="center" vertical="center"/>
    </xf>
    <xf numFmtId="0" fontId="3" fillId="0" borderId="0" xfId="5" applyFont="1" applyFill="1" applyBorder="1" applyAlignment="1">
      <alignment textRotation="180"/>
    </xf>
    <xf numFmtId="0" fontId="3" fillId="0" borderId="0" xfId="5" applyFont="1" applyFill="1" applyAlignment="1">
      <alignment horizontal="center"/>
    </xf>
    <xf numFmtId="171" fontId="3" fillId="0" borderId="23" xfId="5" applyNumberFormat="1" applyFont="1" applyFill="1" applyBorder="1" applyAlignment="1">
      <alignment horizontal="centerContinuous"/>
    </xf>
    <xf numFmtId="171" fontId="3" fillId="0" borderId="41" xfId="5" applyNumberFormat="1" applyFont="1" applyFill="1" applyBorder="1" applyAlignment="1">
      <alignment horizontal="centerContinuous"/>
    </xf>
    <xf numFmtId="0" fontId="3" fillId="0" borderId="54" xfId="5" applyFont="1" applyFill="1" applyBorder="1" applyAlignment="1">
      <alignment horizontal="center"/>
    </xf>
    <xf numFmtId="14" fontId="3" fillId="0" borderId="55" xfId="5" applyNumberFormat="1" applyFont="1" applyFill="1" applyBorder="1"/>
    <xf numFmtId="0" fontId="3" fillId="0" borderId="56" xfId="5" applyFont="1" applyFill="1" applyBorder="1"/>
    <xf numFmtId="1" fontId="3" fillId="0" borderId="57" xfId="5" applyNumberFormat="1" applyFont="1" applyFill="1" applyBorder="1" applyAlignment="1">
      <alignment horizontal="center"/>
    </xf>
    <xf numFmtId="1" fontId="3" fillId="0" borderId="59" xfId="5" applyNumberFormat="1" applyFont="1" applyFill="1" applyBorder="1" applyAlignment="1">
      <alignment horizontal="center"/>
    </xf>
    <xf numFmtId="0" fontId="3" fillId="0" borderId="23" xfId="5" applyFont="1" applyFill="1" applyBorder="1" applyAlignment="1">
      <alignment horizontal="centerContinuous"/>
    </xf>
    <xf numFmtId="1" fontId="3" fillId="0" borderId="58" xfId="5" applyNumberFormat="1" applyFont="1" applyFill="1" applyBorder="1" applyAlignment="1">
      <alignment horizontal="center"/>
    </xf>
    <xf numFmtId="0" fontId="41" fillId="0" borderId="0" xfId="5" applyFont="1" applyFill="1" applyBorder="1"/>
    <xf numFmtId="0" fontId="41" fillId="0" borderId="0" xfId="5" applyFont="1" applyFill="1" applyBorder="1" applyAlignment="1">
      <alignment horizontal="center"/>
    </xf>
    <xf numFmtId="0" fontId="3" fillId="0" borderId="59" xfId="5" applyFont="1" applyFill="1" applyBorder="1"/>
    <xf numFmtId="0" fontId="3" fillId="0" borderId="41" xfId="5" applyFont="1" applyFill="1" applyBorder="1" applyAlignment="1">
      <alignment textRotation="180"/>
    </xf>
    <xf numFmtId="0" fontId="3" fillId="0" borderId="60" xfId="5" applyFont="1" applyFill="1" applyBorder="1" applyAlignment="1">
      <alignment horizontal="left"/>
    </xf>
    <xf numFmtId="171" fontId="41" fillId="0" borderId="0" xfId="5" applyNumberFormat="1" applyFont="1" applyFill="1" applyAlignment="1">
      <alignment horizontal="center"/>
    </xf>
    <xf numFmtId="0" fontId="3" fillId="0" borderId="0" xfId="5" applyFont="1" applyFill="1" applyAlignment="1">
      <alignment textRotation="180"/>
    </xf>
    <xf numFmtId="171" fontId="41" fillId="0" borderId="0" xfId="5" applyNumberFormat="1" applyFont="1" applyFill="1"/>
    <xf numFmtId="0" fontId="57" fillId="0" borderId="24" xfId="78" applyBorder="1" applyAlignment="1">
      <alignment textRotation="180"/>
    </xf>
    <xf numFmtId="0" fontId="3" fillId="0" borderId="0" xfId="36" applyFont="1" applyAlignment="1">
      <alignment vertical="top"/>
    </xf>
    <xf numFmtId="0" fontId="9" fillId="0" borderId="24" xfId="36" applyFont="1" applyBorder="1"/>
    <xf numFmtId="0" fontId="9" fillId="0" borderId="0" xfId="36" applyFont="1" applyBorder="1"/>
    <xf numFmtId="0" fontId="9" fillId="0" borderId="0" xfId="36" applyFont="1" applyAlignment="1">
      <alignment horizontal="center"/>
    </xf>
    <xf numFmtId="0" fontId="9" fillId="0" borderId="0" xfId="36" applyFont="1" applyBorder="1" applyAlignment="1">
      <alignment horizontal="center"/>
    </xf>
    <xf numFmtId="0" fontId="9" fillId="0" borderId="56" xfId="36" applyFont="1" applyBorder="1" applyAlignment="1">
      <alignment horizontal="centerContinuous"/>
    </xf>
    <xf numFmtId="0" fontId="2" fillId="0" borderId="54" xfId="36" applyFont="1" applyBorder="1" applyAlignment="1">
      <alignment horizontal="centerContinuous"/>
    </xf>
    <xf numFmtId="0" fontId="6" fillId="0" borderId="76" xfId="36" applyBorder="1" applyAlignment="1">
      <alignment horizontal="centerContinuous"/>
    </xf>
    <xf numFmtId="0" fontId="6" fillId="0" borderId="57" xfId="36" applyBorder="1" applyAlignment="1">
      <alignment horizontal="centerContinuous"/>
    </xf>
    <xf numFmtId="0" fontId="9" fillId="0" borderId="57" xfId="36" applyFont="1" applyBorder="1" applyAlignment="1">
      <alignment horizontal="center"/>
    </xf>
    <xf numFmtId="0" fontId="2" fillId="0" borderId="41" xfId="36" applyFont="1" applyBorder="1" applyAlignment="1">
      <alignment horizontal="centerContinuous"/>
    </xf>
    <xf numFmtId="0" fontId="2" fillId="0" borderId="56" xfId="36" applyFont="1" applyBorder="1" applyAlignment="1">
      <alignment horizontal="centerContinuous"/>
    </xf>
    <xf numFmtId="0" fontId="2" fillId="0" borderId="77" xfId="36" applyFont="1" applyFill="1" applyBorder="1"/>
    <xf numFmtId="0" fontId="3" fillId="0" borderId="119" xfId="36" applyFont="1" applyBorder="1"/>
    <xf numFmtId="0" fontId="3" fillId="0" borderId="109" xfId="36" applyFont="1" applyBorder="1"/>
    <xf numFmtId="0" fontId="3" fillId="0" borderId="115" xfId="36" applyFont="1" applyBorder="1"/>
    <xf numFmtId="0" fontId="3" fillId="0" borderId="110" xfId="36" applyFont="1" applyBorder="1"/>
    <xf numFmtId="0" fontId="3" fillId="0" borderId="116" xfId="36" applyFont="1" applyBorder="1"/>
    <xf numFmtId="37" fontId="3" fillId="0" borderId="109" xfId="36" applyNumberFormat="1" applyFont="1" applyBorder="1"/>
    <xf numFmtId="0" fontId="2" fillId="0" borderId="57" xfId="36" applyFont="1" applyFill="1" applyBorder="1"/>
    <xf numFmtId="0" fontId="3" fillId="0" borderId="120" xfId="36" applyFont="1" applyBorder="1"/>
    <xf numFmtId="0" fontId="3" fillId="0" borderId="99" xfId="36" applyFont="1" applyBorder="1"/>
    <xf numFmtId="0" fontId="3" fillId="0" borderId="95" xfId="36" applyFont="1" applyBorder="1"/>
    <xf numFmtId="3" fontId="3" fillId="0" borderId="57" xfId="36" applyNumberFormat="1" applyFont="1" applyBorder="1"/>
    <xf numFmtId="0" fontId="2" fillId="0" borderId="58" xfId="36" applyFont="1" applyFill="1" applyBorder="1"/>
    <xf numFmtId="0" fontId="3" fillId="0" borderId="87" xfId="36" applyFont="1" applyBorder="1"/>
    <xf numFmtId="0" fontId="2" fillId="0" borderId="58" xfId="36" applyFont="1" applyBorder="1" applyAlignment="1">
      <alignment horizontal="left"/>
    </xf>
    <xf numFmtId="37" fontId="3" fillId="0" borderId="120" xfId="36" applyNumberFormat="1" applyFont="1" applyBorder="1"/>
    <xf numFmtId="3" fontId="3" fillId="0" borderId="99" xfId="36" applyNumberFormat="1" applyFont="1" applyBorder="1"/>
    <xf numFmtId="3" fontId="3" fillId="0" borderId="95" xfId="36" applyNumberFormat="1" applyFont="1" applyBorder="1"/>
    <xf numFmtId="0" fontId="2" fillId="0" borderId="58" xfId="36" applyFont="1" applyBorder="1"/>
    <xf numFmtId="0" fontId="3" fillId="0" borderId="124" xfId="36" applyFont="1" applyFill="1" applyBorder="1" applyAlignment="1">
      <alignment horizontal="center"/>
    </xf>
    <xf numFmtId="0" fontId="3" fillId="0" borderId="65" xfId="36" applyFont="1" applyFill="1" applyBorder="1"/>
    <xf numFmtId="0" fontId="3" fillId="0" borderId="66" xfId="36" applyFont="1" applyFill="1" applyBorder="1"/>
    <xf numFmtId="0" fontId="3" fillId="0" borderId="118" xfId="36" applyFont="1" applyFill="1" applyBorder="1"/>
    <xf numFmtId="3" fontId="3" fillId="0" borderId="117" xfId="36" applyNumberFormat="1" applyFont="1" applyFill="1" applyBorder="1"/>
    <xf numFmtId="3" fontId="3" fillId="0" borderId="65" xfId="36" applyNumberFormat="1" applyFont="1" applyFill="1" applyBorder="1"/>
    <xf numFmtId="0" fontId="3" fillId="0" borderId="66" xfId="36" applyFont="1" applyFill="1" applyBorder="1" applyAlignment="1">
      <alignment horizontal="center"/>
    </xf>
    <xf numFmtId="0" fontId="2" fillId="0" borderId="57" xfId="36" applyFont="1" applyBorder="1" applyAlignment="1">
      <alignment horizontal="center" wrapText="1"/>
    </xf>
    <xf numFmtId="3" fontId="3" fillId="0" borderId="55" xfId="36" applyNumberFormat="1" applyFont="1" applyBorder="1"/>
    <xf numFmtId="37" fontId="2" fillId="0" borderId="56" xfId="36" applyNumberFormat="1" applyFont="1" applyBorder="1" applyAlignment="1">
      <alignment horizontal="center"/>
    </xf>
    <xf numFmtId="37" fontId="2" fillId="0" borderId="41" xfId="36" applyNumberFormat="1" applyFont="1" applyBorder="1" applyAlignment="1">
      <alignment horizontal="center"/>
    </xf>
    <xf numFmtId="0" fontId="6" fillId="0" borderId="54" xfId="36" applyFill="1" applyBorder="1"/>
    <xf numFmtId="3" fontId="3" fillId="0" borderId="54" xfId="36" applyNumberFormat="1" applyFont="1" applyBorder="1"/>
    <xf numFmtId="37" fontId="2" fillId="0" borderId="84" xfId="36" applyNumberFormat="1" applyFont="1" applyBorder="1" applyAlignment="1">
      <alignment horizontal="center"/>
    </xf>
    <xf numFmtId="37" fontId="2" fillId="0" borderId="58" xfId="36" applyNumberFormat="1" applyFont="1" applyFill="1" applyBorder="1" applyAlignment="1">
      <alignment horizontal="center"/>
    </xf>
    <xf numFmtId="37" fontId="2" fillId="0" borderId="54" xfId="36" applyNumberFormat="1" applyFont="1" applyFill="1" applyBorder="1"/>
    <xf numFmtId="37" fontId="4" fillId="0" borderId="84" xfId="36" applyNumberFormat="1" applyFont="1" applyBorder="1" applyAlignment="1">
      <alignment horizontal="center"/>
    </xf>
    <xf numFmtId="37" fontId="4" fillId="0" borderId="55" xfId="36" applyNumberFormat="1" applyFont="1" applyBorder="1" applyAlignment="1">
      <alignment horizontal="center"/>
    </xf>
    <xf numFmtId="37" fontId="3" fillId="0" borderId="88" xfId="36" applyNumberFormat="1" applyFont="1" applyFill="1" applyBorder="1"/>
    <xf numFmtId="0" fontId="6" fillId="0" borderId="0" xfId="36" applyFont="1" applyAlignment="1">
      <alignment vertical="top"/>
    </xf>
    <xf numFmtId="0" fontId="6" fillId="0" borderId="0" xfId="36" applyFont="1" applyAlignment="1">
      <alignment horizontal="center" vertical="top"/>
    </xf>
    <xf numFmtId="38" fontId="3" fillId="0" borderId="24" xfId="36" applyNumberFormat="1" applyFont="1" applyBorder="1"/>
    <xf numFmtId="38" fontId="3" fillId="0" borderId="24" xfId="36" applyNumberFormat="1" applyFont="1" applyBorder="1" applyAlignment="1">
      <alignment horizontal="center"/>
    </xf>
    <xf numFmtId="38" fontId="3" fillId="0" borderId="57" xfId="36" applyNumberFormat="1" applyFont="1" applyBorder="1" applyAlignment="1">
      <alignment horizontal="center"/>
    </xf>
    <xf numFmtId="0" fontId="3" fillId="0" borderId="41" xfId="36" applyFont="1" applyFill="1" applyBorder="1" applyAlignment="1">
      <alignment horizontal="center"/>
    </xf>
    <xf numFmtId="38" fontId="3" fillId="0" borderId="54" xfId="36" applyNumberFormat="1" applyFont="1" applyBorder="1" applyAlignment="1">
      <alignment horizontal="center"/>
    </xf>
    <xf numFmtId="38" fontId="3" fillId="0" borderId="58" xfId="36" applyNumberFormat="1" applyFont="1" applyBorder="1" applyAlignment="1">
      <alignment horizontal="center"/>
    </xf>
    <xf numFmtId="38" fontId="3" fillId="0" borderId="59" xfId="36" applyNumberFormat="1" applyFont="1" applyBorder="1" applyAlignment="1">
      <alignment horizontal="center"/>
    </xf>
    <xf numFmtId="38" fontId="3" fillId="0" borderId="59" xfId="36" applyNumberFormat="1" applyFont="1" applyFill="1" applyBorder="1" applyAlignment="1">
      <alignment horizontal="center"/>
    </xf>
    <xf numFmtId="0" fontId="4" fillId="0" borderId="60" xfId="36" applyFont="1" applyFill="1" applyBorder="1" applyAlignment="1">
      <alignment horizontal="center"/>
    </xf>
    <xf numFmtId="3" fontId="3" fillId="0" borderId="84" xfId="8" applyNumberFormat="1" applyFont="1" applyBorder="1" applyAlignment="1" applyProtection="1">
      <alignment horizontal="center" vertical="center"/>
      <protection locked="0"/>
    </xf>
    <xf numFmtId="2" fontId="3" fillId="0" borderId="55" xfId="8" applyNumberFormat="1" applyFont="1" applyBorder="1" applyAlignment="1" applyProtection="1">
      <alignment horizontal="center" vertical="center"/>
      <protection locked="0"/>
    </xf>
    <xf numFmtId="39" fontId="3" fillId="0" borderId="58" xfId="8" applyNumberFormat="1" applyFont="1" applyBorder="1" applyAlignment="1" applyProtection="1">
      <alignment horizontal="center" vertical="center"/>
      <protection locked="0"/>
    </xf>
    <xf numFmtId="3" fontId="3" fillId="0" borderId="112" xfId="8" applyNumberFormat="1" applyFont="1" applyBorder="1" applyAlignment="1" applyProtection="1">
      <alignment horizontal="center" vertical="center"/>
      <protection locked="0"/>
    </xf>
    <xf numFmtId="4" fontId="3" fillId="0" borderId="55" xfId="8" applyNumberFormat="1" applyFont="1" applyBorder="1" applyAlignment="1" applyProtection="1">
      <alignment horizontal="center" vertical="center"/>
      <protection locked="0"/>
    </xf>
    <xf numFmtId="4" fontId="3" fillId="0" borderId="58" xfId="8" applyNumberFormat="1" applyFont="1" applyBorder="1" applyAlignment="1" applyProtection="1">
      <alignment horizontal="center" vertical="center"/>
      <protection locked="0"/>
    </xf>
    <xf numFmtId="3" fontId="3" fillId="0" borderId="117" xfId="8" applyNumberFormat="1" applyFont="1" applyBorder="1" applyAlignment="1" applyProtection="1">
      <alignment horizontal="center" vertical="center"/>
      <protection locked="0"/>
    </xf>
    <xf numFmtId="4" fontId="3" fillId="0" borderId="66" xfId="8" applyNumberFormat="1" applyFont="1" applyBorder="1" applyAlignment="1" applyProtection="1">
      <alignment vertical="center"/>
      <protection locked="0"/>
    </xf>
    <xf numFmtId="4" fontId="3" fillId="0" borderId="65" xfId="8" applyNumberFormat="1" applyFont="1" applyBorder="1" applyAlignment="1" applyProtection="1">
      <alignment horizontal="center" vertical="center"/>
      <protection locked="0"/>
    </xf>
    <xf numFmtId="3" fontId="3" fillId="0" borderId="122" xfId="8" applyNumberFormat="1" applyFont="1" applyBorder="1" applyAlignment="1" applyProtection="1">
      <alignment vertical="center"/>
      <protection locked="0"/>
    </xf>
    <xf numFmtId="0" fontId="3" fillId="0" borderId="0" xfId="8" applyFont="1" applyAlignment="1" applyProtection="1">
      <alignment horizontal="left" textRotation="180"/>
      <protection locked="0"/>
    </xf>
    <xf numFmtId="0" fontId="6" fillId="0" borderId="0" xfId="82" applyFont="1" applyAlignment="1" applyProtection="1">
      <alignment vertical="center"/>
      <protection locked="0"/>
    </xf>
    <xf numFmtId="0" fontId="6" fillId="0" borderId="0" xfId="82" applyFont="1" applyAlignment="1" applyProtection="1">
      <alignment horizontal="left" vertical="top" textRotation="180"/>
      <protection locked="0"/>
    </xf>
    <xf numFmtId="0" fontId="8" fillId="0" borderId="0" xfId="82" applyProtection="1">
      <protection locked="0"/>
    </xf>
    <xf numFmtId="0" fontId="8" fillId="0" borderId="0" xfId="82" applyAlignment="1" applyProtection="1">
      <alignment horizontal="center"/>
      <protection locked="0"/>
    </xf>
    <xf numFmtId="5" fontId="3" fillId="0" borderId="24" xfId="82" applyNumberFormat="1" applyFont="1" applyBorder="1" applyAlignment="1" applyProtection="1">
      <alignment vertical="center"/>
      <protection locked="0"/>
    </xf>
    <xf numFmtId="5" fontId="3" fillId="0" borderId="0" xfId="82" applyNumberFormat="1" applyFont="1" applyBorder="1" applyAlignment="1" applyProtection="1">
      <alignment vertical="center"/>
      <protection locked="0"/>
    </xf>
    <xf numFmtId="5" fontId="3" fillId="0" borderId="41" xfId="82" applyNumberFormat="1" applyFont="1" applyBorder="1" applyAlignment="1" applyProtection="1">
      <alignment vertical="center"/>
      <protection locked="0"/>
    </xf>
    <xf numFmtId="49" fontId="3" fillId="0" borderId="24" xfId="83" applyNumberFormat="1" applyFont="1" applyBorder="1" applyAlignment="1" applyProtection="1">
      <alignment horizontal="right" vertical="center"/>
      <protection locked="0"/>
    </xf>
    <xf numFmtId="0" fontId="9" fillId="0" borderId="0" xfId="82" applyFont="1" applyAlignment="1" applyProtection="1">
      <alignment vertical="center"/>
      <protection locked="0"/>
    </xf>
    <xf numFmtId="0" fontId="68" fillId="0" borderId="0" xfId="82" applyFont="1" applyProtection="1">
      <protection locked="0"/>
    </xf>
    <xf numFmtId="0" fontId="3" fillId="0" borderId="24" xfId="83" applyNumberFormat="1" applyFont="1" applyBorder="1" applyAlignment="1" applyProtection="1">
      <alignment vertical="center"/>
      <protection locked="0"/>
    </xf>
    <xf numFmtId="5" fontId="3" fillId="0" borderId="62" xfId="82" applyNumberFormat="1" applyFont="1" applyBorder="1" applyAlignment="1" applyProtection="1">
      <alignment vertical="center"/>
      <protection locked="0"/>
    </xf>
    <xf numFmtId="5" fontId="3" fillId="0" borderId="63" xfId="82" applyNumberFormat="1" applyFont="1" applyBorder="1" applyAlignment="1" applyProtection="1">
      <alignment vertical="center"/>
      <protection locked="0"/>
    </xf>
    <xf numFmtId="5" fontId="3" fillId="0" borderId="64" xfId="82" applyNumberFormat="1" applyFont="1" applyBorder="1" applyAlignment="1" applyProtection="1">
      <alignment vertical="center"/>
      <protection locked="0"/>
    </xf>
    <xf numFmtId="0" fontId="3" fillId="0" borderId="24" xfId="82" applyFont="1" applyBorder="1" applyAlignment="1" applyProtection="1">
      <alignment vertical="center"/>
      <protection locked="0"/>
    </xf>
    <xf numFmtId="0" fontId="3" fillId="0" borderId="57" xfId="82" applyFont="1" applyBorder="1" applyAlignment="1" applyProtection="1">
      <alignment vertical="center"/>
      <protection locked="0"/>
    </xf>
    <xf numFmtId="5" fontId="3" fillId="0" borderId="55" xfId="82" applyNumberFormat="1" applyFont="1" applyBorder="1" applyAlignment="1" applyProtection="1">
      <alignment horizontal="center" vertical="center"/>
      <protection locked="0"/>
    </xf>
    <xf numFmtId="0" fontId="3" fillId="0" borderId="0" xfId="82" applyFont="1" applyBorder="1" applyAlignment="1" applyProtection="1">
      <alignment horizontal="center" vertical="center"/>
      <protection locked="0"/>
    </xf>
    <xf numFmtId="5" fontId="3" fillId="0" borderId="54" xfId="82" applyNumberFormat="1" applyFont="1" applyBorder="1" applyAlignment="1" applyProtection="1">
      <alignment horizontal="center" vertical="center"/>
      <protection locked="0"/>
    </xf>
    <xf numFmtId="0" fontId="3" fillId="0" borderId="24" xfId="82" applyFont="1" applyBorder="1" applyAlignment="1" applyProtection="1">
      <alignment horizontal="center" vertical="center"/>
      <protection locked="0"/>
    </xf>
    <xf numFmtId="0" fontId="3" fillId="0" borderId="57" xfId="82" applyFont="1" applyBorder="1" applyAlignment="1" applyProtection="1">
      <alignment horizontal="center" vertical="center"/>
      <protection locked="0"/>
    </xf>
    <xf numFmtId="0" fontId="3" fillId="0" borderId="0" xfId="82" applyFont="1" applyBorder="1" applyAlignment="1" applyProtection="1">
      <alignment vertical="center"/>
      <protection locked="0"/>
    </xf>
    <xf numFmtId="0" fontId="3" fillId="0" borderId="55" xfId="82" applyFont="1" applyBorder="1" applyAlignment="1" applyProtection="1">
      <alignment horizontal="center" vertical="center"/>
      <protection locked="0"/>
    </xf>
    <xf numFmtId="0" fontId="3" fillId="0" borderId="54" xfId="82" applyFont="1" applyBorder="1" applyAlignment="1" applyProtection="1">
      <alignment vertical="center"/>
      <protection locked="0"/>
    </xf>
    <xf numFmtId="0" fontId="3" fillId="0" borderId="58" xfId="82" applyFont="1" applyBorder="1" applyAlignment="1" applyProtection="1">
      <alignment horizontal="center" vertical="center"/>
      <protection locked="0"/>
    </xf>
    <xf numFmtId="0" fontId="3" fillId="0" borderId="54" xfId="82" applyFont="1" applyBorder="1" applyAlignment="1" applyProtection="1">
      <alignment horizontal="center" vertical="center"/>
      <protection locked="0"/>
    </xf>
    <xf numFmtId="0" fontId="3" fillId="0" borderId="58" xfId="82" applyFont="1" applyBorder="1" applyAlignment="1" applyProtection="1">
      <alignment vertical="center"/>
      <protection locked="0"/>
    </xf>
    <xf numFmtId="37" fontId="3" fillId="0" borderId="55" xfId="82" applyNumberFormat="1" applyFont="1" applyBorder="1" applyAlignment="1" applyProtection="1">
      <alignment vertical="center"/>
      <protection locked="0"/>
    </xf>
    <xf numFmtId="37" fontId="3" fillId="0" borderId="58" xfId="82" applyNumberFormat="1" applyFont="1" applyBorder="1" applyAlignment="1" applyProtection="1">
      <alignment vertical="center"/>
      <protection locked="0"/>
    </xf>
    <xf numFmtId="37" fontId="3" fillId="0" borderId="54" xfId="82" applyNumberFormat="1" applyFont="1" applyBorder="1" applyAlignment="1" applyProtection="1">
      <alignment vertical="center"/>
      <protection locked="0"/>
    </xf>
    <xf numFmtId="178" fontId="3" fillId="0" borderId="55" xfId="82" applyNumberFormat="1" applyFont="1" applyBorder="1" applyAlignment="1" applyProtection="1">
      <alignment horizontal="right" vertical="center"/>
      <protection locked="0"/>
    </xf>
    <xf numFmtId="0" fontId="8" fillId="0" borderId="0" xfId="8" applyAlignment="1" applyProtection="1">
      <alignment horizontal="center"/>
      <protection locked="0"/>
    </xf>
    <xf numFmtId="188" fontId="3" fillId="0" borderId="55" xfId="82" applyNumberFormat="1" applyFont="1" applyBorder="1" applyAlignment="1" applyProtection="1">
      <alignment horizontal="center" vertical="center"/>
      <protection locked="0"/>
    </xf>
    <xf numFmtId="37" fontId="3" fillId="0" borderId="59" xfId="82" applyNumberFormat="1" applyFont="1" applyBorder="1" applyAlignment="1" applyProtection="1">
      <alignment vertical="center"/>
      <protection locked="0"/>
    </xf>
    <xf numFmtId="0" fontId="3" fillId="0" borderId="61" xfId="82" applyFont="1" applyBorder="1" applyAlignment="1" applyProtection="1">
      <alignment horizontal="center" vertical="center"/>
      <protection locked="0"/>
    </xf>
    <xf numFmtId="5" fontId="3" fillId="0" borderId="59" xfId="82" applyNumberFormat="1" applyFont="1" applyBorder="1" applyAlignment="1" applyProtection="1">
      <alignment vertical="center"/>
      <protection locked="0"/>
    </xf>
    <xf numFmtId="179" fontId="3" fillId="0" borderId="59" xfId="82" applyNumberFormat="1" applyFont="1" applyBorder="1" applyAlignment="1" applyProtection="1">
      <alignment horizontal="center" vertical="center"/>
      <protection locked="0"/>
    </xf>
    <xf numFmtId="5" fontId="3" fillId="0" borderId="61" xfId="82" applyNumberFormat="1" applyFont="1" applyBorder="1" applyAlignment="1" applyProtection="1">
      <alignment vertical="center"/>
      <protection locked="0"/>
    </xf>
    <xf numFmtId="5" fontId="3" fillId="0" borderId="60" xfId="82" applyNumberFormat="1" applyFont="1" applyBorder="1" applyAlignment="1" applyProtection="1">
      <alignment vertical="center"/>
      <protection locked="0"/>
    </xf>
    <xf numFmtId="0" fontId="3" fillId="0" borderId="41" xfId="82" applyFont="1" applyBorder="1" applyAlignment="1" applyProtection="1">
      <alignment horizontal="center" vertical="center"/>
      <protection locked="0"/>
    </xf>
    <xf numFmtId="5" fontId="8" fillId="0" borderId="0" xfId="82" applyNumberFormat="1" applyProtection="1">
      <protection locked="0"/>
    </xf>
    <xf numFmtId="5" fontId="8" fillId="0" borderId="0" xfId="82" applyNumberFormat="1" applyAlignment="1" applyProtection="1">
      <alignment horizontal="center"/>
      <protection locked="0"/>
    </xf>
    <xf numFmtId="0" fontId="3" fillId="0" borderId="41" xfId="82" applyFont="1" applyBorder="1" applyAlignment="1" applyProtection="1">
      <alignment vertical="center"/>
      <protection locked="0"/>
    </xf>
    <xf numFmtId="37" fontId="3" fillId="0" borderId="0" xfId="82" applyNumberFormat="1" applyFont="1" applyBorder="1" applyAlignment="1" applyProtection="1">
      <alignment vertical="center"/>
      <protection locked="0"/>
    </xf>
    <xf numFmtId="0" fontId="3" fillId="0" borderId="55" xfId="82" applyFont="1" applyBorder="1" applyAlignment="1" applyProtection="1">
      <alignment vertical="center"/>
      <protection locked="0"/>
    </xf>
    <xf numFmtId="0" fontId="3" fillId="0" borderId="56" xfId="82" applyFont="1" applyBorder="1" applyAlignment="1" applyProtection="1">
      <alignment vertical="center"/>
      <protection locked="0"/>
    </xf>
    <xf numFmtId="0" fontId="8" fillId="0" borderId="0" xfId="82" applyAlignment="1" applyProtection="1">
      <alignment vertical="center"/>
      <protection locked="0"/>
    </xf>
    <xf numFmtId="0" fontId="3" fillId="0" borderId="0" xfId="84" applyFont="1" applyAlignment="1" applyProtection="1">
      <alignment vertical="center"/>
      <protection locked="0"/>
    </xf>
    <xf numFmtId="0" fontId="8" fillId="0" borderId="0" xfId="84" applyProtection="1">
      <protection locked="0"/>
    </xf>
    <xf numFmtId="5" fontId="4" fillId="0" borderId="21" xfId="84" applyNumberFormat="1" applyFont="1" applyBorder="1" applyAlignment="1" applyProtection="1">
      <alignment horizontal="centerContinuous" vertical="center"/>
      <protection locked="0"/>
    </xf>
    <xf numFmtId="5" fontId="4" fillId="0" borderId="22" xfId="84" applyNumberFormat="1" applyFont="1" applyBorder="1" applyAlignment="1" applyProtection="1">
      <alignment horizontal="centerContinuous" vertical="center"/>
      <protection locked="0"/>
    </xf>
    <xf numFmtId="5" fontId="4" fillId="0" borderId="23" xfId="84" applyNumberFormat="1" applyFont="1" applyBorder="1" applyAlignment="1" applyProtection="1">
      <alignment horizontal="centerContinuous" vertical="center"/>
      <protection locked="0"/>
    </xf>
    <xf numFmtId="5" fontId="3" fillId="0" borderId="24" xfId="84" applyNumberFormat="1" applyFont="1" applyBorder="1" applyAlignment="1" applyProtection="1">
      <alignment horizontal="centerContinuous" vertical="center"/>
      <protection locked="0"/>
    </xf>
    <xf numFmtId="5" fontId="4" fillId="0" borderId="0" xfId="84" applyNumberFormat="1" applyFont="1" applyBorder="1" applyAlignment="1" applyProtection="1">
      <alignment horizontal="centerContinuous" vertical="center"/>
      <protection locked="0"/>
    </xf>
    <xf numFmtId="5" fontId="4" fillId="0" borderId="41" xfId="84" applyNumberFormat="1" applyFont="1" applyBorder="1" applyAlignment="1" applyProtection="1">
      <alignment horizontal="centerContinuous" vertical="center"/>
      <protection locked="0"/>
    </xf>
    <xf numFmtId="5" fontId="3" fillId="0" borderId="24" xfId="84" applyNumberFormat="1" applyFont="1" applyBorder="1" applyAlignment="1" applyProtection="1">
      <alignment vertical="center"/>
      <protection locked="0"/>
    </xf>
    <xf numFmtId="5" fontId="3" fillId="0" borderId="0" xfId="84" applyNumberFormat="1" applyFont="1" applyBorder="1" applyAlignment="1" applyProtection="1">
      <alignment vertical="center"/>
      <protection locked="0"/>
    </xf>
    <xf numFmtId="5" fontId="3" fillId="0" borderId="41" xfId="84" applyNumberFormat="1" applyFont="1" applyBorder="1" applyAlignment="1" applyProtection="1">
      <alignment vertical="center"/>
      <protection locked="0"/>
    </xf>
    <xf numFmtId="5" fontId="3" fillId="0" borderId="62" xfId="84" applyNumberFormat="1" applyFont="1" applyBorder="1" applyAlignment="1" applyProtection="1">
      <alignment vertical="center"/>
      <protection locked="0"/>
    </xf>
    <xf numFmtId="5" fontId="3" fillId="0" borderId="63" xfId="84" applyNumberFormat="1" applyFont="1" applyBorder="1" applyAlignment="1" applyProtection="1">
      <alignment vertical="center"/>
      <protection locked="0"/>
    </xf>
    <xf numFmtId="5" fontId="3" fillId="0" borderId="64" xfId="84" applyNumberFormat="1" applyFont="1" applyBorder="1" applyAlignment="1" applyProtection="1">
      <alignment vertical="center"/>
      <protection locked="0"/>
    </xf>
    <xf numFmtId="0" fontId="3" fillId="0" borderId="24" xfId="84" applyFont="1" applyBorder="1" applyAlignment="1" applyProtection="1">
      <alignment vertical="center"/>
      <protection locked="0"/>
    </xf>
    <xf numFmtId="0" fontId="3" fillId="0" borderId="57" xfId="84" applyFont="1" applyBorder="1" applyAlignment="1" applyProtection="1">
      <alignment vertical="center"/>
      <protection locked="0"/>
    </xf>
    <xf numFmtId="5" fontId="3" fillId="0" borderId="55" xfId="84" applyNumberFormat="1" applyFont="1" applyBorder="1" applyAlignment="1" applyProtection="1">
      <alignment horizontal="centerContinuous" vertical="center"/>
      <protection locked="0"/>
    </xf>
    <xf numFmtId="5" fontId="3" fillId="0" borderId="54" xfId="84" applyNumberFormat="1" applyFont="1" applyBorder="1" applyAlignment="1" applyProtection="1">
      <alignment horizontal="centerContinuous" vertical="center"/>
      <protection locked="0"/>
    </xf>
    <xf numFmtId="0" fontId="3" fillId="0" borderId="41" xfId="84" applyFont="1" applyBorder="1" applyAlignment="1" applyProtection="1">
      <alignment vertical="center"/>
      <protection locked="0"/>
    </xf>
    <xf numFmtId="0" fontId="3" fillId="0" borderId="0" xfId="84" applyFont="1" applyBorder="1" applyAlignment="1" applyProtection="1">
      <alignment vertical="center"/>
      <protection locked="0"/>
    </xf>
    <xf numFmtId="0" fontId="3" fillId="0" borderId="0" xfId="84" applyFont="1" applyBorder="1" applyAlignment="1" applyProtection="1">
      <alignment horizontal="centerContinuous" vertical="center"/>
      <protection locked="0"/>
    </xf>
    <xf numFmtId="0" fontId="8" fillId="0" borderId="0" xfId="84" applyAlignment="1" applyProtection="1">
      <alignment horizontal="center"/>
      <protection locked="0"/>
    </xf>
    <xf numFmtId="0" fontId="3" fillId="0" borderId="24" xfId="84" applyFont="1" applyBorder="1" applyAlignment="1" applyProtection="1">
      <alignment horizontal="centerContinuous" vertical="center"/>
      <protection locked="0"/>
    </xf>
    <xf numFmtId="0" fontId="3" fillId="0" borderId="57" xfId="84" applyFont="1" applyBorder="1" applyAlignment="1" applyProtection="1">
      <alignment horizontal="centerContinuous" vertical="center"/>
      <protection locked="0"/>
    </xf>
    <xf numFmtId="0" fontId="3" fillId="0" borderId="41" xfId="84" applyFont="1" applyBorder="1" applyAlignment="1" applyProtection="1">
      <alignment horizontal="centerContinuous" vertical="center"/>
      <protection locked="0"/>
    </xf>
    <xf numFmtId="0" fontId="3" fillId="0" borderId="24" xfId="84" applyFont="1" applyBorder="1" applyAlignment="1" applyProtection="1">
      <alignment horizontal="center" vertical="center"/>
      <protection locked="0"/>
    </xf>
    <xf numFmtId="0" fontId="3" fillId="0" borderId="57" xfId="84" applyFont="1" applyBorder="1" applyAlignment="1" applyProtection="1">
      <alignment horizontal="center" vertical="center"/>
      <protection locked="0"/>
    </xf>
    <xf numFmtId="0" fontId="3" fillId="0" borderId="54" xfId="84" applyFont="1" applyBorder="1" applyAlignment="1" applyProtection="1">
      <alignment vertical="center"/>
      <protection locked="0"/>
    </xf>
    <xf numFmtId="0" fontId="3" fillId="0" borderId="58" xfId="84" applyFont="1" applyBorder="1" applyAlignment="1" applyProtection="1">
      <alignment horizontal="center" vertical="center"/>
      <protection locked="0"/>
    </xf>
    <xf numFmtId="0" fontId="3" fillId="0" borderId="55" xfId="84" applyFont="1" applyBorder="1" applyAlignment="1" applyProtection="1">
      <alignment horizontal="center" vertical="center"/>
      <protection locked="0"/>
    </xf>
    <xf numFmtId="0" fontId="3" fillId="0" borderId="54" xfId="84" applyFont="1" applyBorder="1" applyAlignment="1" applyProtection="1">
      <alignment horizontal="center" vertical="center"/>
      <protection locked="0"/>
    </xf>
    <xf numFmtId="0" fontId="3" fillId="0" borderId="56" xfId="84" applyFont="1" applyBorder="1" applyAlignment="1" applyProtection="1">
      <alignment vertical="center"/>
      <protection locked="0"/>
    </xf>
    <xf numFmtId="0" fontId="3" fillId="0" borderId="54" xfId="84" applyFont="1" applyBorder="1" applyAlignment="1" applyProtection="1">
      <alignment horizontal="centerContinuous" vertical="center"/>
      <protection locked="0"/>
    </xf>
    <xf numFmtId="37" fontId="3" fillId="0" borderId="55" xfId="84" applyNumberFormat="1" applyFont="1" applyBorder="1" applyAlignment="1" applyProtection="1">
      <alignment vertical="center"/>
      <protection locked="0"/>
    </xf>
    <xf numFmtId="7" fontId="3" fillId="0" borderId="58" xfId="84" applyNumberFormat="1" applyFont="1" applyBorder="1" applyAlignment="1" applyProtection="1">
      <alignment vertical="center"/>
      <protection locked="0"/>
    </xf>
    <xf numFmtId="5" fontId="3" fillId="0" borderId="55" xfId="84" applyNumberFormat="1" applyFont="1" applyBorder="1" applyAlignment="1" applyProtection="1">
      <alignment vertical="center"/>
      <protection locked="0"/>
    </xf>
    <xf numFmtId="37" fontId="3" fillId="0" borderId="54" xfId="84" applyNumberFormat="1" applyFont="1" applyBorder="1" applyAlignment="1" applyProtection="1">
      <alignment vertical="center"/>
      <protection locked="0"/>
    </xf>
    <xf numFmtId="0" fontId="3" fillId="0" borderId="58" xfId="84" applyFont="1" applyBorder="1" applyAlignment="1" applyProtection="1">
      <alignment vertical="center"/>
      <protection locked="0"/>
    </xf>
    <xf numFmtId="0" fontId="3" fillId="0" borderId="56" xfId="84" applyFont="1" applyBorder="1" applyAlignment="1" applyProtection="1">
      <alignment horizontal="centerContinuous" vertical="center"/>
      <protection locked="0"/>
    </xf>
    <xf numFmtId="39" fontId="3" fillId="0" borderId="58" xfId="84" applyNumberFormat="1" applyFont="1" applyBorder="1" applyAlignment="1" applyProtection="1">
      <alignment vertical="center"/>
      <protection locked="0"/>
    </xf>
    <xf numFmtId="180" fontId="3" fillId="0" borderId="55" xfId="84" applyNumberFormat="1" applyFont="1" applyBorder="1" applyAlignment="1" applyProtection="1">
      <alignment vertical="center"/>
      <protection locked="0"/>
    </xf>
    <xf numFmtId="179" fontId="3" fillId="0" borderId="58" xfId="84" applyNumberFormat="1" applyFont="1" applyBorder="1" applyAlignment="1" applyProtection="1">
      <alignment vertical="center"/>
      <protection locked="0"/>
    </xf>
    <xf numFmtId="0" fontId="3" fillId="0" borderId="58" xfId="84" applyFont="1" applyBorder="1" applyAlignment="1" applyProtection="1">
      <alignment horizontal="centerContinuous" vertical="center"/>
      <protection locked="0"/>
    </xf>
    <xf numFmtId="37" fontId="3" fillId="0" borderId="59" xfId="84" applyNumberFormat="1" applyFont="1" applyBorder="1" applyAlignment="1" applyProtection="1">
      <alignment vertical="center"/>
      <protection locked="0"/>
    </xf>
    <xf numFmtId="7" fontId="3" fillId="0" borderId="59" xfId="84" applyNumberFormat="1" applyFont="1" applyBorder="1" applyAlignment="1" applyProtection="1">
      <alignment vertical="center"/>
      <protection locked="0"/>
    </xf>
    <xf numFmtId="189" fontId="3" fillId="0" borderId="56" xfId="84" applyNumberFormat="1" applyFont="1" applyBorder="1" applyAlignment="1" applyProtection="1">
      <alignment vertical="center"/>
      <protection locked="0"/>
    </xf>
    <xf numFmtId="1" fontId="3" fillId="0" borderId="56" xfId="84" applyNumberFormat="1" applyFont="1" applyBorder="1" applyAlignment="1" applyProtection="1">
      <alignment horizontal="centerContinuous" vertical="center"/>
      <protection locked="0"/>
    </xf>
    <xf numFmtId="5" fontId="3" fillId="0" borderId="0" xfId="84" applyNumberFormat="1" applyFont="1" applyAlignment="1" applyProtection="1">
      <alignment vertical="center"/>
      <protection locked="0"/>
    </xf>
    <xf numFmtId="5" fontId="8" fillId="0" borderId="0" xfId="84" applyNumberFormat="1" applyProtection="1">
      <protection locked="0"/>
    </xf>
    <xf numFmtId="0" fontId="3" fillId="0" borderId="55" xfId="84" applyFont="1" applyBorder="1" applyAlignment="1" applyProtection="1">
      <alignment vertical="center"/>
      <protection locked="0"/>
    </xf>
    <xf numFmtId="0" fontId="3" fillId="0" borderId="0" xfId="84" applyFont="1" applyProtection="1">
      <protection locked="0"/>
    </xf>
    <xf numFmtId="0" fontId="6" fillId="0" borderId="55" xfId="77" applyFont="1" applyBorder="1"/>
    <xf numFmtId="0" fontId="3" fillId="0" borderId="55" xfId="77" applyFont="1" applyBorder="1"/>
    <xf numFmtId="170" fontId="3" fillId="0" borderId="55" xfId="77" applyNumberFormat="1" applyFont="1" applyBorder="1"/>
    <xf numFmtId="0" fontId="69" fillId="0" borderId="0" xfId="85" applyFont="1" applyProtection="1"/>
    <xf numFmtId="0" fontId="70" fillId="0" borderId="0" xfId="85" applyFont="1" applyProtection="1"/>
    <xf numFmtId="0" fontId="69" fillId="0" borderId="0" xfId="85" applyFont="1"/>
    <xf numFmtId="0" fontId="70" fillId="0" borderId="15" xfId="85" applyFont="1" applyBorder="1" applyAlignment="1" applyProtection="1">
      <alignment horizontal="centerContinuous"/>
    </xf>
    <xf numFmtId="0" fontId="69" fillId="0" borderId="6" xfId="85" applyFont="1" applyBorder="1" applyAlignment="1" applyProtection="1">
      <alignment horizontal="centerContinuous"/>
    </xf>
    <xf numFmtId="0" fontId="69" fillId="0" borderId="16" xfId="85" applyFont="1" applyBorder="1" applyAlignment="1" applyProtection="1">
      <alignment horizontal="centerContinuous"/>
    </xf>
    <xf numFmtId="0" fontId="69" fillId="0" borderId="17" xfId="85" applyFont="1" applyBorder="1" applyProtection="1"/>
    <xf numFmtId="0" fontId="69" fillId="0" borderId="0" xfId="85" applyFont="1" applyAlignment="1" applyProtection="1">
      <alignment horizontal="center"/>
    </xf>
    <xf numFmtId="0" fontId="69" fillId="0" borderId="18" xfId="85" applyFont="1" applyBorder="1" applyAlignment="1" applyProtection="1">
      <alignment horizontal="center"/>
    </xf>
    <xf numFmtId="0" fontId="69" fillId="7" borderId="17" xfId="85" applyFont="1" applyFill="1" applyBorder="1" applyProtection="1"/>
    <xf numFmtId="0" fontId="69" fillId="7" borderId="0" xfId="85" applyFont="1" applyFill="1" applyAlignment="1" applyProtection="1">
      <alignment horizontal="center"/>
    </xf>
    <xf numFmtId="0" fontId="69" fillId="7" borderId="18" xfId="85" applyFont="1" applyFill="1" applyBorder="1" applyAlignment="1" applyProtection="1">
      <alignment horizontal="center"/>
    </xf>
    <xf numFmtId="0" fontId="69" fillId="0" borderId="17" xfId="85" applyFont="1" applyFill="1" applyBorder="1" applyProtection="1"/>
    <xf numFmtId="0" fontId="69" fillId="0" borderId="0" xfId="85" applyFont="1" applyFill="1" applyAlignment="1" applyProtection="1">
      <alignment horizontal="center"/>
    </xf>
    <xf numFmtId="0" fontId="69" fillId="0" borderId="18" xfId="85" applyFont="1" applyFill="1" applyBorder="1" applyAlignment="1" applyProtection="1">
      <alignment horizontal="center"/>
    </xf>
    <xf numFmtId="0" fontId="69" fillId="0" borderId="0" xfId="85" applyFont="1" applyFill="1"/>
    <xf numFmtId="0" fontId="69" fillId="0" borderId="19" xfId="85" applyFont="1" applyBorder="1" applyProtection="1"/>
    <xf numFmtId="0" fontId="69" fillId="0" borderId="14" xfId="85" applyFont="1" applyBorder="1" applyAlignment="1" applyProtection="1">
      <alignment horizontal="center"/>
    </xf>
    <xf numFmtId="0" fontId="69" fillId="0" borderId="20" xfId="85" applyFont="1" applyBorder="1" applyAlignment="1" applyProtection="1">
      <alignment horizontal="center"/>
    </xf>
    <xf numFmtId="0" fontId="69" fillId="0" borderId="0" xfId="85" applyFont="1" applyBorder="1" applyProtection="1"/>
    <xf numFmtId="0" fontId="69" fillId="0" borderId="0" xfId="85" applyFont="1" applyBorder="1" applyAlignment="1" applyProtection="1">
      <alignment horizontal="center"/>
    </xf>
    <xf numFmtId="0" fontId="6" fillId="0" borderId="0" xfId="85" applyNumberFormat="1" applyFont="1" applyBorder="1" applyProtection="1"/>
    <xf numFmtId="0" fontId="6" fillId="0" borderId="0" xfId="85" applyNumberFormat="1" applyFont="1" applyBorder="1" applyAlignment="1" applyProtection="1">
      <alignment horizontal="center"/>
    </xf>
    <xf numFmtId="0" fontId="6" fillId="0" borderId="0" xfId="85" applyNumberFormat="1" applyFont="1" applyBorder="1"/>
    <xf numFmtId="0" fontId="6" fillId="0" borderId="0" xfId="85" applyNumberFormat="1" applyFont="1" applyBorder="1" applyAlignment="1" applyProtection="1">
      <alignment horizontal="centerContinuous"/>
    </xf>
    <xf numFmtId="0" fontId="18" fillId="0" borderId="0" xfId="85" applyNumberFormat="1" applyFont="1" applyBorder="1" applyAlignment="1" applyProtection="1">
      <alignment horizontal="right"/>
    </xf>
    <xf numFmtId="0" fontId="6" fillId="0" borderId="0" xfId="85" applyFont="1"/>
    <xf numFmtId="0" fontId="3" fillId="0" borderId="0" xfId="86" applyFont="1" applyAlignment="1">
      <alignment horizontal="right"/>
    </xf>
    <xf numFmtId="0" fontId="3" fillId="0" borderId="0" xfId="86" applyFont="1"/>
    <xf numFmtId="0" fontId="45" fillId="0" borderId="77" xfId="86" applyFont="1" applyBorder="1" applyAlignment="1">
      <alignment horizontal="center"/>
    </xf>
    <xf numFmtId="0" fontId="6" fillId="0" borderId="0" xfId="86" applyFont="1"/>
    <xf numFmtId="0" fontId="6" fillId="0" borderId="57" xfId="86" applyFont="1" applyBorder="1"/>
    <xf numFmtId="0" fontId="3" fillId="0" borderId="57" xfId="86" applyFont="1" applyBorder="1"/>
    <xf numFmtId="0" fontId="3" fillId="0" borderId="57" xfId="86" quotePrefix="1" applyFont="1" applyBorder="1" applyAlignment="1">
      <alignment horizontal="center"/>
    </xf>
    <xf numFmtId="0" fontId="6" fillId="0" borderId="58" xfId="86" applyFont="1" applyBorder="1" applyAlignment="1">
      <alignment horizontal="center"/>
    </xf>
    <xf numFmtId="0" fontId="69" fillId="0" borderId="0" xfId="85" applyFont="1" applyFill="1" applyBorder="1"/>
    <xf numFmtId="0" fontId="6" fillId="0" borderId="0" xfId="85" applyNumberFormat="1" applyFont="1" applyFill="1" applyBorder="1"/>
    <xf numFmtId="0" fontId="6" fillId="0" borderId="0" xfId="85" applyFont="1" applyFill="1"/>
    <xf numFmtId="0" fontId="71" fillId="0" borderId="57" xfId="86" applyFont="1" applyBorder="1" applyAlignment="1">
      <alignment horizontal="center"/>
    </xf>
    <xf numFmtId="0" fontId="3" fillId="0" borderId="22" xfId="0" applyFont="1" applyFill="1" applyBorder="1" applyAlignment="1">
      <alignment horizontal="centerContinuous"/>
    </xf>
    <xf numFmtId="171" fontId="3" fillId="0" borderId="22" xfId="0" applyNumberFormat="1" applyFont="1" applyFill="1" applyBorder="1" applyAlignment="1">
      <alignment horizontal="centerContinuous"/>
    </xf>
    <xf numFmtId="0" fontId="3" fillId="0" borderId="0" xfId="0" applyFont="1" applyFill="1" applyBorder="1" applyAlignment="1">
      <alignment horizontal="centerContinuous"/>
    </xf>
    <xf numFmtId="0" fontId="3" fillId="0" borderId="57" xfId="43" applyFont="1" applyFill="1" applyBorder="1" applyAlignment="1">
      <alignment horizontal="center"/>
    </xf>
    <xf numFmtId="171" fontId="3" fillId="0" borderId="0" xfId="0" applyNumberFormat="1" applyFont="1" applyFill="1" applyBorder="1" applyAlignment="1">
      <alignment horizontal="centerContinuous"/>
    </xf>
    <xf numFmtId="0" fontId="3" fillId="0" borderId="0" xfId="0" applyFont="1" applyFill="1" applyBorder="1"/>
    <xf numFmtId="0" fontId="3" fillId="0" borderId="55" xfId="0" applyFont="1" applyFill="1" applyBorder="1"/>
    <xf numFmtId="171" fontId="3" fillId="0" borderId="55" xfId="0" applyNumberFormat="1" applyFont="1" applyFill="1" applyBorder="1"/>
    <xf numFmtId="0" fontId="3" fillId="0" borderId="0" xfId="0" applyFont="1" applyFill="1"/>
    <xf numFmtId="0" fontId="3" fillId="0" borderId="77" xfId="0" applyFont="1" applyFill="1" applyBorder="1"/>
    <xf numFmtId="0" fontId="3" fillId="0" borderId="57" xfId="0" applyFont="1" applyFill="1" applyBorder="1" applyAlignment="1">
      <alignment horizontal="center"/>
    </xf>
    <xf numFmtId="0" fontId="3" fillId="0" borderId="57" xfId="0" applyFont="1" applyFill="1" applyBorder="1"/>
    <xf numFmtId="171" fontId="3" fillId="0" borderId="57" xfId="0" applyNumberFormat="1" applyFont="1" applyFill="1" applyBorder="1" applyAlignment="1">
      <alignment horizontal="center"/>
    </xf>
    <xf numFmtId="0" fontId="3" fillId="0" borderId="58" xfId="0" applyFont="1" applyFill="1" applyBorder="1" applyAlignment="1">
      <alignment horizontal="center"/>
    </xf>
    <xf numFmtId="171" fontId="3" fillId="0" borderId="57" xfId="0" applyNumberFormat="1" applyFont="1" applyFill="1" applyBorder="1"/>
    <xf numFmtId="171" fontId="3" fillId="0" borderId="57" xfId="43" applyNumberFormat="1" applyFont="1" applyFill="1" applyBorder="1"/>
    <xf numFmtId="171" fontId="3" fillId="0" borderId="59" xfId="43" applyNumberFormat="1" applyFont="1" applyFill="1" applyBorder="1"/>
    <xf numFmtId="171" fontId="3" fillId="0" borderId="59" xfId="0" applyNumberFormat="1" applyFont="1" applyFill="1" applyBorder="1"/>
    <xf numFmtId="171" fontId="3" fillId="0" borderId="59" xfId="0" applyNumberFormat="1" applyFont="1" applyFill="1" applyBorder="1" applyAlignment="1">
      <alignment horizontal="center"/>
    </xf>
    <xf numFmtId="171" fontId="3" fillId="0" borderId="22" xfId="43" applyNumberFormat="1" applyFont="1" applyFill="1" applyBorder="1" applyAlignment="1">
      <alignment horizontal="centerContinuous"/>
    </xf>
    <xf numFmtId="0" fontId="3" fillId="0" borderId="22" xfId="43" applyFont="1" applyFill="1" applyBorder="1" applyAlignment="1">
      <alignment horizontal="centerContinuous"/>
    </xf>
    <xf numFmtId="171" fontId="3" fillId="0" borderId="23" xfId="0" applyNumberFormat="1" applyFont="1" applyFill="1" applyBorder="1" applyAlignment="1">
      <alignment horizontal="centerContinuous"/>
    </xf>
    <xf numFmtId="171" fontId="3" fillId="0" borderId="0" xfId="43" applyNumberFormat="1" applyFont="1" applyFill="1" applyBorder="1" applyAlignment="1">
      <alignment horizontal="centerContinuous"/>
    </xf>
    <xf numFmtId="0" fontId="3" fillId="0" borderId="0" xfId="43" applyFont="1" applyFill="1" applyBorder="1" applyAlignment="1">
      <alignment horizontal="centerContinuous"/>
    </xf>
    <xf numFmtId="171" fontId="3" fillId="0" borderId="41" xfId="0" applyNumberFormat="1" applyFont="1" applyFill="1" applyBorder="1" applyAlignment="1">
      <alignment horizontal="centerContinuous"/>
    </xf>
    <xf numFmtId="171" fontId="3" fillId="0" borderId="55" xfId="43" applyNumberFormat="1" applyFont="1" applyFill="1" applyBorder="1"/>
    <xf numFmtId="171" fontId="3" fillId="0" borderId="55" xfId="43" applyNumberFormat="1" applyFont="1" applyFill="1" applyBorder="1" applyAlignment="1">
      <alignment horizontal="center"/>
    </xf>
    <xf numFmtId="0" fontId="3" fillId="0" borderId="55" xfId="43" applyFont="1" applyFill="1" applyBorder="1"/>
    <xf numFmtId="171" fontId="3" fillId="0" borderId="76" xfId="43" applyNumberFormat="1" applyFont="1" applyFill="1" applyBorder="1"/>
    <xf numFmtId="171" fontId="3" fillId="0" borderId="61" xfId="43" applyNumberFormat="1" applyFont="1" applyFill="1" applyBorder="1"/>
    <xf numFmtId="171" fontId="3" fillId="0" borderId="76" xfId="43" applyNumberFormat="1" applyFont="1" applyFill="1" applyBorder="1" applyAlignment="1">
      <alignment horizontal="center"/>
    </xf>
    <xf numFmtId="0" fontId="3" fillId="0" borderId="60" xfId="43" applyFont="1" applyFill="1" applyBorder="1"/>
    <xf numFmtId="171" fontId="3" fillId="0" borderId="77" xfId="43" applyNumberFormat="1" applyFont="1" applyFill="1" applyBorder="1"/>
    <xf numFmtId="171" fontId="3" fillId="0" borderId="77" xfId="43" applyNumberFormat="1" applyFont="1" applyFill="1" applyBorder="1" applyAlignment="1">
      <alignment horizontal="center"/>
    </xf>
    <xf numFmtId="0" fontId="3" fillId="0" borderId="57" xfId="43" applyFont="1" applyFill="1" applyBorder="1"/>
    <xf numFmtId="171" fontId="3" fillId="0" borderId="57" xfId="43" applyNumberFormat="1" applyFont="1" applyFill="1" applyBorder="1" applyAlignment="1">
      <alignment horizontal="center"/>
    </xf>
    <xf numFmtId="171" fontId="3" fillId="0" borderId="58" xfId="43" applyNumberFormat="1" applyFont="1" applyFill="1" applyBorder="1" applyAlignment="1">
      <alignment horizontal="center"/>
    </xf>
    <xf numFmtId="0" fontId="3" fillId="0" borderId="58" xfId="43" applyFont="1" applyFill="1" applyBorder="1" applyAlignment="1">
      <alignment horizontal="center"/>
    </xf>
    <xf numFmtId="171" fontId="3" fillId="0" borderId="58" xfId="43" applyNumberFormat="1" applyFont="1" applyFill="1" applyBorder="1"/>
    <xf numFmtId="171" fontId="3" fillId="0" borderId="58" xfId="0" applyNumberFormat="1" applyFont="1" applyFill="1" applyBorder="1"/>
    <xf numFmtId="171" fontId="3" fillId="0" borderId="77" xfId="0" applyNumberFormat="1" applyFont="1" applyBorder="1"/>
    <xf numFmtId="171" fontId="3" fillId="0" borderId="58" xfId="0" applyNumberFormat="1" applyFont="1" applyBorder="1"/>
    <xf numFmtId="171" fontId="3" fillId="0" borderId="59" xfId="0" applyNumberFormat="1" applyFont="1" applyBorder="1"/>
    <xf numFmtId="171" fontId="3" fillId="0" borderId="57" xfId="0" applyNumberFormat="1" applyFont="1" applyBorder="1"/>
    <xf numFmtId="171" fontId="3" fillId="0" borderId="57" xfId="0" applyNumberFormat="1" applyFont="1" applyBorder="1" applyAlignment="1">
      <alignment horizontal="center"/>
    </xf>
    <xf numFmtId="171" fontId="3" fillId="0" borderId="57" xfId="0" applyNumberFormat="1" applyFont="1" applyBorder="1" applyAlignment="1">
      <alignment horizontal="right"/>
    </xf>
    <xf numFmtId="37" fontId="3" fillId="0" borderId="0" xfId="47" applyNumberFormat="1" applyFont="1" applyAlignment="1"/>
    <xf numFmtId="0" fontId="3" fillId="0" borderId="59" xfId="0" applyFont="1" applyBorder="1" applyAlignment="1">
      <alignment horizontal="left"/>
    </xf>
    <xf numFmtId="38" fontId="3" fillId="0" borderId="60" xfId="0" applyNumberFormat="1" applyFont="1" applyBorder="1" applyAlignment="1">
      <alignment horizontal="right"/>
    </xf>
    <xf numFmtId="38" fontId="3" fillId="0" borderId="60" xfId="0" applyNumberFormat="1" applyFont="1" applyFill="1" applyBorder="1"/>
    <xf numFmtId="38" fontId="3" fillId="0" borderId="55" xfId="0" applyNumberFormat="1" applyFont="1" applyFill="1" applyBorder="1"/>
    <xf numFmtId="38" fontId="3" fillId="0" borderId="59" xfId="0" applyNumberFormat="1" applyFont="1" applyFill="1" applyBorder="1"/>
    <xf numFmtId="3" fontId="3" fillId="0" borderId="80" xfId="0" applyNumberFormat="1" applyFont="1" applyBorder="1"/>
    <xf numFmtId="3" fontId="3" fillId="0" borderId="83" xfId="0" applyNumberFormat="1" applyFont="1" applyBorder="1"/>
    <xf numFmtId="3" fontId="3" fillId="0" borderId="58" xfId="0" applyNumberFormat="1" applyFont="1" applyBorder="1"/>
    <xf numFmtId="3" fontId="3" fillId="0" borderId="58" xfId="0" applyNumberFormat="1" applyFont="1" applyBorder="1" applyAlignment="1">
      <alignment horizontal="center"/>
    </xf>
    <xf numFmtId="3" fontId="3" fillId="0" borderId="84" xfId="0" applyNumberFormat="1" applyFont="1" applyBorder="1"/>
    <xf numFmtId="177" fontId="3" fillId="0" borderId="84" xfId="0" applyNumberFormat="1" applyFont="1" applyBorder="1"/>
    <xf numFmtId="3" fontId="3" fillId="0" borderId="82" xfId="0" applyNumberFormat="1" applyFont="1" applyBorder="1"/>
    <xf numFmtId="3" fontId="3" fillId="0" borderId="87" xfId="0" applyNumberFormat="1" applyFont="1" applyBorder="1"/>
    <xf numFmtId="3" fontId="3" fillId="0" borderId="117" xfId="0" applyNumberFormat="1" applyFont="1" applyBorder="1"/>
    <xf numFmtId="3" fontId="3" fillId="0" borderId="118" xfId="0" applyNumberFormat="1" applyFont="1" applyBorder="1"/>
    <xf numFmtId="0" fontId="3" fillId="0" borderId="0" xfId="67" applyFont="1"/>
    <xf numFmtId="0" fontId="3" fillId="0" borderId="0" xfId="67" applyFont="1" applyFill="1"/>
    <xf numFmtId="0" fontId="46" fillId="0" borderId="0" xfId="0" applyFont="1"/>
    <xf numFmtId="0" fontId="17" fillId="0" borderId="55" xfId="62" applyFont="1" applyBorder="1"/>
    <xf numFmtId="49" fontId="2" fillId="0" borderId="55" xfId="53" applyNumberFormat="1" applyFont="1" applyBorder="1"/>
    <xf numFmtId="3" fontId="3" fillId="0" borderId="86" xfId="0" applyNumberFormat="1" applyFont="1" applyBorder="1"/>
    <xf numFmtId="3" fontId="3" fillId="0" borderId="59" xfId="0" applyNumberFormat="1" applyFont="1" applyBorder="1"/>
    <xf numFmtId="3" fontId="3" fillId="0" borderId="65" xfId="0" applyNumberFormat="1" applyFont="1" applyBorder="1"/>
    <xf numFmtId="5" fontId="3" fillId="0" borderId="55" xfId="71" applyNumberFormat="1" applyFont="1" applyBorder="1" applyAlignment="1" applyProtection="1">
      <alignment horizontal="center" vertical="center"/>
      <protection locked="0"/>
    </xf>
    <xf numFmtId="2" fontId="3" fillId="0" borderId="59" xfId="70" applyNumberFormat="1" applyFont="1" applyBorder="1" applyAlignment="1" applyProtection="1">
      <alignment horizontal="center" vertical="center"/>
      <protection locked="0"/>
    </xf>
    <xf numFmtId="2" fontId="3" fillId="0" borderId="58" xfId="70" applyNumberFormat="1" applyFont="1" applyBorder="1" applyAlignment="1" applyProtection="1">
      <alignment horizontal="center" vertical="center"/>
      <protection locked="0"/>
    </xf>
    <xf numFmtId="10" fontId="3" fillId="0" borderId="55" xfId="70" applyNumberFormat="1" applyFont="1" applyBorder="1" applyAlignment="1" applyProtection="1">
      <alignment horizontal="center" vertical="center"/>
      <protection locked="0"/>
    </xf>
    <xf numFmtId="37" fontId="8" fillId="0" borderId="0" xfId="84" applyNumberFormat="1" applyAlignment="1" applyProtection="1">
      <alignment horizontal="center"/>
      <protection locked="0"/>
    </xf>
    <xf numFmtId="0" fontId="8" fillId="0" borderId="0" xfId="84" applyAlignment="1" applyProtection="1">
      <alignment horizontal="center"/>
      <protection locked="0"/>
    </xf>
    <xf numFmtId="0" fontId="3" fillId="0" borderId="54" xfId="44" applyFont="1" applyBorder="1" applyAlignment="1" applyProtection="1">
      <alignment horizontal="center"/>
      <protection locked="0"/>
    </xf>
    <xf numFmtId="0" fontId="3" fillId="0" borderId="58" xfId="44" applyFont="1" applyBorder="1" applyAlignment="1" applyProtection="1">
      <alignment horizontal="center"/>
      <protection locked="0"/>
    </xf>
    <xf numFmtId="3" fontId="3" fillId="0" borderId="58" xfId="44" applyNumberFormat="1" applyFont="1" applyBorder="1" applyAlignment="1" applyProtection="1">
      <alignment horizontal="center"/>
      <protection locked="0"/>
    </xf>
    <xf numFmtId="37" fontId="2" fillId="0" borderId="87" xfId="0" applyNumberFormat="1" applyFont="1" applyBorder="1"/>
    <xf numFmtId="37" fontId="2" fillId="0" borderId="58" xfId="0" applyNumberFormat="1" applyFont="1" applyBorder="1"/>
    <xf numFmtId="37" fontId="2" fillId="0" borderId="57" xfId="0" applyNumberFormat="1" applyFont="1" applyBorder="1"/>
    <xf numFmtId="37" fontId="2" fillId="0" borderId="59" xfId="0" applyNumberFormat="1" applyFont="1" applyBorder="1"/>
    <xf numFmtId="37" fontId="2" fillId="0" borderId="85" xfId="0" applyNumberFormat="1" applyFont="1" applyFill="1" applyBorder="1"/>
    <xf numFmtId="37" fontId="2" fillId="0" borderId="59" xfId="0" applyNumberFormat="1" applyFont="1" applyFill="1" applyBorder="1"/>
    <xf numFmtId="37" fontId="2" fillId="0" borderId="60" xfId="0" applyNumberFormat="1" applyFont="1" applyFill="1" applyBorder="1"/>
    <xf numFmtId="3" fontId="3" fillId="0" borderId="103" xfId="0" applyNumberFormat="1" applyFont="1" applyFill="1" applyBorder="1" applyProtection="1"/>
    <xf numFmtId="3" fontId="3" fillId="0" borderId="23" xfId="0" applyNumberFormat="1" applyFont="1" applyFill="1" applyBorder="1" applyProtection="1"/>
    <xf numFmtId="3" fontId="3" fillId="0" borderId="57" xfId="0" applyNumberFormat="1" applyFont="1" applyBorder="1" applyProtection="1"/>
    <xf numFmtId="3" fontId="3" fillId="0" borderId="77" xfId="0" applyNumberFormat="1" applyFont="1" applyFill="1" applyBorder="1" applyProtection="1"/>
    <xf numFmtId="37" fontId="2" fillId="0" borderId="103" xfId="0" applyNumberFormat="1" applyFont="1" applyFill="1" applyBorder="1"/>
    <xf numFmtId="37" fontId="2" fillId="0" borderId="23" xfId="0" applyNumberFormat="1" applyFont="1" applyFill="1" applyBorder="1"/>
    <xf numFmtId="37" fontId="2" fillId="0" borderId="77" xfId="0" applyNumberFormat="1" applyFont="1" applyFill="1" applyBorder="1"/>
    <xf numFmtId="37" fontId="2" fillId="0" borderId="90" xfId="0" applyNumberFormat="1" applyFont="1" applyFill="1" applyBorder="1"/>
    <xf numFmtId="37" fontId="2" fillId="0" borderId="89" xfId="0" applyNumberFormat="1" applyFont="1" applyFill="1" applyBorder="1"/>
    <xf numFmtId="37" fontId="2" fillId="0" borderId="91" xfId="0" applyNumberFormat="1" applyFont="1" applyFill="1" applyBorder="1"/>
    <xf numFmtId="3" fontId="2" fillId="0" borderId="90" xfId="0" applyNumberFormat="1" applyFont="1" applyFill="1" applyBorder="1" applyProtection="1">
      <protection locked="0"/>
    </xf>
    <xf numFmtId="3" fontId="2" fillId="0" borderId="91" xfId="0" applyNumberFormat="1" applyFont="1" applyFill="1" applyBorder="1" applyProtection="1">
      <protection locked="0"/>
    </xf>
    <xf numFmtId="37" fontId="2" fillId="0" borderId="91" xfId="0" applyNumberFormat="1" applyFont="1" applyFill="1" applyBorder="1" applyProtection="1">
      <protection locked="0"/>
    </xf>
    <xf numFmtId="0" fontId="3" fillId="0" borderId="85" xfId="36" applyFont="1" applyBorder="1" applyAlignment="1">
      <alignment horizontal="center"/>
    </xf>
    <xf numFmtId="3" fontId="3" fillId="0" borderId="0" xfId="0" applyNumberFormat="1" applyFont="1" applyFill="1" applyBorder="1"/>
    <xf numFmtId="0" fontId="3" fillId="0" borderId="0" xfId="0" applyNumberFormat="1" applyFont="1" applyFill="1" applyBorder="1"/>
    <xf numFmtId="37" fontId="3" fillId="0" borderId="0" xfId="0" applyNumberFormat="1" applyFont="1" applyFill="1" applyBorder="1"/>
    <xf numFmtId="38" fontId="3" fillId="0" borderId="92" xfId="0" applyNumberFormat="1" applyFont="1" applyBorder="1" applyAlignment="1">
      <alignment horizontal="center"/>
    </xf>
    <xf numFmtId="38" fontId="3" fillId="0" borderId="83" xfId="0" applyNumberFormat="1" applyFont="1" applyBorder="1" applyAlignment="1">
      <alignment horizontal="center"/>
    </xf>
    <xf numFmtId="38" fontId="3" fillId="0" borderId="82" xfId="0" applyNumberFormat="1" applyFont="1" applyBorder="1"/>
    <xf numFmtId="171" fontId="3" fillId="4" borderId="59" xfId="0" applyNumberFormat="1" applyFont="1" applyFill="1" applyBorder="1"/>
    <xf numFmtId="171" fontId="3" fillId="4" borderId="57" xfId="0" applyNumberFormat="1" applyFont="1" applyFill="1" applyBorder="1"/>
    <xf numFmtId="49" fontId="2" fillId="0" borderId="76" xfId="36" applyNumberFormat="1" applyFont="1" applyFill="1" applyBorder="1" applyAlignment="1">
      <alignment horizontal="left"/>
    </xf>
    <xf numFmtId="3" fontId="2" fillId="0" borderId="59" xfId="36" applyNumberFormat="1" applyFont="1" applyFill="1" applyBorder="1"/>
    <xf numFmtId="3" fontId="2" fillId="0" borderId="59" xfId="36" applyNumberFormat="1" applyFont="1" applyFill="1" applyBorder="1" applyProtection="1">
      <protection locked="0"/>
    </xf>
    <xf numFmtId="0" fontId="2" fillId="0" borderId="55" xfId="36" quotePrefix="1" applyFont="1" applyFill="1" applyBorder="1" applyAlignment="1">
      <alignment horizontal="left"/>
    </xf>
    <xf numFmtId="37" fontId="2" fillId="0" borderId="78" xfId="36" applyNumberFormat="1" applyFont="1" applyFill="1" applyBorder="1"/>
    <xf numFmtId="37" fontId="2" fillId="0" borderId="78" xfId="36" applyNumberFormat="1" applyFont="1" applyFill="1" applyBorder="1" applyProtection="1">
      <protection locked="0"/>
    </xf>
    <xf numFmtId="0" fontId="2" fillId="0" borderId="55" xfId="36" applyFont="1" applyFill="1" applyBorder="1" applyAlignment="1">
      <alignment horizontal="right"/>
    </xf>
    <xf numFmtId="0" fontId="13" fillId="0" borderId="55" xfId="36" quotePrefix="1" applyFont="1" applyFill="1" applyBorder="1" applyAlignment="1">
      <alignment horizontal="left"/>
    </xf>
    <xf numFmtId="0" fontId="2" fillId="0" borderId="76" xfId="36" applyFont="1" applyFill="1" applyBorder="1"/>
    <xf numFmtId="0" fontId="2" fillId="0" borderId="55" xfId="36" applyFont="1" applyFill="1" applyBorder="1" applyAlignment="1">
      <alignment horizontal="left"/>
    </xf>
    <xf numFmtId="0" fontId="2" fillId="0" borderId="59" xfId="36" applyFont="1" applyFill="1" applyBorder="1"/>
    <xf numFmtId="0" fontId="6" fillId="0" borderId="59" xfId="36" applyFill="1" applyBorder="1" applyProtection="1">
      <protection locked="0"/>
    </xf>
    <xf numFmtId="3" fontId="2" fillId="0" borderId="59" xfId="36" applyNumberFormat="1" applyFont="1" applyFill="1" applyBorder="1" applyProtection="1"/>
    <xf numFmtId="0" fontId="2" fillId="0" borderId="21" xfId="36" applyFont="1" applyFill="1" applyBorder="1"/>
    <xf numFmtId="0" fontId="6" fillId="0" borderId="76" xfId="36" applyFill="1" applyBorder="1"/>
    <xf numFmtId="0" fontId="6" fillId="0" borderId="60" xfId="36" applyFill="1" applyBorder="1"/>
    <xf numFmtId="3" fontId="2" fillId="0" borderId="58" xfId="36" applyNumberFormat="1" applyFont="1" applyFill="1" applyBorder="1"/>
    <xf numFmtId="3" fontId="2" fillId="0" borderId="58" xfId="36" applyNumberFormat="1" applyFont="1" applyFill="1" applyBorder="1" applyProtection="1"/>
    <xf numFmtId="0" fontId="2" fillId="0" borderId="59" xfId="36" applyFont="1" applyFill="1" applyBorder="1" applyProtection="1">
      <protection locked="0"/>
    </xf>
    <xf numFmtId="0" fontId="2" fillId="0" borderId="61" xfId="36" applyFont="1" applyFill="1" applyBorder="1"/>
    <xf numFmtId="0" fontId="6" fillId="0" borderId="0" xfId="36" applyFill="1" applyProtection="1">
      <protection locked="0"/>
    </xf>
    <xf numFmtId="3" fontId="2" fillId="0" borderId="60" xfId="36" applyNumberFormat="1" applyFont="1" applyFill="1" applyBorder="1"/>
    <xf numFmtId="0" fontId="3" fillId="0" borderId="0" xfId="62" applyFont="1" applyBorder="1" applyAlignment="1">
      <alignment horizontal="left"/>
    </xf>
    <xf numFmtId="37" fontId="6" fillId="0" borderId="0" xfId="36" applyNumberFormat="1" applyAlignment="1">
      <alignment horizontal="center"/>
    </xf>
    <xf numFmtId="0" fontId="3" fillId="0" borderId="0" xfId="62" applyFont="1"/>
    <xf numFmtId="171" fontId="3" fillId="0" borderId="0" xfId="62" applyNumberFormat="1" applyFont="1"/>
    <xf numFmtId="2" fontId="3" fillId="0" borderId="57" xfId="62" applyNumberFormat="1" applyFont="1" applyBorder="1"/>
    <xf numFmtId="2" fontId="3" fillId="0" borderId="24" xfId="62" applyNumberFormat="1" applyFont="1" applyBorder="1"/>
    <xf numFmtId="0" fontId="0" fillId="0" borderId="0" xfId="0"/>
    <xf numFmtId="0" fontId="3" fillId="0" borderId="0" xfId="62" applyFont="1"/>
    <xf numFmtId="171" fontId="3" fillId="0" borderId="0" xfId="62" applyNumberFormat="1" applyFont="1"/>
    <xf numFmtId="2" fontId="3" fillId="0" borderId="57" xfId="62" applyNumberFormat="1" applyFont="1" applyBorder="1"/>
    <xf numFmtId="0" fontId="17" fillId="0" borderId="41" xfId="62" applyFont="1" applyBorder="1"/>
    <xf numFmtId="3" fontId="3" fillId="0" borderId="24" xfId="62" applyNumberFormat="1" applyFont="1" applyBorder="1"/>
    <xf numFmtId="3" fontId="3" fillId="0" borderId="54" xfId="62" applyNumberFormat="1" applyFont="1" applyBorder="1"/>
    <xf numFmtId="0" fontId="3" fillId="0" borderId="55" xfId="62" applyFont="1" applyBorder="1"/>
    <xf numFmtId="0" fontId="3" fillId="0" borderId="0" xfId="62" applyFont="1" applyBorder="1"/>
    <xf numFmtId="3" fontId="3" fillId="0" borderId="0" xfId="62" applyNumberFormat="1" applyFont="1" applyBorder="1"/>
    <xf numFmtId="174" fontId="3" fillId="0" borderId="57" xfId="1" applyNumberFormat="1" applyFont="1" applyBorder="1"/>
    <xf numFmtId="174" fontId="3" fillId="0" borderId="24" xfId="1" applyNumberFormat="1" applyFont="1" applyBorder="1"/>
    <xf numFmtId="174" fontId="3" fillId="0" borderId="24" xfId="1" applyNumberFormat="1" applyFont="1" applyBorder="1" applyAlignment="1">
      <alignment horizontal="center"/>
    </xf>
    <xf numFmtId="174" fontId="3" fillId="0" borderId="41" xfId="1" applyNumberFormat="1" applyFont="1" applyBorder="1"/>
    <xf numFmtId="174" fontId="3" fillId="0" borderId="57" xfId="1" applyNumberFormat="1" applyFont="1" applyFill="1" applyBorder="1"/>
    <xf numFmtId="174" fontId="3" fillId="0" borderId="24" xfId="1" applyNumberFormat="1" applyFont="1" applyFill="1" applyBorder="1" applyAlignment="1">
      <alignment horizontal="center"/>
    </xf>
    <xf numFmtId="174" fontId="3" fillId="0" borderId="57" xfId="1" applyNumberFormat="1" applyFont="1" applyBorder="1"/>
    <xf numFmtId="174" fontId="3" fillId="0" borderId="24" xfId="1" applyNumberFormat="1" applyFont="1" applyBorder="1"/>
    <xf numFmtId="0" fontId="3" fillId="0" borderId="24" xfId="62" applyFont="1" applyBorder="1"/>
    <xf numFmtId="0" fontId="3" fillId="0" borderId="0" xfId="62" applyFont="1" applyBorder="1" applyAlignment="1">
      <alignment horizontal="left"/>
    </xf>
    <xf numFmtId="0" fontId="3" fillId="0" borderId="0" xfId="62" applyFont="1" applyFill="1"/>
    <xf numFmtId="171" fontId="3" fillId="0" borderId="0" xfId="62" applyNumberFormat="1" applyFont="1"/>
    <xf numFmtId="0" fontId="0" fillId="0" borderId="0" xfId="0"/>
    <xf numFmtId="174" fontId="3" fillId="0" borderId="57" xfId="1" applyNumberFormat="1" applyFont="1" applyBorder="1"/>
    <xf numFmtId="174" fontId="3" fillId="0" borderId="24" xfId="1" applyNumberFormat="1" applyFont="1" applyBorder="1"/>
    <xf numFmtId="174" fontId="3" fillId="0" borderId="57" xfId="1" applyNumberFormat="1" applyFont="1" applyBorder="1" applyAlignment="1">
      <alignment horizontal="center"/>
    </xf>
    <xf numFmtId="174" fontId="3" fillId="0" borderId="57" xfId="1" applyNumberFormat="1" applyFont="1" applyBorder="1" applyAlignment="1">
      <alignment horizontal="right"/>
    </xf>
    <xf numFmtId="0" fontId="3" fillId="0" borderId="76" xfId="63" applyFont="1" applyBorder="1"/>
    <xf numFmtId="174" fontId="3" fillId="0" borderId="59" xfId="1" applyNumberFormat="1" applyFont="1" applyBorder="1"/>
    <xf numFmtId="174" fontId="3" fillId="0" borderId="60" xfId="1" applyNumberFormat="1" applyFont="1" applyBorder="1"/>
    <xf numFmtId="174" fontId="3" fillId="0" borderId="59" xfId="1" applyNumberFormat="1" applyFont="1" applyFill="1" applyBorder="1"/>
    <xf numFmtId="0" fontId="3" fillId="0" borderId="76" xfId="63" applyFont="1" applyBorder="1"/>
    <xf numFmtId="174" fontId="3" fillId="0" borderId="59" xfId="1" applyNumberFormat="1" applyFont="1" applyBorder="1"/>
    <xf numFmtId="174" fontId="3" fillId="0" borderId="60" xfId="1" applyNumberFormat="1" applyFont="1" applyBorder="1"/>
    <xf numFmtId="0" fontId="17" fillId="0" borderId="60" xfId="63" applyFont="1" applyBorder="1"/>
    <xf numFmtId="174" fontId="3" fillId="0" borderId="59" xfId="1" applyNumberFormat="1" applyFont="1" applyFill="1" applyBorder="1"/>
    <xf numFmtId="0" fontId="18" fillId="0" borderId="0" xfId="96" applyFont="1"/>
    <xf numFmtId="0" fontId="73" fillId="0" borderId="0" xfId="96"/>
    <xf numFmtId="0" fontId="70" fillId="0" borderId="21" xfId="85" applyFont="1" applyBorder="1" applyAlignment="1" applyProtection="1">
      <alignment horizontal="centerContinuous"/>
    </xf>
    <xf numFmtId="0" fontId="69" fillId="0" borderId="22" xfId="85" applyFont="1" applyBorder="1" applyAlignment="1" applyProtection="1">
      <alignment horizontal="centerContinuous"/>
    </xf>
    <xf numFmtId="0" fontId="69" fillId="0" borderId="23" xfId="85" applyFont="1" applyBorder="1" applyAlignment="1" applyProtection="1">
      <alignment horizontal="centerContinuous"/>
    </xf>
    <xf numFmtId="0" fontId="69" fillId="0" borderId="24" xfId="85" applyFont="1" applyBorder="1" applyProtection="1"/>
    <xf numFmtId="0" fontId="69" fillId="0" borderId="41" xfId="85" applyFont="1" applyBorder="1" applyAlignment="1" applyProtection="1">
      <alignment horizontal="center"/>
    </xf>
    <xf numFmtId="0" fontId="69" fillId="7" borderId="24" xfId="85" applyFont="1" applyFill="1" applyBorder="1" applyProtection="1"/>
    <xf numFmtId="0" fontId="69" fillId="7" borderId="0" xfId="85" applyFont="1" applyFill="1" applyBorder="1" applyAlignment="1" applyProtection="1">
      <alignment horizontal="center"/>
    </xf>
    <xf numFmtId="0" fontId="69" fillId="7" borderId="41" xfId="85" applyFont="1" applyFill="1" applyBorder="1" applyAlignment="1" applyProtection="1">
      <alignment horizontal="center"/>
    </xf>
    <xf numFmtId="0" fontId="69" fillId="0" borderId="24" xfId="85" applyFont="1" applyFill="1" applyBorder="1" applyProtection="1"/>
    <xf numFmtId="0" fontId="69" fillId="0" borderId="0" xfId="85" applyFont="1" applyFill="1" applyBorder="1" applyAlignment="1" applyProtection="1">
      <alignment horizontal="center"/>
    </xf>
    <xf numFmtId="0" fontId="69" fillId="0" borderId="41" xfId="85" applyFont="1" applyFill="1" applyBorder="1" applyAlignment="1" applyProtection="1">
      <alignment horizontal="center"/>
    </xf>
    <xf numFmtId="0" fontId="69" fillId="0" borderId="54" xfId="85" applyFont="1" applyBorder="1" applyProtection="1"/>
    <xf numFmtId="0" fontId="69" fillId="0" borderId="55" xfId="85" applyFont="1" applyBorder="1" applyAlignment="1" applyProtection="1">
      <alignment horizontal="center"/>
    </xf>
    <xf numFmtId="0" fontId="69" fillId="0" borderId="56" xfId="85" applyFont="1" applyBorder="1" applyAlignment="1" applyProtection="1">
      <alignment horizontal="center"/>
    </xf>
    <xf numFmtId="0" fontId="6" fillId="0" borderId="0" xfId="0" applyFont="1" applyAlignment="1" applyProtection="1">
      <alignment horizontal="left"/>
    </xf>
    <xf numFmtId="0" fontId="2" fillId="0" borderId="0" xfId="45" applyFont="1" applyAlignment="1" applyProtection="1">
      <alignment horizontal="left"/>
    </xf>
    <xf numFmtId="0" fontId="6" fillId="0" borderId="0" xfId="45" applyFont="1" applyAlignment="1" applyProtection="1">
      <alignment horizontal="center"/>
    </xf>
    <xf numFmtId="0" fontId="6" fillId="0" borderId="0" xfId="45" applyFont="1" applyProtection="1"/>
    <xf numFmtId="0" fontId="6" fillId="0" borderId="0" xfId="45" applyFont="1"/>
    <xf numFmtId="0" fontId="9" fillId="0" borderId="15" xfId="45" applyFont="1" applyBorder="1" applyProtection="1"/>
    <xf numFmtId="0" fontId="9" fillId="0" borderId="6" xfId="45" applyFont="1" applyBorder="1" applyProtection="1"/>
    <xf numFmtId="0" fontId="9" fillId="0" borderId="16" xfId="45" applyFont="1" applyBorder="1" applyProtection="1"/>
    <xf numFmtId="0" fontId="13" fillId="0" borderId="0" xfId="45" applyFont="1" applyAlignment="1" applyProtection="1">
      <alignment horizontal="centerContinuous"/>
    </xf>
    <xf numFmtId="0" fontId="13" fillId="0" borderId="18" xfId="45" applyFont="1" applyBorder="1" applyAlignment="1" applyProtection="1">
      <alignment horizontal="centerContinuous"/>
    </xf>
    <xf numFmtId="0" fontId="9" fillId="0" borderId="15" xfId="45" applyFont="1" applyBorder="1" applyAlignment="1" applyProtection="1">
      <alignment horizontal="centerContinuous"/>
    </xf>
    <xf numFmtId="0" fontId="9" fillId="0" borderId="6" xfId="45" applyFont="1" applyBorder="1" applyAlignment="1" applyProtection="1">
      <alignment horizontal="centerContinuous"/>
    </xf>
    <xf numFmtId="0" fontId="9" fillId="0" borderId="16" xfId="45" applyFont="1" applyBorder="1" applyAlignment="1" applyProtection="1">
      <alignment horizontal="centerContinuous"/>
    </xf>
    <xf numFmtId="0" fontId="9" fillId="0" borderId="5" xfId="45" applyFont="1" applyBorder="1" applyProtection="1"/>
    <xf numFmtId="0" fontId="9" fillId="0" borderId="2" xfId="45" applyFont="1" applyBorder="1" applyAlignment="1" applyProtection="1">
      <alignment horizontal="centerContinuous"/>
    </xf>
    <xf numFmtId="0" fontId="9" fillId="0" borderId="3" xfId="45" applyFont="1" applyBorder="1" applyAlignment="1" applyProtection="1">
      <alignment horizontal="centerContinuous"/>
    </xf>
    <xf numFmtId="0" fontId="9" fillId="0" borderId="4" xfId="45" applyFont="1" applyBorder="1" applyAlignment="1" applyProtection="1">
      <alignment horizontal="centerContinuous"/>
    </xf>
    <xf numFmtId="0" fontId="9" fillId="0" borderId="17" xfId="45" applyFont="1" applyBorder="1" applyAlignment="1" applyProtection="1">
      <alignment horizontal="centerContinuous"/>
    </xf>
    <xf numFmtId="0" fontId="9" fillId="0" borderId="0" xfId="45" applyFont="1" applyAlignment="1" applyProtection="1">
      <alignment horizontal="centerContinuous"/>
    </xf>
    <xf numFmtId="0" fontId="9" fillId="0" borderId="18" xfId="45" applyFont="1" applyBorder="1" applyAlignment="1" applyProtection="1">
      <alignment horizontal="centerContinuous"/>
    </xf>
    <xf numFmtId="0" fontId="9" fillId="0" borderId="7" xfId="45" applyFont="1" applyBorder="1" applyProtection="1"/>
    <xf numFmtId="0" fontId="9" fillId="0" borderId="5" xfId="45" applyFont="1" applyBorder="1" applyAlignment="1" applyProtection="1">
      <alignment horizontal="center"/>
    </xf>
    <xf numFmtId="0" fontId="9" fillId="0" borderId="7" xfId="45" applyFont="1" applyBorder="1" applyAlignment="1" applyProtection="1">
      <alignment horizontal="center"/>
    </xf>
    <xf numFmtId="0" fontId="9" fillId="0" borderId="19" xfId="45" applyFont="1" applyBorder="1" applyAlignment="1" applyProtection="1">
      <alignment horizontal="centerContinuous"/>
    </xf>
    <xf numFmtId="0" fontId="9" fillId="0" borderId="14" xfId="45" applyFont="1" applyBorder="1" applyAlignment="1" applyProtection="1">
      <alignment horizontal="centerContinuous"/>
    </xf>
    <xf numFmtId="0" fontId="9" fillId="0" borderId="20" xfId="45" applyFont="1" applyBorder="1" applyAlignment="1" applyProtection="1">
      <alignment horizontal="centerContinuous"/>
    </xf>
    <xf numFmtId="0" fontId="9" fillId="0" borderId="9" xfId="45" applyFont="1" applyBorder="1" applyAlignment="1" applyProtection="1">
      <alignment horizontal="center"/>
    </xf>
    <xf numFmtId="0" fontId="9" fillId="0" borderId="8" xfId="45" applyFont="1" applyBorder="1" applyProtection="1"/>
    <xf numFmtId="0" fontId="9" fillId="0" borderId="8" xfId="45" applyFont="1" applyBorder="1" applyAlignment="1" applyProtection="1">
      <alignment horizontal="center"/>
    </xf>
    <xf numFmtId="0" fontId="9" fillId="0" borderId="9" xfId="45" applyFont="1" applyBorder="1" applyProtection="1"/>
    <xf numFmtId="0" fontId="9" fillId="0" borderId="6" xfId="45" applyFont="1" applyBorder="1" applyAlignment="1" applyProtection="1">
      <alignment horizontal="center"/>
    </xf>
    <xf numFmtId="0" fontId="9" fillId="0" borderId="2" xfId="45" applyFont="1" applyBorder="1" applyProtection="1"/>
    <xf numFmtId="0" fontId="9" fillId="0" borderId="3" xfId="45" applyFont="1" applyBorder="1" applyProtection="1"/>
    <xf numFmtId="0" fontId="9" fillId="0" borderId="4" xfId="45" applyFont="1" applyBorder="1" applyProtection="1"/>
    <xf numFmtId="0" fontId="3" fillId="0" borderId="0" xfId="36" applyFont="1" applyAlignment="1" applyProtection="1">
      <alignment horizontal="left"/>
    </xf>
    <xf numFmtId="0" fontId="3" fillId="0" borderId="0" xfId="36" applyFont="1" applyAlignment="1" applyProtection="1"/>
    <xf numFmtId="0" fontId="2" fillId="0" borderId="15" xfId="36" applyFont="1" applyBorder="1" applyAlignment="1" applyProtection="1">
      <alignment horizontal="centerContinuous"/>
    </xf>
    <xf numFmtId="0" fontId="2" fillId="0" borderId="6" xfId="36" applyFont="1" applyBorder="1" applyAlignment="1" applyProtection="1">
      <alignment horizontal="centerContinuous"/>
    </xf>
    <xf numFmtId="0" fontId="2" fillId="0" borderId="16" xfId="36" applyFont="1" applyBorder="1" applyAlignment="1" applyProtection="1">
      <alignment horizontal="centerContinuous"/>
    </xf>
    <xf numFmtId="0" fontId="2" fillId="0" borderId="17" xfId="36" applyFont="1" applyBorder="1" applyProtection="1"/>
    <xf numFmtId="0" fontId="2" fillId="0" borderId="0" xfId="36" applyFont="1" applyProtection="1"/>
    <xf numFmtId="0" fontId="2" fillId="0" borderId="0" xfId="36" applyFont="1" applyAlignment="1" applyProtection="1">
      <alignment horizontal="center"/>
    </xf>
    <xf numFmtId="0" fontId="2" fillId="0" borderId="18" xfId="36" applyFont="1" applyBorder="1" applyProtection="1"/>
    <xf numFmtId="0" fontId="9" fillId="0" borderId="0" xfId="36" applyFont="1" applyAlignment="1" applyProtection="1">
      <alignment horizontal="center"/>
    </xf>
    <xf numFmtId="0" fontId="9" fillId="0" borderId="0" xfId="36" applyFont="1" applyProtection="1"/>
    <xf numFmtId="0" fontId="9" fillId="0" borderId="18" xfId="36" applyFont="1" applyBorder="1" applyProtection="1"/>
    <xf numFmtId="0" fontId="2" fillId="0" borderId="19" xfId="36" applyFont="1" applyBorder="1" applyProtection="1"/>
    <xf numFmtId="0" fontId="9" fillId="0" borderId="14" xfId="36" applyFont="1" applyBorder="1" applyProtection="1"/>
    <xf numFmtId="0" fontId="9" fillId="0" borderId="14" xfId="36" applyFont="1" applyBorder="1" applyAlignment="1" applyProtection="1">
      <alignment horizontal="center"/>
    </xf>
    <xf numFmtId="0" fontId="9" fillId="0" borderId="20" xfId="36" applyFont="1" applyBorder="1" applyProtection="1"/>
    <xf numFmtId="0" fontId="3" fillId="0" borderId="6" xfId="36" applyFont="1" applyBorder="1" applyProtection="1"/>
    <xf numFmtId="0" fontId="3" fillId="0" borderId="0" xfId="36" applyFont="1" applyAlignment="1" applyProtection="1">
      <alignment horizontal="center"/>
    </xf>
    <xf numFmtId="0" fontId="3" fillId="0" borderId="0" xfId="36" applyFont="1" applyAlignment="1" applyProtection="1">
      <alignment vertical="top"/>
    </xf>
    <xf numFmtId="0" fontId="3" fillId="0" borderId="55" xfId="36" applyFont="1" applyBorder="1" applyAlignment="1" applyProtection="1">
      <alignment vertical="top"/>
    </xf>
    <xf numFmtId="0" fontId="9" fillId="0" borderId="22" xfId="36" applyFont="1" applyBorder="1" applyProtection="1"/>
    <xf numFmtId="0" fontId="9" fillId="0" borderId="0" xfId="36" applyFont="1" applyBorder="1" applyProtection="1"/>
    <xf numFmtId="0" fontId="2" fillId="0" borderId="22" xfId="36" applyFont="1" applyBorder="1" applyAlignment="1" applyProtection="1">
      <alignment horizontal="center"/>
    </xf>
    <xf numFmtId="0" fontId="9" fillId="0" borderId="22" xfId="36" applyFont="1" applyBorder="1" applyAlignment="1" applyProtection="1">
      <alignment horizontal="center"/>
    </xf>
    <xf numFmtId="0" fontId="2" fillId="0" borderId="149" xfId="36" applyFont="1" applyBorder="1" applyAlignment="1" applyProtection="1">
      <alignment horizontal="centerContinuous"/>
    </xf>
    <xf numFmtId="0" fontId="2" fillId="0" borderId="150" xfId="36" applyFont="1" applyBorder="1" applyProtection="1"/>
    <xf numFmtId="2" fontId="3" fillId="0" borderId="54" xfId="72" applyNumberFormat="1" applyFont="1" applyBorder="1" applyProtection="1">
      <protection locked="0"/>
    </xf>
    <xf numFmtId="3" fontId="6" fillId="0" borderId="0" xfId="36" applyNumberFormat="1"/>
    <xf numFmtId="172" fontId="3" fillId="0" borderId="0" xfId="59" applyNumberFormat="1" applyFont="1" applyFill="1" applyAlignment="1">
      <alignment horizontal="left" indent="1"/>
    </xf>
    <xf numFmtId="172" fontId="3" fillId="0" borderId="0" xfId="59" applyNumberFormat="1" applyFont="1" applyFill="1"/>
    <xf numFmtId="0" fontId="3" fillId="0" borderId="0" xfId="59" applyFont="1" applyFill="1" applyBorder="1" applyAlignment="1">
      <alignment horizontal="right"/>
    </xf>
    <xf numFmtId="0" fontId="3" fillId="0" borderId="0" xfId="59" applyFont="1" applyFill="1" applyBorder="1"/>
    <xf numFmtId="3" fontId="3" fillId="0" borderId="0" xfId="21" applyNumberFormat="1" applyFont="1" applyFill="1" applyBorder="1"/>
    <xf numFmtId="3" fontId="3" fillId="0" borderId="67" xfId="0" applyNumberFormat="1" applyFont="1" applyBorder="1"/>
    <xf numFmtId="3" fontId="3" fillId="0" borderId="91" xfId="0" applyNumberFormat="1" applyFont="1" applyBorder="1"/>
    <xf numFmtId="3" fontId="3" fillId="0" borderId="88" xfId="0" applyNumberFormat="1" applyFont="1" applyBorder="1"/>
    <xf numFmtId="3" fontId="3" fillId="0" borderId="60" xfId="53" applyNumberFormat="1" applyFont="1" applyBorder="1"/>
    <xf numFmtId="0" fontId="4" fillId="0" borderId="0" xfId="4" applyFont="1" applyBorder="1" applyAlignment="1">
      <alignment horizontal="center"/>
    </xf>
    <xf numFmtId="0" fontId="3" fillId="0" borderId="24" xfId="4" applyFont="1" applyBorder="1" applyAlignment="1">
      <alignment horizontal="center" wrapText="1"/>
    </xf>
    <xf numFmtId="0" fontId="3" fillId="0" borderId="0" xfId="4" applyFont="1" applyBorder="1" applyAlignment="1">
      <alignment horizontal="center" wrapText="1"/>
    </xf>
    <xf numFmtId="0" fontId="3" fillId="0" borderId="41" xfId="4" applyFont="1" applyBorder="1" applyAlignment="1">
      <alignment horizontal="center" wrapText="1"/>
    </xf>
    <xf numFmtId="0" fontId="4" fillId="0" borderId="24" xfId="4" applyFont="1" applyBorder="1" applyAlignment="1">
      <alignment horizontal="center"/>
    </xf>
    <xf numFmtId="0" fontId="4" fillId="0" borderId="41" xfId="4" applyFont="1" applyBorder="1" applyAlignment="1">
      <alignment horizontal="center"/>
    </xf>
    <xf numFmtId="0" fontId="3" fillId="0" borderId="0" xfId="4" applyFont="1" applyBorder="1" applyAlignment="1" applyProtection="1">
      <alignment horizontal="center" wrapText="1"/>
    </xf>
    <xf numFmtId="166" fontId="3" fillId="0" borderId="0" xfId="9" applyNumberFormat="1" applyFont="1" applyBorder="1" applyProtection="1"/>
    <xf numFmtId="49" fontId="3" fillId="0" borderId="0" xfId="9" applyNumberFormat="1" applyFont="1" applyBorder="1" applyAlignment="1" applyProtection="1">
      <alignment horizontal="center"/>
    </xf>
    <xf numFmtId="0" fontId="3" fillId="0" borderId="24" xfId="4" applyFont="1" applyBorder="1" applyAlignment="1">
      <alignment horizontal="left" indent="1"/>
    </xf>
    <xf numFmtId="0" fontId="3" fillId="0" borderId="24" xfId="4" applyFont="1" applyBorder="1" applyAlignment="1">
      <alignment horizontal="center"/>
    </xf>
    <xf numFmtId="0" fontId="3" fillId="0" borderId="24" xfId="5" applyFont="1" applyFill="1" applyBorder="1" applyAlignment="1">
      <alignment horizontal="left" vertical="center" textRotation="180"/>
    </xf>
    <xf numFmtId="0" fontId="1" fillId="0" borderId="24" xfId="5" applyFill="1" applyBorder="1" applyAlignment="1">
      <alignment horizontal="left" vertical="center"/>
    </xf>
    <xf numFmtId="170" fontId="4" fillId="0" borderId="24" xfId="51" applyNumberFormat="1" applyFont="1" applyBorder="1" applyAlignment="1">
      <alignment horizontal="center"/>
    </xf>
    <xf numFmtId="0" fontId="11" fillId="0" borderId="0" xfId="51" applyAlignment="1">
      <alignment horizontal="center"/>
    </xf>
    <xf numFmtId="0" fontId="11" fillId="0" borderId="41" xfId="51" applyBorder="1" applyAlignment="1">
      <alignment horizontal="center"/>
    </xf>
    <xf numFmtId="0" fontId="13" fillId="0" borderId="24" xfId="52" applyFont="1" applyBorder="1" applyAlignment="1">
      <alignment horizontal="center"/>
    </xf>
    <xf numFmtId="0" fontId="13" fillId="0" borderId="0" xfId="52" applyFont="1" applyBorder="1" applyAlignment="1">
      <alignment horizontal="center"/>
    </xf>
    <xf numFmtId="0" fontId="13" fillId="0" borderId="41" xfId="52" applyFont="1" applyBorder="1" applyAlignment="1">
      <alignment horizontal="center"/>
    </xf>
    <xf numFmtId="49" fontId="13" fillId="0" borderId="24" xfId="52" applyNumberFormat="1" applyFont="1" applyBorder="1" applyAlignment="1">
      <alignment horizontal="center"/>
    </xf>
    <xf numFmtId="0" fontId="6" fillId="0" borderId="0" xfId="52" applyFont="1" applyAlignment="1">
      <alignment horizontal="center"/>
    </xf>
    <xf numFmtId="0" fontId="6" fillId="0" borderId="41" xfId="52" applyFont="1" applyBorder="1" applyAlignment="1">
      <alignment horizontal="center"/>
    </xf>
    <xf numFmtId="0" fontId="4" fillId="0" borderId="21" xfId="53" applyFont="1" applyBorder="1" applyAlignment="1">
      <alignment horizontal="center"/>
    </xf>
    <xf numFmtId="0" fontId="11" fillId="0" borderId="22" xfId="53" applyBorder="1" applyAlignment="1">
      <alignment horizontal="center"/>
    </xf>
    <xf numFmtId="0" fontId="11" fillId="0" borderId="23" xfId="53" applyBorder="1" applyAlignment="1">
      <alignment horizontal="center"/>
    </xf>
    <xf numFmtId="0" fontId="4" fillId="0" borderId="21" xfId="54" applyFont="1" applyBorder="1" applyAlignment="1">
      <alignment horizontal="center"/>
    </xf>
    <xf numFmtId="0" fontId="4" fillId="0" borderId="22" xfId="54" applyFont="1" applyBorder="1" applyAlignment="1">
      <alignment horizontal="center"/>
    </xf>
    <xf numFmtId="0" fontId="4" fillId="0" borderId="23" xfId="54" applyFont="1" applyBorder="1" applyAlignment="1">
      <alignment horizontal="center"/>
    </xf>
    <xf numFmtId="0" fontId="3" fillId="0" borderId="55" xfId="55" applyFont="1" applyBorder="1" applyAlignment="1">
      <alignment horizontal="right"/>
    </xf>
    <xf numFmtId="0" fontId="4" fillId="0" borderId="21" xfId="55" applyFont="1" applyBorder="1" applyAlignment="1">
      <alignment horizontal="center"/>
    </xf>
    <xf numFmtId="0" fontId="4" fillId="0" borderId="22" xfId="55" applyFont="1" applyBorder="1" applyAlignment="1">
      <alignment horizontal="center"/>
    </xf>
    <xf numFmtId="0" fontId="4" fillId="0" borderId="23" xfId="55" applyFont="1" applyBorder="1" applyAlignment="1">
      <alignment horizontal="center"/>
    </xf>
    <xf numFmtId="0" fontId="3" fillId="0" borderId="24" xfId="55" applyFont="1" applyFill="1" applyBorder="1" applyAlignment="1">
      <alignment horizontal="center"/>
    </xf>
    <xf numFmtId="0" fontId="3" fillId="0" borderId="0" xfId="55" applyFont="1" applyFill="1" applyBorder="1" applyAlignment="1">
      <alignment horizontal="center"/>
    </xf>
    <xf numFmtId="0" fontId="3" fillId="0" borderId="41" xfId="55" applyFont="1" applyFill="1" applyBorder="1" applyAlignment="1">
      <alignment horizontal="center"/>
    </xf>
    <xf numFmtId="0" fontId="3" fillId="0" borderId="55" xfId="58" applyFont="1" applyBorder="1" applyAlignment="1">
      <alignment horizontal="right"/>
    </xf>
    <xf numFmtId="0" fontId="13" fillId="0" borderId="21" xfId="36" applyFont="1" applyBorder="1" applyAlignment="1">
      <alignment horizontal="center"/>
    </xf>
    <xf numFmtId="0" fontId="13" fillId="0" borderId="22" xfId="36" applyFont="1" applyBorder="1" applyAlignment="1">
      <alignment horizontal="center"/>
    </xf>
    <xf numFmtId="0" fontId="13" fillId="0" borderId="23" xfId="36" applyFont="1" applyBorder="1" applyAlignment="1">
      <alignment horizontal="center"/>
    </xf>
    <xf numFmtId="0" fontId="3" fillId="0" borderId="24" xfId="36" applyFont="1" applyBorder="1" applyAlignment="1">
      <alignment horizontal="left"/>
    </xf>
    <xf numFmtId="0" fontId="3" fillId="0" borderId="0" xfId="36" applyFont="1" applyBorder="1" applyAlignment="1">
      <alignment horizontal="left"/>
    </xf>
    <xf numFmtId="0" fontId="3" fillId="0" borderId="41" xfId="36" applyFont="1" applyBorder="1" applyAlignment="1">
      <alignment horizontal="left"/>
    </xf>
    <xf numFmtId="0" fontId="3" fillId="0" borderId="0" xfId="59" applyFont="1" applyAlignment="1">
      <alignment horizontal="right"/>
    </xf>
    <xf numFmtId="0" fontId="4" fillId="0" borderId="24" xfId="59" applyFont="1" applyBorder="1" applyAlignment="1">
      <alignment horizontal="center"/>
    </xf>
    <xf numFmtId="0" fontId="4" fillId="0" borderId="0" xfId="59" applyFont="1" applyBorder="1" applyAlignment="1">
      <alignment horizontal="center"/>
    </xf>
    <xf numFmtId="0" fontId="4" fillId="0" borderId="41" xfId="59" applyFont="1" applyBorder="1" applyAlignment="1">
      <alignment horizontal="center"/>
    </xf>
    <xf numFmtId="0" fontId="3" fillId="0" borderId="24" xfId="60" applyFont="1" applyBorder="1" applyAlignment="1">
      <alignment horizontal="left" vertical="top" textRotation="180" wrapText="1"/>
    </xf>
    <xf numFmtId="0" fontId="3" fillId="0" borderId="24" xfId="60" applyFont="1" applyBorder="1" applyAlignment="1">
      <alignment horizontal="left" vertical="top"/>
    </xf>
    <xf numFmtId="0" fontId="3" fillId="0" borderId="41" xfId="60" applyFont="1" applyBorder="1" applyAlignment="1">
      <alignment horizontal="right" textRotation="180"/>
    </xf>
    <xf numFmtId="0" fontId="3" fillId="0" borderId="24" xfId="60" applyFont="1" applyBorder="1" applyAlignment="1">
      <alignment horizontal="left" textRotation="180" wrapText="1"/>
    </xf>
    <xf numFmtId="0" fontId="3" fillId="0" borderId="0" xfId="36" applyFont="1" applyBorder="1" applyAlignment="1">
      <alignment horizontal="right"/>
    </xf>
    <xf numFmtId="0" fontId="4" fillId="0" borderId="21" xfId="36" applyFont="1" applyBorder="1" applyAlignment="1">
      <alignment horizontal="center"/>
    </xf>
    <xf numFmtId="0" fontId="4" fillId="0" borderId="22" xfId="36" applyFont="1" applyBorder="1" applyAlignment="1">
      <alignment horizontal="center"/>
    </xf>
    <xf numFmtId="0" fontId="4" fillId="0" borderId="23" xfId="36" applyFont="1" applyBorder="1" applyAlignment="1">
      <alignment horizontal="center"/>
    </xf>
    <xf numFmtId="0" fontId="3" fillId="0" borderId="24" xfId="36" applyFont="1" applyBorder="1" applyAlignment="1">
      <alignment horizontal="center"/>
    </xf>
    <xf numFmtId="0" fontId="3" fillId="0" borderId="0" xfId="36" applyFont="1" applyAlignment="1">
      <alignment horizontal="center"/>
    </xf>
    <xf numFmtId="0" fontId="3" fillId="0" borderId="41" xfId="36" applyFont="1" applyBorder="1" applyAlignment="1">
      <alignment horizontal="center"/>
    </xf>
    <xf numFmtId="0" fontId="6" fillId="0" borderId="0" xfId="36" applyAlignment="1"/>
    <xf numFmtId="0" fontId="3" fillId="0" borderId="54" xfId="36" applyFont="1" applyBorder="1" applyAlignment="1">
      <alignment horizontal="center"/>
    </xf>
    <xf numFmtId="0" fontId="6" fillId="0" borderId="55" xfId="36" applyBorder="1" applyAlignment="1"/>
    <xf numFmtId="0" fontId="3" fillId="0" borderId="0" xfId="61" applyFont="1" applyBorder="1" applyAlignment="1">
      <alignment horizontal="right"/>
    </xf>
    <xf numFmtId="0" fontId="3" fillId="0" borderId="55" xfId="61" applyFont="1" applyBorder="1" applyAlignment="1">
      <alignment horizontal="right"/>
    </xf>
    <xf numFmtId="0" fontId="3" fillId="0" borderId="21" xfId="61" applyFont="1" applyBorder="1" applyAlignment="1">
      <alignment horizontal="center"/>
    </xf>
    <xf numFmtId="0" fontId="3" fillId="0" borderId="22" xfId="61" applyFont="1" applyBorder="1" applyAlignment="1">
      <alignment horizontal="center"/>
    </xf>
    <xf numFmtId="0" fontId="3" fillId="0" borderId="23" xfId="61" applyFont="1" applyBorder="1" applyAlignment="1">
      <alignment horizontal="center"/>
    </xf>
    <xf numFmtId="0" fontId="3" fillId="0" borderId="54" xfId="61" applyFont="1" applyBorder="1" applyAlignment="1">
      <alignment horizontal="center"/>
    </xf>
    <xf numFmtId="0" fontId="3" fillId="0" borderId="55" xfId="61" applyFont="1" applyBorder="1" applyAlignment="1">
      <alignment horizontal="center"/>
    </xf>
    <xf numFmtId="0" fontId="3" fillId="0" borderId="56" xfId="61" applyFont="1" applyBorder="1" applyAlignment="1">
      <alignment horizontal="center"/>
    </xf>
    <xf numFmtId="0" fontId="13" fillId="0" borderId="24" xfId="36" applyFont="1" applyBorder="1" applyAlignment="1">
      <alignment horizontal="center"/>
    </xf>
    <xf numFmtId="0" fontId="13" fillId="0" borderId="0" xfId="36" applyFont="1" applyBorder="1" applyAlignment="1">
      <alignment horizontal="center"/>
    </xf>
    <xf numFmtId="0" fontId="13" fillId="0" borderId="41" xfId="36" applyFont="1" applyBorder="1" applyAlignment="1">
      <alignment horizontal="center"/>
    </xf>
    <xf numFmtId="170" fontId="13" fillId="0" borderId="24" xfId="62" applyNumberFormat="1" applyFont="1" applyBorder="1" applyAlignment="1">
      <alignment horizontal="center"/>
    </xf>
    <xf numFmtId="170" fontId="13" fillId="0" borderId="0" xfId="62" applyNumberFormat="1" applyFont="1" applyBorder="1" applyAlignment="1">
      <alignment horizontal="center"/>
    </xf>
    <xf numFmtId="170" fontId="13" fillId="0" borderId="41" xfId="62" applyNumberFormat="1" applyFont="1" applyBorder="1" applyAlignment="1">
      <alignment horizontal="center"/>
    </xf>
    <xf numFmtId="0" fontId="4" fillId="0" borderId="24" xfId="62" applyFont="1" applyBorder="1" applyAlignment="1">
      <alignment horizontal="center"/>
    </xf>
    <xf numFmtId="0" fontId="4" fillId="0" borderId="0" xfId="62" applyFont="1" applyBorder="1" applyAlignment="1">
      <alignment horizontal="center"/>
    </xf>
    <xf numFmtId="0" fontId="4" fillId="0" borderId="41" xfId="62" applyFont="1" applyBorder="1" applyAlignment="1">
      <alignment horizontal="center"/>
    </xf>
    <xf numFmtId="0" fontId="3" fillId="0" borderId="0" xfId="62" applyFont="1" applyBorder="1" applyAlignment="1">
      <alignment horizontal="left"/>
    </xf>
    <xf numFmtId="0" fontId="3" fillId="0" borderId="55" xfId="62" applyFont="1" applyBorder="1" applyAlignment="1">
      <alignment horizontal="right"/>
    </xf>
    <xf numFmtId="0" fontId="3" fillId="0" borderId="0" xfId="63" applyFont="1" applyBorder="1" applyAlignment="1">
      <alignment horizontal="left" textRotation="180"/>
    </xf>
    <xf numFmtId="0" fontId="3" fillId="0" borderId="0" xfId="63" applyFont="1" applyBorder="1" applyAlignment="1">
      <alignment horizontal="right" textRotation="180"/>
    </xf>
    <xf numFmtId="0" fontId="3" fillId="0" borderId="41" xfId="63" applyFont="1" applyBorder="1" applyAlignment="1">
      <alignment horizontal="right" textRotation="180"/>
    </xf>
    <xf numFmtId="0" fontId="4" fillId="0" borderId="24" xfId="63" applyFont="1" applyBorder="1" applyAlignment="1">
      <alignment horizontal="center"/>
    </xf>
    <xf numFmtId="0" fontId="4" fillId="0" borderId="0" xfId="63" applyFont="1" applyAlignment="1">
      <alignment horizontal="center"/>
    </xf>
    <xf numFmtId="0" fontId="4" fillId="0" borderId="41" xfId="63" applyFont="1" applyBorder="1" applyAlignment="1">
      <alignment horizontal="center"/>
    </xf>
    <xf numFmtId="0" fontId="4" fillId="0" borderId="24" xfId="36" applyFont="1" applyBorder="1" applyAlignment="1" applyProtection="1">
      <alignment horizontal="center" vertical="center"/>
    </xf>
    <xf numFmtId="0" fontId="4" fillId="0" borderId="0" xfId="36" applyFont="1" applyBorder="1" applyAlignment="1" applyProtection="1">
      <alignment horizontal="center" vertical="center"/>
    </xf>
    <xf numFmtId="0" fontId="4" fillId="0" borderId="41" xfId="36" applyFont="1" applyBorder="1" applyAlignment="1" applyProtection="1">
      <alignment horizontal="center" vertical="center"/>
    </xf>
    <xf numFmtId="38" fontId="4" fillId="0" borderId="100" xfId="36" applyNumberFormat="1" applyFont="1" applyBorder="1" applyAlignment="1">
      <alignment horizontal="center"/>
    </xf>
    <xf numFmtId="38" fontId="4" fillId="0" borderId="76" xfId="36" applyNumberFormat="1" applyFont="1" applyBorder="1" applyAlignment="1">
      <alignment horizontal="center"/>
    </xf>
    <xf numFmtId="38" fontId="4" fillId="0" borderId="101" xfId="36" applyNumberFormat="1" applyFont="1" applyBorder="1" applyAlignment="1">
      <alignment horizontal="center"/>
    </xf>
    <xf numFmtId="0" fontId="4" fillId="0" borderId="24" xfId="36" applyFont="1" applyBorder="1" applyAlignment="1">
      <alignment horizontal="center"/>
    </xf>
    <xf numFmtId="0" fontId="3" fillId="0" borderId="0" xfId="36" applyFont="1" applyBorder="1" applyAlignment="1">
      <alignment horizontal="center"/>
    </xf>
    <xf numFmtId="0" fontId="4" fillId="0" borderId="0" xfId="36" applyFont="1" applyBorder="1" applyAlignment="1">
      <alignment horizontal="center"/>
    </xf>
    <xf numFmtId="0" fontId="4" fillId="0" borderId="41" xfId="36" applyFont="1" applyBorder="1" applyAlignment="1">
      <alignment horizontal="center"/>
    </xf>
    <xf numFmtId="0" fontId="6" fillId="0" borderId="24" xfId="36" applyBorder="1" applyAlignment="1">
      <alignment horizontal="center"/>
    </xf>
    <xf numFmtId="0" fontId="6" fillId="0" borderId="0" xfId="36" applyBorder="1" applyAlignment="1">
      <alignment horizontal="center"/>
    </xf>
    <xf numFmtId="0" fontId="6" fillId="0" borderId="41" xfId="36" applyBorder="1" applyAlignment="1">
      <alignment horizontal="center"/>
    </xf>
    <xf numFmtId="38" fontId="18" fillId="0" borderId="100" xfId="36" applyNumberFormat="1" applyFont="1" applyBorder="1" applyAlignment="1">
      <alignment horizontal="center"/>
    </xf>
    <xf numFmtId="38" fontId="18" fillId="0" borderId="101" xfId="36" applyNumberFormat="1" applyFont="1" applyBorder="1" applyAlignment="1">
      <alignment horizontal="center"/>
    </xf>
    <xf numFmtId="0" fontId="4" fillId="0" borderId="21" xfId="36" applyFont="1" applyBorder="1" applyAlignment="1" applyProtection="1">
      <alignment horizontal="center"/>
    </xf>
    <xf numFmtId="0" fontId="4" fillId="0" borderId="22" xfId="36" applyFont="1" applyBorder="1" applyAlignment="1" applyProtection="1">
      <alignment horizontal="center"/>
    </xf>
    <xf numFmtId="0" fontId="4" fillId="0" borderId="23" xfId="36" applyFont="1" applyBorder="1" applyAlignment="1" applyProtection="1">
      <alignment horizontal="center"/>
    </xf>
    <xf numFmtId="0" fontId="18" fillId="0" borderId="24" xfId="36" applyFont="1" applyBorder="1" applyAlignment="1">
      <alignment horizontal="center"/>
    </xf>
    <xf numFmtId="0" fontId="18" fillId="0" borderId="0" xfId="36" applyFont="1" applyBorder="1" applyAlignment="1">
      <alignment horizontal="center"/>
    </xf>
    <xf numFmtId="0" fontId="18" fillId="0" borderId="41" xfId="36" applyFont="1" applyBorder="1" applyAlignment="1">
      <alignment horizontal="center"/>
    </xf>
    <xf numFmtId="0" fontId="4" fillId="0" borderId="15" xfId="45" applyFont="1" applyBorder="1" applyAlignment="1">
      <alignment horizontal="center"/>
    </xf>
    <xf numFmtId="0" fontId="4" fillId="0" borderId="6" xfId="45" applyFont="1" applyBorder="1" applyAlignment="1">
      <alignment horizontal="center"/>
    </xf>
    <xf numFmtId="0" fontId="4" fillId="0" borderId="16" xfId="45" applyFont="1" applyBorder="1" applyAlignment="1">
      <alignment horizontal="center"/>
    </xf>
    <xf numFmtId="0" fontId="3" fillId="0" borderId="17" xfId="45" applyFont="1" applyBorder="1" applyAlignment="1">
      <alignment horizontal="center"/>
    </xf>
    <xf numFmtId="0" fontId="3" fillId="0" borderId="0" xfId="45" applyFont="1" applyBorder="1" applyAlignment="1">
      <alignment horizontal="center"/>
    </xf>
    <xf numFmtId="0" fontId="3" fillId="0" borderId="18" xfId="45" applyFont="1" applyBorder="1" applyAlignment="1">
      <alignment horizontal="center"/>
    </xf>
    <xf numFmtId="0" fontId="3" fillId="0" borderId="17" xfId="45" applyFont="1" applyBorder="1" applyAlignment="1">
      <alignment horizontal="left" textRotation="180"/>
    </xf>
    <xf numFmtId="0" fontId="3" fillId="0" borderId="18" xfId="45" applyFont="1" applyBorder="1" applyAlignment="1">
      <alignment horizontal="right" textRotation="180"/>
    </xf>
    <xf numFmtId="0" fontId="3" fillId="0" borderId="18" xfId="45" applyFont="1" applyBorder="1" applyAlignment="1">
      <alignment horizontal="right"/>
    </xf>
    <xf numFmtId="0" fontId="3" fillId="0" borderId="41" xfId="0" applyFont="1" applyFill="1" applyBorder="1" applyAlignment="1">
      <alignment textRotation="180"/>
    </xf>
    <xf numFmtId="0" fontId="3" fillId="0" borderId="24" xfId="0" applyFont="1" applyFill="1" applyBorder="1" applyAlignment="1">
      <alignment horizontal="center" textRotation="180"/>
    </xf>
    <xf numFmtId="0" fontId="0" fillId="0" borderId="41" xfId="0" applyFill="1" applyBorder="1"/>
    <xf numFmtId="0" fontId="3" fillId="0" borderId="24" xfId="0" applyFont="1" applyFill="1" applyBorder="1" applyAlignment="1">
      <alignment horizontal="left" vertical="center" textRotation="180"/>
    </xf>
    <xf numFmtId="0" fontId="0" fillId="0" borderId="24" xfId="0" applyFill="1" applyBorder="1" applyAlignment="1"/>
    <xf numFmtId="0" fontId="3" fillId="0" borderId="24" xfId="0" applyFont="1" applyFill="1" applyBorder="1" applyAlignment="1">
      <alignment textRotation="180"/>
    </xf>
    <xf numFmtId="0" fontId="0" fillId="0" borderId="41" xfId="0" applyFill="1" applyBorder="1" applyAlignment="1"/>
    <xf numFmtId="0" fontId="3" fillId="0" borderId="41" xfId="0" applyFont="1" applyFill="1" applyBorder="1" applyAlignment="1">
      <alignment horizontal="left" textRotation="180"/>
    </xf>
    <xf numFmtId="0" fontId="11" fillId="0" borderId="41" xfId="64" applyBorder="1" applyAlignment="1">
      <alignment horizontal="right" vertical="top" textRotation="180"/>
    </xf>
    <xf numFmtId="0" fontId="6" fillId="0" borderId="24" xfId="64" applyFont="1" applyBorder="1" applyAlignment="1">
      <alignment horizontal="left" vertical="top" textRotation="180"/>
    </xf>
    <xf numFmtId="0" fontId="6" fillId="0" borderId="24" xfId="64" applyFont="1" applyBorder="1" applyAlignment="1">
      <alignment vertical="top" textRotation="180"/>
    </xf>
    <xf numFmtId="0" fontId="3" fillId="0" borderId="55" xfId="36" applyFont="1" applyBorder="1" applyAlignment="1">
      <alignment horizontal="center"/>
    </xf>
    <xf numFmtId="0" fontId="3" fillId="0" borderId="56" xfId="36" applyFont="1" applyBorder="1" applyAlignment="1">
      <alignment horizontal="center"/>
    </xf>
    <xf numFmtId="0" fontId="3" fillId="0" borderId="21" xfId="36" applyFont="1" applyBorder="1" applyAlignment="1">
      <alignment horizontal="center"/>
    </xf>
    <xf numFmtId="0" fontId="6" fillId="0" borderId="22" xfId="36" applyBorder="1" applyAlignment="1"/>
    <xf numFmtId="0" fontId="6" fillId="0" borderId="23" xfId="36" applyBorder="1" applyAlignment="1"/>
    <xf numFmtId="0" fontId="3" fillId="0" borderId="24" xfId="36" applyFont="1" applyBorder="1" applyAlignment="1">
      <alignment horizontal="left" textRotation="180"/>
    </xf>
    <xf numFmtId="0" fontId="3" fillId="0" borderId="41" xfId="36" applyFont="1" applyBorder="1" applyAlignment="1">
      <alignment horizontal="right" textRotation="180"/>
    </xf>
    <xf numFmtId="0" fontId="6" fillId="0" borderId="41" xfId="36" applyBorder="1" applyAlignment="1">
      <alignment horizontal="right" textRotation="180"/>
    </xf>
    <xf numFmtId="0" fontId="6" fillId="0" borderId="24" xfId="36" applyBorder="1" applyAlignment="1">
      <alignment horizontal="left" textRotation="180"/>
    </xf>
    <xf numFmtId="0" fontId="6" fillId="0" borderId="0" xfId="36" applyAlignment="1">
      <alignment horizontal="center"/>
    </xf>
    <xf numFmtId="0" fontId="3" fillId="0" borderId="0" xfId="47" applyFont="1" applyAlignment="1"/>
    <xf numFmtId="3" fontId="3" fillId="0" borderId="24" xfId="48" applyNumberFormat="1" applyFont="1" applyBorder="1" applyAlignment="1">
      <alignment horizontal="center"/>
    </xf>
    <xf numFmtId="0" fontId="6" fillId="0" borderId="41" xfId="47" applyBorder="1" applyAlignment="1"/>
    <xf numFmtId="3" fontId="4" fillId="0" borderId="24" xfId="48" applyNumberFormat="1" applyFont="1" applyBorder="1" applyAlignment="1">
      <alignment horizontal="center"/>
    </xf>
    <xf numFmtId="3" fontId="4" fillId="0" borderId="0" xfId="48" applyNumberFormat="1" applyFont="1" applyBorder="1" applyAlignment="1">
      <alignment horizontal="center"/>
    </xf>
    <xf numFmtId="3" fontId="4" fillId="0" borderId="41" xfId="48" applyNumberFormat="1" applyFont="1" applyBorder="1" applyAlignment="1">
      <alignment horizontal="center"/>
    </xf>
    <xf numFmtId="3" fontId="3" fillId="0" borderId="0" xfId="48" applyNumberFormat="1" applyFont="1" applyAlignment="1">
      <alignment horizontal="center"/>
    </xf>
    <xf numFmtId="3" fontId="3" fillId="0" borderId="41" xfId="48" applyNumberFormat="1" applyFont="1" applyBorder="1" applyAlignment="1">
      <alignment horizontal="center"/>
    </xf>
    <xf numFmtId="3" fontId="3" fillId="0" borderId="54" xfId="48" applyNumberFormat="1" applyFont="1" applyBorder="1" applyAlignment="1">
      <alignment horizontal="center"/>
    </xf>
    <xf numFmtId="0" fontId="6" fillId="0" borderId="56" xfId="47" applyBorder="1" applyAlignment="1"/>
    <xf numFmtId="0" fontId="6" fillId="0" borderId="0" xfId="65" applyFont="1" applyAlignment="1">
      <alignment horizontal="right"/>
    </xf>
    <xf numFmtId="0" fontId="4" fillId="0" borderId="21" xfId="65" applyFont="1" applyBorder="1" applyAlignment="1">
      <alignment horizontal="center"/>
    </xf>
    <xf numFmtId="0" fontId="4" fillId="0" borderId="22" xfId="65" applyFont="1" applyBorder="1" applyAlignment="1">
      <alignment horizontal="center"/>
    </xf>
    <xf numFmtId="0" fontId="4" fillId="0" borderId="23" xfId="65" applyFont="1" applyBorder="1" applyAlignment="1">
      <alignment horizontal="center"/>
    </xf>
    <xf numFmtId="0" fontId="3" fillId="0" borderId="24" xfId="65" applyFont="1" applyBorder="1" applyAlignment="1">
      <alignment horizontal="center"/>
    </xf>
    <xf numFmtId="0" fontId="3" fillId="0" borderId="0" xfId="65" applyFont="1" applyBorder="1" applyAlignment="1">
      <alignment horizontal="center"/>
    </xf>
    <xf numFmtId="0" fontId="3" fillId="0" borderId="41" xfId="65" applyFont="1" applyBorder="1" applyAlignment="1">
      <alignment horizontal="center"/>
    </xf>
    <xf numFmtId="0" fontId="26" fillId="0" borderId="0" xfId="65" applyFont="1" applyAlignment="1">
      <alignment horizontal="center"/>
    </xf>
    <xf numFmtId="0" fontId="4" fillId="0" borderId="24" xfId="65" applyFont="1" applyBorder="1" applyAlignment="1">
      <alignment horizontal="center"/>
    </xf>
    <xf numFmtId="0" fontId="4" fillId="0" borderId="0" xfId="65" applyFont="1" applyBorder="1" applyAlignment="1">
      <alignment horizontal="center"/>
    </xf>
    <xf numFmtId="0" fontId="4" fillId="0" borderId="41" xfId="65" applyFont="1" applyBorder="1" applyAlignment="1">
      <alignment horizontal="center"/>
    </xf>
    <xf numFmtId="0" fontId="4" fillId="0" borderId="21" xfId="66" applyFont="1" applyBorder="1" applyAlignment="1">
      <alignment horizontal="center"/>
    </xf>
    <xf numFmtId="0" fontId="4" fillId="0" borderId="22" xfId="66" applyFont="1" applyBorder="1" applyAlignment="1">
      <alignment horizontal="center"/>
    </xf>
    <xf numFmtId="0" fontId="4" fillId="0" borderId="23" xfId="66" applyFont="1" applyBorder="1" applyAlignment="1">
      <alignment horizontal="center"/>
    </xf>
    <xf numFmtId="0" fontId="3" fillId="0" borderId="24" xfId="66" applyFont="1" applyBorder="1" applyAlignment="1">
      <alignment horizontal="center"/>
    </xf>
    <xf numFmtId="0" fontId="3" fillId="0" borderId="0" xfId="66" applyFont="1" applyAlignment="1">
      <alignment horizontal="center"/>
    </xf>
    <xf numFmtId="0" fontId="3" fillId="0" borderId="41" xfId="66" applyFont="1" applyBorder="1" applyAlignment="1">
      <alignment horizontal="center"/>
    </xf>
    <xf numFmtId="0" fontId="4" fillId="0" borderId="21" xfId="67" applyFont="1" applyBorder="1" applyAlignment="1">
      <alignment horizontal="center"/>
    </xf>
    <xf numFmtId="0" fontId="4" fillId="0" borderId="22" xfId="67" applyFont="1" applyBorder="1" applyAlignment="1">
      <alignment horizontal="center"/>
    </xf>
    <xf numFmtId="0" fontId="4" fillId="0" borderId="23" xfId="67" applyFont="1" applyBorder="1" applyAlignment="1">
      <alignment horizontal="center"/>
    </xf>
    <xf numFmtId="0" fontId="3" fillId="0" borderId="24" xfId="67" applyFont="1" applyBorder="1" applyAlignment="1">
      <alignment horizontal="center"/>
    </xf>
    <xf numFmtId="0" fontId="3" fillId="0" borderId="0" xfId="67" applyFont="1" applyBorder="1" applyAlignment="1">
      <alignment horizontal="center"/>
    </xf>
    <xf numFmtId="0" fontId="3" fillId="0" borderId="41" xfId="67" applyFont="1" applyBorder="1" applyAlignment="1">
      <alignment horizontal="center"/>
    </xf>
    <xf numFmtId="0" fontId="4" fillId="0" borderId="21" xfId="68" applyFont="1" applyBorder="1" applyAlignment="1">
      <alignment horizontal="center"/>
    </xf>
    <xf numFmtId="0" fontId="4" fillId="0" borderId="22" xfId="68" applyFont="1" applyBorder="1" applyAlignment="1">
      <alignment horizontal="center"/>
    </xf>
    <xf numFmtId="0" fontId="4" fillId="0" borderId="23" xfId="68" applyFont="1" applyBorder="1" applyAlignment="1">
      <alignment horizontal="center"/>
    </xf>
    <xf numFmtId="0" fontId="3" fillId="0" borderId="24" xfId="68" applyFont="1" applyBorder="1" applyAlignment="1">
      <alignment horizontal="center"/>
    </xf>
    <xf numFmtId="0" fontId="3" fillId="0" borderId="0" xfId="68" applyFont="1" applyBorder="1" applyAlignment="1">
      <alignment horizontal="center"/>
    </xf>
    <xf numFmtId="0" fontId="3" fillId="0" borderId="41" xfId="68" applyFont="1" applyBorder="1" applyAlignment="1">
      <alignment horizontal="center"/>
    </xf>
    <xf numFmtId="0" fontId="4" fillId="0" borderId="24" xfId="68" applyFont="1" applyBorder="1" applyAlignment="1">
      <alignment horizontal="center"/>
    </xf>
    <xf numFmtId="0" fontId="4" fillId="0" borderId="0" xfId="68" applyFont="1" applyBorder="1" applyAlignment="1">
      <alignment horizontal="center"/>
    </xf>
    <xf numFmtId="0" fontId="4" fillId="0" borderId="41" xfId="68" applyFont="1" applyBorder="1" applyAlignment="1">
      <alignment horizontal="center"/>
    </xf>
    <xf numFmtId="0" fontId="2" fillId="0" borderId="18" xfId="45" applyBorder="1" applyAlignment="1">
      <alignment horizontal="right" vertical="top" textRotation="180"/>
    </xf>
    <xf numFmtId="0" fontId="6" fillId="0" borderId="18" xfId="37" applyBorder="1" applyAlignment="1">
      <alignment horizontal="right" vertical="top" textRotation="180"/>
    </xf>
    <xf numFmtId="0" fontId="2" fillId="0" borderId="17" xfId="45" applyFont="1" applyBorder="1" applyAlignment="1">
      <alignment horizontal="left" vertical="top" textRotation="180"/>
    </xf>
    <xf numFmtId="0" fontId="2" fillId="0" borderId="17" xfId="45" applyBorder="1" applyAlignment="1">
      <alignment horizontal="left" vertical="top" textRotation="180"/>
    </xf>
    <xf numFmtId="0" fontId="11" fillId="0" borderId="0" xfId="55" applyFont="1" applyAlignment="1">
      <alignment horizontal="left" wrapText="1"/>
    </xf>
    <xf numFmtId="0" fontId="48" fillId="0" borderId="21" xfId="69" applyFont="1" applyBorder="1" applyAlignment="1">
      <alignment horizontal="center"/>
    </xf>
    <xf numFmtId="0" fontId="48" fillId="0" borderId="22" xfId="69" applyFont="1" applyBorder="1" applyAlignment="1">
      <alignment horizontal="center"/>
    </xf>
    <xf numFmtId="0" fontId="48" fillId="0" borderId="23" xfId="69" applyFont="1" applyBorder="1" applyAlignment="1">
      <alignment horizontal="center"/>
    </xf>
    <xf numFmtId="0" fontId="3" fillId="0" borderId="24" xfId="69" applyFont="1" applyBorder="1" applyAlignment="1">
      <alignment horizontal="left" vertical="top" textRotation="180"/>
    </xf>
    <xf numFmtId="0" fontId="50" fillId="0" borderId="24" xfId="69" applyFont="1" applyBorder="1" applyAlignment="1">
      <alignment horizontal="center"/>
    </xf>
    <xf numFmtId="0" fontId="50" fillId="0" borderId="0" xfId="69" applyFont="1" applyBorder="1" applyAlignment="1">
      <alignment horizontal="center"/>
    </xf>
    <xf numFmtId="0" fontId="50" fillId="0" borderId="41" xfId="69" applyFont="1" applyBorder="1" applyAlignment="1">
      <alignment horizontal="center"/>
    </xf>
    <xf numFmtId="0" fontId="3" fillId="0" borderId="41" xfId="69" applyFont="1" applyBorder="1" applyAlignment="1">
      <alignment horizontal="right" textRotation="180"/>
    </xf>
    <xf numFmtId="0" fontId="3" fillId="0" borderId="24" xfId="69" applyFont="1" applyBorder="1" applyAlignment="1">
      <alignment horizontal="left" textRotation="180"/>
    </xf>
    <xf numFmtId="0" fontId="3" fillId="0" borderId="24" xfId="37" applyFont="1" applyBorder="1" applyAlignment="1">
      <alignment horizontal="left" textRotation="180"/>
    </xf>
    <xf numFmtId="0" fontId="3" fillId="0" borderId="41" xfId="44" applyFont="1" applyBorder="1" applyAlignment="1" applyProtection="1">
      <alignment vertical="top" textRotation="180"/>
      <protection locked="0"/>
    </xf>
    <xf numFmtId="0" fontId="3" fillId="0" borderId="41" xfId="44" applyFont="1" applyBorder="1" applyAlignment="1"/>
    <xf numFmtId="0" fontId="2" fillId="0" borderId="18" xfId="45" applyBorder="1" applyAlignment="1">
      <alignment horizontal="left" vertical="top" textRotation="180"/>
    </xf>
    <xf numFmtId="0" fontId="6" fillId="0" borderId="18" xfId="36" applyBorder="1" applyAlignment="1">
      <alignment horizontal="left" vertical="top"/>
    </xf>
    <xf numFmtId="0" fontId="6" fillId="0" borderId="17" xfId="36" applyBorder="1" applyAlignment="1">
      <alignment textRotation="180"/>
    </xf>
    <xf numFmtId="0" fontId="2" fillId="0" borderId="24" xfId="36" applyFont="1" applyBorder="1" applyAlignment="1">
      <alignment horizontal="center"/>
    </xf>
    <xf numFmtId="0" fontId="2" fillId="0" borderId="41" xfId="36" applyFont="1" applyBorder="1" applyAlignment="1">
      <alignment horizontal="center"/>
    </xf>
    <xf numFmtId="0" fontId="2" fillId="0" borderId="54" xfId="36" applyFont="1" applyBorder="1" applyAlignment="1">
      <alignment horizontal="center"/>
    </xf>
    <xf numFmtId="0" fontId="2" fillId="0" borderId="56" xfId="36" applyFont="1" applyBorder="1" applyAlignment="1">
      <alignment horizontal="center"/>
    </xf>
    <xf numFmtId="0" fontId="3" fillId="0" borderId="41" xfId="36" applyFont="1" applyBorder="1" applyAlignment="1">
      <alignment horizontal="right" vertical="top" textRotation="180"/>
    </xf>
    <xf numFmtId="0" fontId="3" fillId="0" borderId="24" xfId="36" applyFont="1" applyBorder="1" applyAlignment="1">
      <alignment horizontal="left" vertical="top" textRotation="180"/>
    </xf>
    <xf numFmtId="0" fontId="6" fillId="0" borderId="24" xfId="36" applyBorder="1" applyAlignment="1">
      <alignment horizontal="left" vertical="top"/>
    </xf>
    <xf numFmtId="0" fontId="4" fillId="0" borderId="61" xfId="36" applyFont="1" applyBorder="1" applyAlignment="1">
      <alignment horizontal="center"/>
    </xf>
    <xf numFmtId="0" fontId="4" fillId="0" borderId="76" xfId="36" applyFont="1" applyBorder="1" applyAlignment="1">
      <alignment horizontal="center"/>
    </xf>
    <xf numFmtId="0" fontId="4" fillId="0" borderId="60" xfId="36" applyFont="1" applyBorder="1" applyAlignment="1">
      <alignment horizontal="center"/>
    </xf>
    <xf numFmtId="0" fontId="2" fillId="0" borderId="21" xfId="36" applyFont="1" applyBorder="1" applyAlignment="1">
      <alignment horizontal="center"/>
    </xf>
    <xf numFmtId="0" fontId="2" fillId="0" borderId="23" xfId="36" applyFont="1" applyBorder="1" applyAlignment="1">
      <alignment horizontal="center"/>
    </xf>
    <xf numFmtId="37" fontId="2" fillId="0" borderId="61" xfId="36" applyNumberFormat="1" applyFont="1" applyBorder="1" applyAlignment="1">
      <alignment horizontal="center"/>
    </xf>
    <xf numFmtId="37" fontId="2" fillId="0" borderId="76" xfId="36" applyNumberFormat="1" applyFont="1" applyBorder="1" applyAlignment="1">
      <alignment horizontal="center"/>
    </xf>
    <xf numFmtId="37" fontId="2" fillId="0" borderId="60" xfId="36" applyNumberFormat="1" applyFont="1" applyBorder="1" applyAlignment="1">
      <alignment horizontal="center"/>
    </xf>
    <xf numFmtId="0" fontId="3" fillId="0" borderId="24" xfId="36" applyFont="1" applyBorder="1" applyAlignment="1">
      <alignment horizontal="left" vertical="top" textRotation="176"/>
    </xf>
    <xf numFmtId="0" fontId="6" fillId="0" borderId="24" xfId="36" applyBorder="1" applyAlignment="1">
      <alignment horizontal="left" vertical="top" textRotation="176"/>
    </xf>
    <xf numFmtId="0" fontId="18" fillId="0" borderId="21" xfId="36" applyFont="1" applyBorder="1" applyAlignment="1">
      <alignment horizontal="center"/>
    </xf>
    <xf numFmtId="0" fontId="18" fillId="0" borderId="22" xfId="36" applyFont="1" applyBorder="1" applyAlignment="1">
      <alignment horizontal="center"/>
    </xf>
    <xf numFmtId="0" fontId="18" fillId="0" borderId="23" xfId="36" applyFont="1" applyBorder="1" applyAlignment="1">
      <alignment horizontal="center"/>
    </xf>
    <xf numFmtId="0" fontId="9" fillId="0" borderId="61" xfId="36" applyFont="1" applyBorder="1" applyAlignment="1">
      <alignment horizontal="center"/>
    </xf>
    <xf numFmtId="0" fontId="9" fillId="0" borderId="76" xfId="36" applyFont="1" applyBorder="1" applyAlignment="1">
      <alignment horizontal="center"/>
    </xf>
    <xf numFmtId="0" fontId="3" fillId="0" borderId="41" xfId="8" applyFont="1" applyBorder="1" applyAlignment="1" applyProtection="1">
      <alignment horizontal="right" vertical="top" textRotation="180"/>
      <protection locked="0"/>
    </xf>
    <xf numFmtId="0" fontId="8" fillId="0" borderId="41" xfId="8" applyBorder="1" applyAlignment="1">
      <alignment horizontal="right" vertical="top" textRotation="180"/>
    </xf>
    <xf numFmtId="0" fontId="8" fillId="0" borderId="24" xfId="8" applyBorder="1" applyAlignment="1" applyProtection="1">
      <alignment horizontal="left" vertical="top" textRotation="180"/>
      <protection locked="0"/>
    </xf>
    <xf numFmtId="0" fontId="8" fillId="0" borderId="24" xfId="8" applyBorder="1" applyAlignment="1">
      <alignment horizontal="left" vertical="top" textRotation="180"/>
    </xf>
    <xf numFmtId="5" fontId="4" fillId="0" borderId="21" xfId="82" applyNumberFormat="1" applyFont="1" applyBorder="1" applyAlignment="1" applyProtection="1">
      <alignment horizontal="center" vertical="center"/>
      <protection locked="0"/>
    </xf>
    <xf numFmtId="5" fontId="4" fillId="0" borderId="22" xfId="82" applyNumberFormat="1" applyFont="1" applyBorder="1" applyAlignment="1" applyProtection="1">
      <alignment horizontal="center" vertical="center"/>
      <protection locked="0"/>
    </xf>
    <xf numFmtId="5" fontId="4" fillId="0" borderId="23" xfId="82" applyNumberFormat="1" applyFont="1" applyBorder="1" applyAlignment="1" applyProtection="1">
      <alignment horizontal="center" vertical="center"/>
      <protection locked="0"/>
    </xf>
    <xf numFmtId="5" fontId="4" fillId="0" borderId="24" xfId="82" applyNumberFormat="1" applyFont="1" applyBorder="1" applyAlignment="1" applyProtection="1">
      <alignment horizontal="center" vertical="center"/>
      <protection locked="0"/>
    </xf>
    <xf numFmtId="5" fontId="4" fillId="0" borderId="0" xfId="82" applyNumberFormat="1" applyFont="1" applyBorder="1" applyAlignment="1" applyProtection="1">
      <alignment horizontal="center" vertical="center"/>
      <protection locked="0"/>
    </xf>
    <xf numFmtId="5" fontId="4" fillId="0" borderId="41" xfId="82" applyNumberFormat="1" applyFont="1" applyBorder="1" applyAlignment="1" applyProtection="1">
      <alignment horizontal="center" vertical="center"/>
      <protection locked="0"/>
    </xf>
    <xf numFmtId="0" fontId="6" fillId="0" borderId="24" xfId="82" applyFont="1" applyBorder="1" applyAlignment="1" applyProtection="1">
      <alignment horizontal="center" textRotation="180"/>
      <protection locked="0"/>
    </xf>
    <xf numFmtId="0" fontId="6" fillId="0" borderId="41" xfId="82" applyFont="1" applyBorder="1" applyAlignment="1" applyProtection="1">
      <alignment horizontal="right" textRotation="180"/>
      <protection locked="0"/>
    </xf>
    <xf numFmtId="5" fontId="3" fillId="0" borderId="61" xfId="82" applyNumberFormat="1" applyFont="1" applyBorder="1" applyAlignment="1" applyProtection="1">
      <alignment horizontal="center" vertical="center"/>
      <protection locked="0"/>
    </xf>
    <xf numFmtId="5" fontId="3" fillId="0" borderId="76" xfId="82" applyNumberFormat="1" applyFont="1" applyBorder="1" applyAlignment="1" applyProtection="1">
      <alignment horizontal="center" vertical="center"/>
      <protection locked="0"/>
    </xf>
    <xf numFmtId="5" fontId="3" fillId="0" borderId="60" xfId="82" applyNumberFormat="1" applyFont="1" applyBorder="1" applyAlignment="1" applyProtection="1">
      <alignment horizontal="center" vertical="center"/>
      <protection locked="0"/>
    </xf>
    <xf numFmtId="0" fontId="3" fillId="0" borderId="41" xfId="84" applyFont="1" applyBorder="1" applyAlignment="1" applyProtection="1">
      <alignment horizontal="right" vertical="top" textRotation="180"/>
      <protection locked="0"/>
    </xf>
    <xf numFmtId="0" fontId="8" fillId="0" borderId="41" xfId="84" applyBorder="1" applyAlignment="1">
      <alignment horizontal="right" vertical="top" textRotation="180"/>
    </xf>
    <xf numFmtId="0" fontId="6" fillId="0" borderId="24" xfId="84" applyFont="1" applyBorder="1" applyAlignment="1" applyProtection="1">
      <alignment horizontal="left" vertical="top" textRotation="180"/>
      <protection locked="0"/>
    </xf>
    <xf numFmtId="0" fontId="6" fillId="0" borderId="24" xfId="84" applyFont="1" applyBorder="1" applyAlignment="1">
      <alignment horizontal="left" vertical="top" textRotation="180"/>
    </xf>
    <xf numFmtId="0" fontId="3" fillId="0" borderId="24" xfId="84" applyFont="1" applyBorder="1" applyAlignment="1" applyProtection="1">
      <alignment horizontal="left" textRotation="180"/>
      <protection locked="0"/>
    </xf>
    <xf numFmtId="0" fontId="8" fillId="0" borderId="24" xfId="84" applyBorder="1" applyAlignment="1">
      <alignment horizontal="left" textRotation="180"/>
    </xf>
    <xf numFmtId="0" fontId="8" fillId="0" borderId="24" xfId="70" applyBorder="1" applyAlignment="1" applyProtection="1">
      <alignment horizontal="left" textRotation="180"/>
      <protection locked="0"/>
    </xf>
    <xf numFmtId="0" fontId="8" fillId="0" borderId="24" xfId="70" applyBorder="1" applyAlignment="1">
      <alignment horizontal="left" textRotation="180"/>
    </xf>
    <xf numFmtId="0" fontId="6" fillId="0" borderId="41" xfId="70" applyFont="1" applyBorder="1" applyAlignment="1" applyProtection="1">
      <alignment horizontal="right" textRotation="180"/>
      <protection locked="0"/>
    </xf>
    <xf numFmtId="0" fontId="8" fillId="0" borderId="41" xfId="70" applyBorder="1" applyAlignment="1">
      <alignment horizontal="right" textRotation="180"/>
    </xf>
    <xf numFmtId="5" fontId="4" fillId="0" borderId="21" xfId="71" applyNumberFormat="1" applyFont="1" applyBorder="1" applyAlignment="1" applyProtection="1">
      <alignment horizontal="center" vertical="center"/>
      <protection locked="0"/>
    </xf>
    <xf numFmtId="0" fontId="8" fillId="0" borderId="22" xfId="71" applyBorder="1" applyAlignment="1">
      <alignment vertical="center"/>
    </xf>
    <xf numFmtId="0" fontId="8" fillId="0" borderId="23" xfId="71" applyBorder="1" applyAlignment="1">
      <alignment vertical="center"/>
    </xf>
    <xf numFmtId="5" fontId="3" fillId="0" borderId="24" xfId="71" applyNumberFormat="1" applyFont="1" applyBorder="1" applyAlignment="1" applyProtection="1">
      <alignment horizontal="center" vertical="center"/>
      <protection locked="0"/>
    </xf>
    <xf numFmtId="0" fontId="8" fillId="0" borderId="0" xfId="71" applyAlignment="1">
      <alignment vertical="center"/>
    </xf>
    <xf numFmtId="0" fontId="8" fillId="0" borderId="41" xfId="71" applyBorder="1" applyAlignment="1">
      <alignment vertical="center"/>
    </xf>
    <xf numFmtId="5" fontId="3" fillId="0" borderId="131" xfId="71" applyNumberFormat="1" applyFont="1" applyBorder="1" applyAlignment="1" applyProtection="1">
      <alignment horizontal="center" vertical="center"/>
      <protection locked="0"/>
    </xf>
    <xf numFmtId="5" fontId="3" fillId="0" borderId="132" xfId="71" applyNumberFormat="1" applyFont="1" applyBorder="1" applyAlignment="1" applyProtection="1">
      <alignment horizontal="center" vertical="center"/>
      <protection locked="0"/>
    </xf>
    <xf numFmtId="5" fontId="3" fillId="0" borderId="133" xfId="71" applyNumberFormat="1" applyFont="1" applyBorder="1" applyAlignment="1" applyProtection="1">
      <alignment horizontal="center" vertical="center"/>
      <protection locked="0"/>
    </xf>
    <xf numFmtId="5" fontId="3" fillId="0" borderId="54" xfId="71" applyNumberFormat="1" applyFont="1" applyBorder="1" applyAlignment="1" applyProtection="1">
      <alignment horizontal="center" vertical="center"/>
      <protection locked="0"/>
    </xf>
    <xf numFmtId="5" fontId="3" fillId="0" borderId="55" xfId="71" applyNumberFormat="1" applyFont="1" applyBorder="1" applyAlignment="1" applyProtection="1">
      <alignment horizontal="center" vertical="center"/>
      <protection locked="0"/>
    </xf>
    <xf numFmtId="5" fontId="3" fillId="0" borderId="56" xfId="71" applyNumberFormat="1" applyFont="1" applyBorder="1" applyAlignment="1" applyProtection="1">
      <alignment horizontal="center" vertical="center"/>
      <protection locked="0"/>
    </xf>
    <xf numFmtId="5" fontId="3" fillId="0" borderId="61" xfId="71" applyNumberFormat="1" applyFont="1" applyBorder="1" applyAlignment="1" applyProtection="1">
      <alignment horizontal="center" vertical="center"/>
      <protection locked="0"/>
    </xf>
    <xf numFmtId="5" fontId="3" fillId="0" borderId="60" xfId="71" applyNumberFormat="1" applyFont="1" applyBorder="1" applyAlignment="1" applyProtection="1">
      <alignment horizontal="center" vertical="center"/>
      <protection locked="0"/>
    </xf>
    <xf numFmtId="0" fontId="54" fillId="0" borderId="0" xfId="49" applyFont="1" applyAlignment="1" applyProtection="1">
      <alignment horizontal="center"/>
      <protection locked="0"/>
    </xf>
    <xf numFmtId="0" fontId="55" fillId="0" borderId="41" xfId="72" applyFont="1" applyBorder="1" applyAlignment="1" applyProtection="1">
      <alignment horizontal="left" vertical="top" textRotation="180"/>
      <protection locked="0"/>
    </xf>
    <xf numFmtId="0" fontId="55" fillId="0" borderId="41" xfId="72" applyFont="1" applyBorder="1" applyAlignment="1">
      <alignment horizontal="left" vertical="top" textRotation="180"/>
    </xf>
    <xf numFmtId="0" fontId="55" fillId="0" borderId="24" xfId="72" applyFont="1" applyBorder="1" applyAlignment="1" applyProtection="1">
      <alignment horizontal="left" vertical="top" textRotation="180"/>
      <protection locked="0"/>
    </xf>
    <xf numFmtId="0" fontId="55" fillId="0" borderId="24" xfId="72" applyFont="1" applyBorder="1" applyAlignment="1">
      <alignment horizontal="left" vertical="top" textRotation="180"/>
    </xf>
    <xf numFmtId="5" fontId="4" fillId="0" borderId="24" xfId="72" applyNumberFormat="1" applyFont="1" applyBorder="1" applyAlignment="1" applyProtection="1">
      <alignment horizontal="center"/>
      <protection locked="0"/>
    </xf>
    <xf numFmtId="0" fontId="8" fillId="0" borderId="0" xfId="72" applyAlignment="1"/>
    <xf numFmtId="0" fontId="8" fillId="0" borderId="41" xfId="72" applyBorder="1" applyAlignment="1"/>
    <xf numFmtId="5" fontId="3" fillId="0" borderId="24" xfId="72" applyNumberFormat="1" applyFont="1" applyBorder="1" applyAlignment="1" applyProtection="1">
      <alignment horizontal="center"/>
      <protection locked="0"/>
    </xf>
    <xf numFmtId="3" fontId="4" fillId="0" borderId="55" xfId="7" applyNumberFormat="1" applyFont="1" applyBorder="1" applyAlignment="1">
      <alignment horizontal="center"/>
    </xf>
    <xf numFmtId="0" fontId="4" fillId="0" borderId="21" xfId="7" applyFont="1" applyBorder="1" applyAlignment="1">
      <alignment horizontal="center"/>
    </xf>
    <xf numFmtId="0" fontId="4" fillId="0" borderId="22" xfId="7" applyFont="1" applyBorder="1" applyAlignment="1">
      <alignment horizontal="center"/>
    </xf>
    <xf numFmtId="0" fontId="4" fillId="0" borderId="23" xfId="7" applyFont="1" applyBorder="1" applyAlignment="1">
      <alignment horizontal="center"/>
    </xf>
    <xf numFmtId="0" fontId="4" fillId="0" borderId="24" xfId="7" applyFont="1" applyBorder="1" applyAlignment="1">
      <alignment horizontal="center"/>
    </xf>
    <xf numFmtId="0" fontId="4" fillId="0" borderId="0" xfId="7" applyFont="1" applyAlignment="1">
      <alignment horizontal="center"/>
    </xf>
    <xf numFmtId="0" fontId="4" fillId="0" borderId="41" xfId="7" applyFont="1" applyBorder="1" applyAlignment="1">
      <alignment horizontal="center"/>
    </xf>
    <xf numFmtId="0" fontId="3" fillId="0" borderId="76" xfId="7" applyFont="1" applyBorder="1" applyAlignment="1"/>
    <xf numFmtId="0" fontId="7" fillId="0" borderId="76" xfId="7" applyBorder="1" applyAlignment="1"/>
    <xf numFmtId="0" fontId="7" fillId="0" borderId="60" xfId="7" applyBorder="1" applyAlignment="1"/>
    <xf numFmtId="0" fontId="6" fillId="0" borderId="0" xfId="85" applyFont="1" applyBorder="1" applyAlignment="1" applyProtection="1"/>
    <xf numFmtId="0" fontId="74" fillId="0" borderId="0" xfId="0" applyFont="1" applyBorder="1" applyAlignment="1"/>
    <xf numFmtId="0" fontId="4" fillId="0" borderId="15" xfId="78" applyFont="1" applyBorder="1" applyAlignment="1" applyProtection="1">
      <alignment horizontal="center" readingOrder="1"/>
    </xf>
    <xf numFmtId="0" fontId="4" fillId="0" borderId="6" xfId="78" applyFont="1" applyBorder="1" applyAlignment="1" applyProtection="1">
      <alignment horizontal="center" readingOrder="1"/>
    </xf>
    <xf numFmtId="0" fontId="4" fillId="0" borderId="16" xfId="78" applyFont="1" applyBorder="1" applyAlignment="1" applyProtection="1">
      <alignment horizontal="center" readingOrder="1"/>
    </xf>
    <xf numFmtId="0" fontId="4" fillId="0" borderId="17" xfId="78" applyFont="1" applyBorder="1" applyAlignment="1" applyProtection="1">
      <alignment horizontal="center"/>
    </xf>
    <xf numFmtId="0" fontId="4" fillId="0" borderId="0" xfId="78" applyFont="1" applyBorder="1" applyAlignment="1" applyProtection="1">
      <alignment horizontal="center"/>
    </xf>
    <xf numFmtId="0" fontId="4" fillId="0" borderId="18" xfId="78" applyFont="1" applyBorder="1" applyAlignment="1" applyProtection="1">
      <alignment horizontal="center"/>
    </xf>
    <xf numFmtId="0" fontId="4" fillId="0" borderId="24" xfId="78" applyFont="1" applyBorder="1" applyAlignment="1">
      <alignment horizontal="center"/>
    </xf>
    <xf numFmtId="0" fontId="4" fillId="0" borderId="0" xfId="78" applyFont="1" applyBorder="1" applyAlignment="1">
      <alignment horizontal="center"/>
    </xf>
    <xf numFmtId="0" fontId="4" fillId="0" borderId="41" xfId="78" applyFont="1" applyBorder="1" applyAlignment="1">
      <alignment horizontal="center"/>
    </xf>
    <xf numFmtId="0" fontId="4" fillId="0" borderId="24" xfId="78" applyFont="1" applyBorder="1" applyAlignment="1" applyProtection="1">
      <alignment horizontal="center"/>
    </xf>
    <xf numFmtId="0" fontId="4" fillId="0" borderId="41" xfId="78" applyFont="1" applyBorder="1" applyAlignment="1" applyProtection="1">
      <alignment horizontal="center"/>
    </xf>
    <xf numFmtId="0" fontId="3" fillId="0" borderId="24" xfId="5" applyFont="1" applyFill="1" applyBorder="1" applyAlignment="1">
      <alignment horizontal="left" textRotation="180"/>
    </xf>
    <xf numFmtId="0" fontId="57" fillId="0" borderId="24" xfId="78" applyBorder="1" applyAlignment="1">
      <alignment horizontal="left" textRotation="180"/>
    </xf>
    <xf numFmtId="0" fontId="3" fillId="0" borderId="41" xfId="5" applyFont="1" applyFill="1" applyBorder="1" applyAlignment="1">
      <alignment horizontal="right" textRotation="180"/>
    </xf>
    <xf numFmtId="0" fontId="57" fillId="0" borderId="24" xfId="78" applyBorder="1" applyAlignment="1">
      <alignment horizontal="left"/>
    </xf>
    <xf numFmtId="0" fontId="3" fillId="0" borderId="24" xfId="5" applyFont="1" applyFill="1" applyBorder="1" applyAlignment="1">
      <alignment horizontal="left" vertical="top" textRotation="180"/>
    </xf>
    <xf numFmtId="0" fontId="57" fillId="0" borderId="24" xfId="78" applyBorder="1" applyAlignment="1">
      <alignment horizontal="left" vertical="top"/>
    </xf>
    <xf numFmtId="0" fontId="57" fillId="0" borderId="41" xfId="78" applyBorder="1" applyAlignment="1">
      <alignment horizontal="right"/>
    </xf>
    <xf numFmtId="0" fontId="3" fillId="0" borderId="41" xfId="5" applyFont="1" applyFill="1" applyBorder="1" applyAlignment="1">
      <alignment horizontal="right" vertical="top" textRotation="180"/>
    </xf>
    <xf numFmtId="0" fontId="1" fillId="0" borderId="41" xfId="5" applyFill="1" applyBorder="1" applyAlignment="1">
      <alignment horizontal="right" vertical="top"/>
    </xf>
    <xf numFmtId="0" fontId="57" fillId="0" borderId="41" xfId="78" applyBorder="1" applyAlignment="1">
      <alignment horizontal="right" vertical="top"/>
    </xf>
    <xf numFmtId="0" fontId="3" fillId="0" borderId="18" xfId="4" applyFont="1" applyBorder="1" applyAlignment="1">
      <alignment horizontal="center" textRotation="180"/>
    </xf>
    <xf numFmtId="0" fontId="3" fillId="0" borderId="24" xfId="5" applyFont="1" applyFill="1" applyBorder="1" applyAlignment="1">
      <alignment horizontal="right" vertical="top" textRotation="180"/>
    </xf>
    <xf numFmtId="0" fontId="2" fillId="0" borderId="24" xfId="4" applyBorder="1" applyAlignment="1">
      <alignment vertical="top"/>
    </xf>
    <xf numFmtId="0" fontId="4" fillId="0" borderId="17" xfId="4" applyFont="1" applyBorder="1" applyAlignment="1">
      <alignment horizontal="center"/>
    </xf>
    <xf numFmtId="0" fontId="4" fillId="0" borderId="0" xfId="4" applyFont="1" applyBorder="1" applyAlignment="1">
      <alignment horizontal="center"/>
    </xf>
    <xf numFmtId="0" fontId="4" fillId="0" borderId="18" xfId="4" applyFont="1" applyBorder="1" applyAlignment="1">
      <alignment horizontal="center"/>
    </xf>
    <xf numFmtId="0" fontId="3" fillId="0" borderId="18" xfId="5" applyFont="1" applyFill="1" applyBorder="1" applyAlignment="1">
      <alignment vertical="top" textRotation="180"/>
    </xf>
    <xf numFmtId="0" fontId="1" fillId="0" borderId="18" xfId="5" applyFill="1" applyBorder="1" applyAlignment="1">
      <alignment vertical="top"/>
    </xf>
    <xf numFmtId="0" fontId="2" fillId="0" borderId="18" xfId="4" applyBorder="1" applyAlignment="1">
      <alignment vertical="top"/>
    </xf>
    <xf numFmtId="0" fontId="2" fillId="0" borderId="18" xfId="4" applyBorder="1" applyAlignment="1"/>
    <xf numFmtId="0" fontId="3" fillId="0" borderId="24" xfId="5" applyFont="1" applyFill="1" applyBorder="1" applyAlignment="1">
      <alignment horizontal="right" textRotation="180"/>
    </xf>
    <xf numFmtId="0" fontId="2" fillId="0" borderId="24" xfId="4" applyBorder="1" applyAlignment="1"/>
    <xf numFmtId="0" fontId="4" fillId="0" borderId="17" xfId="4" applyFont="1" applyBorder="1" applyAlignment="1" applyProtection="1">
      <alignment horizontal="center"/>
    </xf>
    <xf numFmtId="0" fontId="4" fillId="0" borderId="0" xfId="4" applyFont="1" applyBorder="1" applyAlignment="1" applyProtection="1">
      <alignment horizontal="center"/>
    </xf>
    <xf numFmtId="0" fontId="4" fillId="0" borderId="18" xfId="4" applyFont="1" applyBorder="1" applyAlignment="1" applyProtection="1">
      <alignment horizontal="center"/>
    </xf>
    <xf numFmtId="0" fontId="4" fillId="0" borderId="21" xfId="6" applyFont="1" applyBorder="1" applyAlignment="1">
      <alignment horizontal="center"/>
    </xf>
    <xf numFmtId="0" fontId="4" fillId="0" borderId="22" xfId="6" applyFont="1" applyBorder="1" applyAlignment="1">
      <alignment horizontal="center"/>
    </xf>
    <xf numFmtId="0" fontId="4" fillId="0" borderId="23" xfId="6" applyFont="1" applyBorder="1" applyAlignment="1">
      <alignment horizontal="center"/>
    </xf>
    <xf numFmtId="0" fontId="3" fillId="0" borderId="24" xfId="6" applyFont="1" applyBorder="1" applyAlignment="1">
      <alignment horizontal="center"/>
    </xf>
    <xf numFmtId="0" fontId="3" fillId="0" borderId="0" xfId="6" applyFont="1" applyBorder="1" applyAlignment="1">
      <alignment horizontal="center"/>
    </xf>
    <xf numFmtId="0" fontId="3" fillId="0" borderId="41" xfId="6" applyFont="1" applyBorder="1" applyAlignment="1">
      <alignment horizontal="center"/>
    </xf>
    <xf numFmtId="0" fontId="4" fillId="0" borderId="24" xfId="6" applyFont="1" applyBorder="1" applyAlignment="1">
      <alignment horizontal="center"/>
    </xf>
    <xf numFmtId="0" fontId="4" fillId="0" borderId="0" xfId="6" applyFont="1" applyBorder="1" applyAlignment="1">
      <alignment horizontal="center"/>
    </xf>
    <xf numFmtId="0" fontId="4" fillId="0" borderId="41" xfId="6" applyFont="1" applyBorder="1" applyAlignment="1">
      <alignment horizontal="center"/>
    </xf>
    <xf numFmtId="0" fontId="3" fillId="0" borderId="24" xfId="8" applyFont="1" applyBorder="1" applyAlignment="1" applyProtection="1">
      <alignment horizontal="left" vertical="top" textRotation="180"/>
      <protection locked="0"/>
    </xf>
    <xf numFmtId="0" fontId="3" fillId="0" borderId="24" xfId="8" applyFont="1" applyBorder="1" applyAlignment="1">
      <alignment horizontal="left" vertical="top" textRotation="180"/>
    </xf>
    <xf numFmtId="0" fontId="4" fillId="0" borderId="21" xfId="4" applyFont="1" applyBorder="1" applyAlignment="1">
      <alignment horizontal="center" wrapText="1"/>
    </xf>
    <xf numFmtId="0" fontId="4" fillId="0" borderId="22" xfId="4" applyFont="1" applyBorder="1" applyAlignment="1">
      <alignment horizontal="center" wrapText="1"/>
    </xf>
    <xf numFmtId="0" fontId="4" fillId="0" borderId="23" xfId="4" applyFont="1" applyBorder="1" applyAlignment="1">
      <alignment horizontal="center" wrapText="1"/>
    </xf>
    <xf numFmtId="0" fontId="3" fillId="0" borderId="24" xfId="4" applyFont="1" applyBorder="1" applyAlignment="1">
      <alignment horizontal="center" wrapText="1"/>
    </xf>
    <xf numFmtId="0" fontId="3" fillId="0" borderId="0" xfId="4" applyFont="1" applyBorder="1" applyAlignment="1">
      <alignment horizontal="center" wrapText="1"/>
    </xf>
    <xf numFmtId="0" fontId="3" fillId="0" borderId="41" xfId="4" applyFont="1" applyBorder="1" applyAlignment="1">
      <alignment horizontal="center" wrapText="1"/>
    </xf>
    <xf numFmtId="0" fontId="4" fillId="0" borderId="24" xfId="4" applyFont="1" applyBorder="1" applyAlignment="1">
      <alignment horizontal="center"/>
    </xf>
    <xf numFmtId="0" fontId="4" fillId="0" borderId="41" xfId="4" applyFont="1" applyBorder="1" applyAlignment="1">
      <alignment horizontal="center"/>
    </xf>
    <xf numFmtId="0" fontId="3" fillId="0" borderId="14" xfId="36" applyFont="1" applyBorder="1" applyAlignment="1" applyProtection="1">
      <alignment horizontal="right"/>
    </xf>
    <xf numFmtId="0" fontId="9" fillId="0" borderId="0" xfId="36" applyFont="1" applyAlignment="1" applyProtection="1">
      <alignment horizontal="left"/>
    </xf>
  </cellXfs>
  <cellStyles count="97">
    <cellStyle name="Comma" xfId="1" builtinId="3"/>
    <cellStyle name="Comma 2" xfId="10"/>
    <cellStyle name="Comma 2 2" xfId="11"/>
    <cellStyle name="Comma 3" xfId="12"/>
    <cellStyle name="Comma 3 2" xfId="13"/>
    <cellStyle name="Comma 3 3" xfId="87"/>
    <cellStyle name="Comma 4" xfId="14"/>
    <cellStyle name="Comma 4 2" xfId="89"/>
    <cellStyle name="Comma 5" xfId="15"/>
    <cellStyle name="Comma 6" xfId="16"/>
    <cellStyle name="Comma 6 2" xfId="91"/>
    <cellStyle name="Comma 7" xfId="17"/>
    <cellStyle name="Comma 7 2" xfId="93"/>
    <cellStyle name="Comma 8" xfId="18"/>
    <cellStyle name="Comma 8 2" xfId="95"/>
    <cellStyle name="Comma 9" xfId="79"/>
    <cellStyle name="Comma_2008 Sch 450" xfId="19"/>
    <cellStyle name="Comma_Page 3" xfId="20"/>
    <cellStyle name="Comma_sch 220 2008" xfId="21"/>
    <cellStyle name="Comma_sch 460 2008" xfId="22"/>
    <cellStyle name="Comma_Sch 512" xfId="23"/>
    <cellStyle name="Comma_Sch 724" xfId="24"/>
    <cellStyle name="Comma_Sch 726 &amp; 750" xfId="25"/>
    <cellStyle name="Comma_Sch 755" xfId="26"/>
    <cellStyle name="Comma0" xfId="27"/>
    <cellStyle name="Currency 2" xfId="28"/>
    <cellStyle name="Currency 3" xfId="9"/>
    <cellStyle name="Currency 4" xfId="80"/>
    <cellStyle name="Currency_sch 220 2008" xfId="29"/>
    <cellStyle name="Currency_sch 230 2008" xfId="30"/>
    <cellStyle name="Currency_Sch 721" xfId="83"/>
    <cellStyle name="Currency_Sch 724" xfId="31"/>
    <cellStyle name="Currency0" xfId="32"/>
    <cellStyle name="Date" xfId="33"/>
    <cellStyle name="Fixed" xfId="34"/>
    <cellStyle name="H641.H642" xfId="35"/>
    <cellStyle name="Normal" xfId="0" builtinId="0"/>
    <cellStyle name="Normal 10" xfId="96"/>
    <cellStyle name="Normal 2" xfId="36"/>
    <cellStyle name="Normal 2 2" xfId="37"/>
    <cellStyle name="Normal 2 3" xfId="38"/>
    <cellStyle name="Normal 2 4" xfId="5"/>
    <cellStyle name="Normal 3" xfId="39"/>
    <cellStyle name="Normal 3 2" xfId="40"/>
    <cellStyle name="Normal 4" xfId="41"/>
    <cellStyle name="Normal 4 2" xfId="88"/>
    <cellStyle name="Normal 5" xfId="42"/>
    <cellStyle name="Normal 6" xfId="43"/>
    <cellStyle name="Normal 6 2" xfId="90"/>
    <cellStyle name="Normal 7" xfId="44"/>
    <cellStyle name="Normal 7 2" xfId="4"/>
    <cellStyle name="Normal 7 3" xfId="92"/>
    <cellStyle name="Normal 8" xfId="3"/>
    <cellStyle name="Normal 8 2" xfId="6"/>
    <cellStyle name="Normal 8 3" xfId="94"/>
    <cellStyle name="Normal 9" xfId="78"/>
    <cellStyle name="Normal_2002 Inside Cover" xfId="77"/>
    <cellStyle name="Normal_2003 Table of Contents" xfId="85"/>
    <cellStyle name="Normal_2003 Table of Contents Reverse side" xfId="86"/>
    <cellStyle name="Normal_2006 Backside Cover" xfId="45"/>
    <cellStyle name="Normal_2006 Backside Cover 2" xfId="46"/>
    <cellStyle name="Normal_2008 Sch 450" xfId="47"/>
    <cellStyle name="normal_2008 Sch 450_1" xfId="48"/>
    <cellStyle name="Normal_2008 Sch 720" xfId="8"/>
    <cellStyle name="Normal_2008 Sch 725" xfId="49"/>
    <cellStyle name="Normal_330" xfId="50"/>
    <cellStyle name="Normal_Page 1" xfId="51"/>
    <cellStyle name="Normal_Page 2" xfId="52"/>
    <cellStyle name="Normal_Page 3" xfId="53"/>
    <cellStyle name="Normal_Page 4" xfId="54"/>
    <cellStyle name="Normal_R-1 2004 working docs" xfId="55"/>
    <cellStyle name="Normal_Roadway Investment Schedule 2009" xfId="56"/>
    <cellStyle name="Normal_sch 200 2008" xfId="57"/>
    <cellStyle name="Normal_sch 210 2008" xfId="58"/>
    <cellStyle name="Normal_sch 220 2008" xfId="59"/>
    <cellStyle name="Normal_sch 230 2008" xfId="60"/>
    <cellStyle name="Normal_Sch 245 2008" xfId="61"/>
    <cellStyle name="Normal_Sch 310 2008" xfId="62"/>
    <cellStyle name="Normal_Sch 310A 2008" xfId="63"/>
    <cellStyle name="Normal_SCH 414 2008 final" xfId="64"/>
    <cellStyle name="Normal_sch 460 2008" xfId="65"/>
    <cellStyle name="Normal_sch 501 2008" xfId="66"/>
    <cellStyle name="Normal_sch 502 2008" xfId="67"/>
    <cellStyle name="Normal_sch 510 2008" xfId="68"/>
    <cellStyle name="Normal_Sch 512" xfId="69"/>
    <cellStyle name="Normal_Sch 721" xfId="82"/>
    <cellStyle name="Normal_Sch 722" xfId="84"/>
    <cellStyle name="Normal_Sch 723" xfId="70"/>
    <cellStyle name="Normal_Sch 724" xfId="71"/>
    <cellStyle name="Normal_Sch 726 &amp; 750" xfId="72"/>
    <cellStyle name="Normal_Sch 755" xfId="7"/>
    <cellStyle name="Normal_Schedule 330 1995 " xfId="73"/>
    <cellStyle name="Note 2" xfId="74"/>
    <cellStyle name="Percent" xfId="2" builtinId="5"/>
    <cellStyle name="Percent 2" xfId="75"/>
    <cellStyle name="Percent 3" xfId="76"/>
    <cellStyle name="Percent 4" xfId="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4.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5.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75</xdr:row>
      <xdr:rowOff>104775</xdr:rowOff>
    </xdr:from>
    <xdr:to>
      <xdr:col>14</xdr:col>
      <xdr:colOff>0</xdr:colOff>
      <xdr:row>89</xdr:row>
      <xdr:rowOff>133350</xdr:rowOff>
    </xdr:to>
    <xdr:sp macro="" textlink="">
      <xdr:nvSpPr>
        <xdr:cNvPr id="2"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3" name="Text 5"/>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4"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5"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6"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75</xdr:row>
      <xdr:rowOff>104775</xdr:rowOff>
    </xdr:from>
    <xdr:to>
      <xdr:col>14</xdr:col>
      <xdr:colOff>0</xdr:colOff>
      <xdr:row>89</xdr:row>
      <xdr:rowOff>133350</xdr:rowOff>
    </xdr:to>
    <xdr:sp macro="" textlink="">
      <xdr:nvSpPr>
        <xdr:cNvPr id="8"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9" name="Text 5"/>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10"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11"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12"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13</xdr:col>
      <xdr:colOff>28575</xdr:colOff>
      <xdr:row>3</xdr:row>
      <xdr:rowOff>0</xdr:rowOff>
    </xdr:from>
    <xdr:to>
      <xdr:col>13</xdr:col>
      <xdr:colOff>219075</xdr:colOff>
      <xdr:row>20</xdr:row>
      <xdr:rowOff>66675</xdr:rowOff>
    </xdr:to>
    <xdr:sp macro="" textlink="">
      <xdr:nvSpPr>
        <xdr:cNvPr id="2" name="Text 1"/>
        <xdr:cNvSpPr txBox="1">
          <a:spLocks noChangeArrowheads="1"/>
        </xdr:cNvSpPr>
      </xdr:nvSpPr>
      <xdr:spPr bwMode="auto">
        <a:xfrm>
          <a:off x="9050655" y="472440"/>
          <a:ext cx="190500" cy="2710815"/>
        </a:xfrm>
        <a:prstGeom prst="rect">
          <a:avLst/>
        </a:prstGeom>
        <a:noFill/>
        <a:ln w="1">
          <a:noFill/>
          <a:miter lim="800000"/>
          <a:headEnd/>
          <a:tailEnd/>
        </a:ln>
      </xdr:spPr>
      <xdr:txBody>
        <a:bodyPr vertOverflow="clip" vert="vert" wrap="square" lIns="0" tIns="22860" rIns="27432" bIns="0" anchor="t" upright="1"/>
        <a:lstStyle/>
        <a:p>
          <a:pPr algn="l" rtl="0">
            <a:defRPr sz="1000"/>
          </a:pPr>
          <a:r>
            <a:rPr lang="en-US" sz="900" b="0" i="0" strike="noStrike">
              <a:solidFill>
                <a:srgbClr val="000000"/>
              </a:solidFill>
              <a:latin typeface="Arial"/>
              <a:cs typeface="Arial"/>
            </a:rPr>
            <a:t>Road Initials:       NS Rail            Year   2014</a:t>
          </a: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28575</xdr:colOff>
      <xdr:row>47</xdr:row>
      <xdr:rowOff>28575</xdr:rowOff>
    </xdr:from>
    <xdr:to>
      <xdr:col>13</xdr:col>
      <xdr:colOff>219075</xdr:colOff>
      <xdr:row>49</xdr:row>
      <xdr:rowOff>28575</xdr:rowOff>
    </xdr:to>
    <xdr:sp macro="" textlink="">
      <xdr:nvSpPr>
        <xdr:cNvPr id="3" name="Text 2"/>
        <xdr:cNvSpPr txBox="1">
          <a:spLocks noChangeArrowheads="1"/>
        </xdr:cNvSpPr>
      </xdr:nvSpPr>
      <xdr:spPr bwMode="auto">
        <a:xfrm>
          <a:off x="9050655" y="7465695"/>
          <a:ext cx="190500" cy="320040"/>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Arial"/>
              <a:cs typeface="Arial"/>
            </a:rPr>
            <a:t>75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75</xdr:row>
      <xdr:rowOff>104775</xdr:rowOff>
    </xdr:from>
    <xdr:to>
      <xdr:col>14</xdr:col>
      <xdr:colOff>0</xdr:colOff>
      <xdr:row>89</xdr:row>
      <xdr:rowOff>133350</xdr:rowOff>
    </xdr:to>
    <xdr:sp macro="" textlink="">
      <xdr:nvSpPr>
        <xdr:cNvPr id="2"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3"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4"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5"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6"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75</xdr:row>
      <xdr:rowOff>104775</xdr:rowOff>
    </xdr:from>
    <xdr:to>
      <xdr:col>14</xdr:col>
      <xdr:colOff>0</xdr:colOff>
      <xdr:row>89</xdr:row>
      <xdr:rowOff>133350</xdr:rowOff>
    </xdr:to>
    <xdr:sp macro="" textlink="">
      <xdr:nvSpPr>
        <xdr:cNvPr id="8"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9"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10"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11"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12"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RPT\KPMG\2007Peat\Monthly%20Analyticals\Board%20Report%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PRPT\R1FILES\2006%20R1\330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CAPRPT\R1FILES\2008%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vmlDrawing" Target="../drawings/vmlDrawing5.vml"/><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6.bin"/><Relationship Id="rId13" Type="http://schemas.openxmlformats.org/officeDocument/2006/relationships/vmlDrawing" Target="../drawings/vmlDrawing6.vml"/><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12" Type="http://schemas.openxmlformats.org/officeDocument/2006/relationships/printerSettings" Target="../printerSettings/printerSettings110.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printerSettings" Target="../printerSettings/printerSettings109.bin"/><Relationship Id="rId5" Type="http://schemas.openxmlformats.org/officeDocument/2006/relationships/printerSettings" Target="../printerSettings/printerSettings103.bin"/><Relationship Id="rId10" Type="http://schemas.openxmlformats.org/officeDocument/2006/relationships/printerSettings" Target="../printerSettings/printerSettings108.bin"/><Relationship Id="rId4" Type="http://schemas.openxmlformats.org/officeDocument/2006/relationships/printerSettings" Target="../printerSettings/printerSettings102.bin"/><Relationship Id="rId9" Type="http://schemas.openxmlformats.org/officeDocument/2006/relationships/printerSettings" Target="../printerSettings/printerSettings107.bin"/><Relationship Id="rId1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vmlDrawing" Target="../drawings/vmlDrawing7.vml"/><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0" Type="http://schemas.openxmlformats.org/officeDocument/2006/relationships/printerSettings" Target="../printerSettings/printerSettings121.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1.bin"/><Relationship Id="rId13" Type="http://schemas.openxmlformats.org/officeDocument/2006/relationships/vmlDrawing" Target="../drawings/vmlDrawing8.vml"/><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12" Type="http://schemas.openxmlformats.org/officeDocument/2006/relationships/printerSettings" Target="../printerSettings/printerSettings135.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11" Type="http://schemas.openxmlformats.org/officeDocument/2006/relationships/printerSettings" Target="../printerSettings/printerSettings134.bin"/><Relationship Id="rId5" Type="http://schemas.openxmlformats.org/officeDocument/2006/relationships/printerSettings" Target="../printerSettings/printerSettings128.bin"/><Relationship Id="rId10" Type="http://schemas.openxmlformats.org/officeDocument/2006/relationships/printerSettings" Target="../printerSettings/printerSettings133.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 Id="rId1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5" Type="http://schemas.openxmlformats.org/officeDocument/2006/relationships/printerSettings" Target="../printerSettings/printerSettings140.bin"/><Relationship Id="rId10" Type="http://schemas.openxmlformats.org/officeDocument/2006/relationships/printerSettings" Target="../printerSettings/printerSettings145.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vmlDrawing" Target="../drawings/vmlDrawing9.vml"/><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vmlDrawing" Target="../drawings/vmlDrawing10.vml"/><Relationship Id="rId3" Type="http://schemas.openxmlformats.org/officeDocument/2006/relationships/printerSettings" Target="../printerSettings/printerSettings162.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4.bin"/><Relationship Id="rId10" Type="http://schemas.openxmlformats.org/officeDocument/2006/relationships/printerSettings" Target="../printerSettings/printerSettings169.bin"/><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vmlDrawing" Target="../drawings/vmlDrawing11.vml"/><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76.bin"/><Relationship Id="rId10" Type="http://schemas.openxmlformats.org/officeDocument/2006/relationships/printerSettings" Target="../printerSettings/printerSettings181.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1.bin"/><Relationship Id="rId13" Type="http://schemas.openxmlformats.org/officeDocument/2006/relationships/vmlDrawing" Target="../drawings/vmlDrawing12.vml"/><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5" Type="http://schemas.openxmlformats.org/officeDocument/2006/relationships/printerSettings" Target="../printerSettings/printerSettings188.bin"/><Relationship Id="rId10" Type="http://schemas.openxmlformats.org/officeDocument/2006/relationships/printerSettings" Target="../printerSettings/printerSettings193.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 Id="rId1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vmlDrawing" Target="../drawings/vmlDrawing13.vml"/><Relationship Id="rId3" Type="http://schemas.openxmlformats.org/officeDocument/2006/relationships/printerSettings" Target="../printerSettings/printerSettings198.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5" Type="http://schemas.openxmlformats.org/officeDocument/2006/relationships/printerSettings" Target="../printerSettings/printerSettings200.bin"/><Relationship Id="rId10" Type="http://schemas.openxmlformats.org/officeDocument/2006/relationships/printerSettings" Target="../printerSettings/printerSettings205.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vmlDrawing" Target="../drawings/vmlDrawing14.vml"/><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7.bin"/><Relationship Id="rId13" Type="http://schemas.openxmlformats.org/officeDocument/2006/relationships/vmlDrawing" Target="../drawings/vmlDrawing15.vml"/><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5" Type="http://schemas.openxmlformats.org/officeDocument/2006/relationships/printerSettings" Target="../printerSettings/printerSettings224.bin"/><Relationship Id="rId10" Type="http://schemas.openxmlformats.org/officeDocument/2006/relationships/printerSettings" Target="../printerSettings/printerSettings229.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39.bin"/><Relationship Id="rId13" Type="http://schemas.openxmlformats.org/officeDocument/2006/relationships/vmlDrawing" Target="../drawings/vmlDrawing16.vml"/><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12" Type="http://schemas.openxmlformats.org/officeDocument/2006/relationships/printerSettings" Target="../printerSettings/printerSettings243.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5" Type="http://schemas.openxmlformats.org/officeDocument/2006/relationships/printerSettings" Target="../printerSettings/printerSettings236.bin"/><Relationship Id="rId10" Type="http://schemas.openxmlformats.org/officeDocument/2006/relationships/printerSettings" Target="../printerSettings/printerSettings241.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 Id="rId1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vmlDrawing" Target="../drawings/vmlDrawing17.vml"/><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5" Type="http://schemas.openxmlformats.org/officeDocument/2006/relationships/printerSettings" Target="../printerSettings/printerSettings248.bin"/><Relationship Id="rId10" Type="http://schemas.openxmlformats.org/officeDocument/2006/relationships/printerSettings" Target="../printerSettings/printerSettings253.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 Id="rId1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63.bin"/><Relationship Id="rId13" Type="http://schemas.openxmlformats.org/officeDocument/2006/relationships/vmlDrawing" Target="../drawings/vmlDrawing18.vml"/><Relationship Id="rId3" Type="http://schemas.openxmlformats.org/officeDocument/2006/relationships/printerSettings" Target="../printerSettings/printerSettings258.bin"/><Relationship Id="rId7" Type="http://schemas.openxmlformats.org/officeDocument/2006/relationships/printerSettings" Target="../printerSettings/printerSettings262.bin"/><Relationship Id="rId12" Type="http://schemas.openxmlformats.org/officeDocument/2006/relationships/printerSettings" Target="../printerSettings/printerSettings267.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5" Type="http://schemas.openxmlformats.org/officeDocument/2006/relationships/printerSettings" Target="../printerSettings/printerSettings260.bin"/><Relationship Id="rId10" Type="http://schemas.openxmlformats.org/officeDocument/2006/relationships/printerSettings" Target="../printerSettings/printerSettings265.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vmlDrawing" Target="../drawings/vmlDrawing19.vml"/><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87.bin"/><Relationship Id="rId13" Type="http://schemas.openxmlformats.org/officeDocument/2006/relationships/vmlDrawing" Target="../drawings/vmlDrawing20.vml"/><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4.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 Id="rId1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vmlDrawing" Target="../drawings/vmlDrawing21.vml"/><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0" Type="http://schemas.openxmlformats.org/officeDocument/2006/relationships/printerSettings" Target="../printerSettings/printerSettings301.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vmlDrawing" Target="../drawings/vmlDrawing22.vml"/><Relationship Id="rId3" Type="http://schemas.openxmlformats.org/officeDocument/2006/relationships/printerSettings" Target="../printerSettings/printerSettings306.bin"/><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0" Type="http://schemas.openxmlformats.org/officeDocument/2006/relationships/printerSettings" Target="../printerSettings/printerSettings313.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5" Type="http://schemas.openxmlformats.org/officeDocument/2006/relationships/printerSettings" Target="../printerSettings/printerSettings320.bin"/><Relationship Id="rId10" Type="http://schemas.openxmlformats.org/officeDocument/2006/relationships/printerSettings" Target="../printerSettings/printerSettings325.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35.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2" Type="http://schemas.openxmlformats.org/officeDocument/2006/relationships/printerSettings" Target="../printerSettings/printerSettings329.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0" Type="http://schemas.openxmlformats.org/officeDocument/2006/relationships/printerSettings" Target="../printerSettings/printerSettings337.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47.bin"/><Relationship Id="rId13" Type="http://schemas.openxmlformats.org/officeDocument/2006/relationships/vmlDrawing" Target="../drawings/vmlDrawing23.vml"/><Relationship Id="rId3" Type="http://schemas.openxmlformats.org/officeDocument/2006/relationships/printerSettings" Target="../printerSettings/printerSettings342.bin"/><Relationship Id="rId7" Type="http://schemas.openxmlformats.org/officeDocument/2006/relationships/printerSettings" Target="../printerSettings/printerSettings346.bin"/><Relationship Id="rId12" Type="http://schemas.openxmlformats.org/officeDocument/2006/relationships/printerSettings" Target="../printerSettings/printerSettings351.bin"/><Relationship Id="rId2" Type="http://schemas.openxmlformats.org/officeDocument/2006/relationships/printerSettings" Target="../printerSettings/printerSettings341.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4.bin"/><Relationship Id="rId10" Type="http://schemas.openxmlformats.org/officeDocument/2006/relationships/printerSettings" Target="../printerSettings/printerSettings349.bin"/><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 Id="rId14"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vmlDrawing" Target="../drawings/vmlDrawing24.vml"/><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0" Type="http://schemas.openxmlformats.org/officeDocument/2006/relationships/printerSettings" Target="../printerSettings/printerSettings361.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71.bin"/><Relationship Id="rId3" Type="http://schemas.openxmlformats.org/officeDocument/2006/relationships/printerSettings" Target="../printerSettings/printerSettings366.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2" Type="http://schemas.openxmlformats.org/officeDocument/2006/relationships/printerSettings" Target="../printerSettings/printerSettings365.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5" Type="http://schemas.openxmlformats.org/officeDocument/2006/relationships/printerSettings" Target="../printerSettings/printerSettings368.bin"/><Relationship Id="rId10" Type="http://schemas.openxmlformats.org/officeDocument/2006/relationships/printerSettings" Target="../printerSettings/printerSettings373.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83.bin"/><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0" Type="http://schemas.openxmlformats.org/officeDocument/2006/relationships/printerSettings" Target="../printerSettings/printerSettings385.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vmlDrawing" Target="../drawings/vmlDrawing25.vml"/><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2" Type="http://schemas.openxmlformats.org/officeDocument/2006/relationships/printerSettings" Target="../printerSettings/printerSettings389.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0" Type="http://schemas.openxmlformats.org/officeDocument/2006/relationships/printerSettings" Target="../printerSettings/printerSettings397.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comments" Target="../comments25.xm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07.bin"/><Relationship Id="rId13" Type="http://schemas.openxmlformats.org/officeDocument/2006/relationships/vmlDrawing" Target="../drawings/vmlDrawing26.vml"/><Relationship Id="rId3" Type="http://schemas.openxmlformats.org/officeDocument/2006/relationships/printerSettings" Target="../printerSettings/printerSettings402.bin"/><Relationship Id="rId7" Type="http://schemas.openxmlformats.org/officeDocument/2006/relationships/printerSettings" Target="../printerSettings/printerSettings406.bin"/><Relationship Id="rId12" Type="http://schemas.openxmlformats.org/officeDocument/2006/relationships/printerSettings" Target="../printerSettings/printerSettings411.bin"/><Relationship Id="rId2" Type="http://schemas.openxmlformats.org/officeDocument/2006/relationships/printerSettings" Target="../printerSettings/printerSettings401.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5" Type="http://schemas.openxmlformats.org/officeDocument/2006/relationships/printerSettings" Target="../printerSettings/printerSettings404.bin"/><Relationship Id="rId10" Type="http://schemas.openxmlformats.org/officeDocument/2006/relationships/printerSettings" Target="../printerSettings/printerSettings409.bin"/><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comments" Target="../comments26.x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9.bin"/><Relationship Id="rId3" Type="http://schemas.openxmlformats.org/officeDocument/2006/relationships/printerSettings" Target="../printerSettings/printerSettings414.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2" Type="http://schemas.openxmlformats.org/officeDocument/2006/relationships/printerSettings" Target="../printerSettings/printerSettings413.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5" Type="http://schemas.openxmlformats.org/officeDocument/2006/relationships/printerSettings" Target="../printerSettings/printerSettings416.bin"/><Relationship Id="rId10" Type="http://schemas.openxmlformats.org/officeDocument/2006/relationships/printerSettings" Target="../printerSettings/printerSettings421.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31.bin"/><Relationship Id="rId3" Type="http://schemas.openxmlformats.org/officeDocument/2006/relationships/printerSettings" Target="../printerSettings/printerSettings426.bin"/><Relationship Id="rId7" Type="http://schemas.openxmlformats.org/officeDocument/2006/relationships/printerSettings" Target="../printerSettings/printerSettings430.bin"/><Relationship Id="rId12" Type="http://schemas.openxmlformats.org/officeDocument/2006/relationships/printerSettings" Target="../printerSettings/printerSettings435.bin"/><Relationship Id="rId2" Type="http://schemas.openxmlformats.org/officeDocument/2006/relationships/printerSettings" Target="../printerSettings/printerSettings425.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11" Type="http://schemas.openxmlformats.org/officeDocument/2006/relationships/printerSettings" Target="../printerSettings/printerSettings434.bin"/><Relationship Id="rId5" Type="http://schemas.openxmlformats.org/officeDocument/2006/relationships/printerSettings" Target="../printerSettings/printerSettings428.bin"/><Relationship Id="rId10" Type="http://schemas.openxmlformats.org/officeDocument/2006/relationships/printerSettings" Target="../printerSettings/printerSettings433.bin"/><Relationship Id="rId4" Type="http://schemas.openxmlformats.org/officeDocument/2006/relationships/printerSettings" Target="../printerSettings/printerSettings427.bin"/><Relationship Id="rId9" Type="http://schemas.openxmlformats.org/officeDocument/2006/relationships/printerSettings" Target="../printerSettings/printerSettings43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5" Type="http://schemas.openxmlformats.org/officeDocument/2006/relationships/printerSettings" Target="../printerSettings/printerSettings19.bin"/><Relationship Id="rId10" Type="http://schemas.openxmlformats.org/officeDocument/2006/relationships/printerSettings" Target="../printerSettings/printerSettings24.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43.bin"/><Relationship Id="rId13" Type="http://schemas.openxmlformats.org/officeDocument/2006/relationships/vmlDrawing" Target="../drawings/vmlDrawing27.vml"/><Relationship Id="rId3" Type="http://schemas.openxmlformats.org/officeDocument/2006/relationships/printerSettings" Target="../printerSettings/printerSettings438.bin"/><Relationship Id="rId7" Type="http://schemas.openxmlformats.org/officeDocument/2006/relationships/printerSettings" Target="../printerSettings/printerSettings442.bin"/><Relationship Id="rId12" Type="http://schemas.openxmlformats.org/officeDocument/2006/relationships/printerSettings" Target="../printerSettings/printerSettings447.bin"/><Relationship Id="rId2" Type="http://schemas.openxmlformats.org/officeDocument/2006/relationships/printerSettings" Target="../printerSettings/printerSettings437.bin"/><Relationship Id="rId1" Type="http://schemas.openxmlformats.org/officeDocument/2006/relationships/printerSettings" Target="../printerSettings/printerSettings436.bin"/><Relationship Id="rId6" Type="http://schemas.openxmlformats.org/officeDocument/2006/relationships/printerSettings" Target="../printerSettings/printerSettings441.bin"/><Relationship Id="rId11" Type="http://schemas.openxmlformats.org/officeDocument/2006/relationships/printerSettings" Target="../printerSettings/printerSettings446.bin"/><Relationship Id="rId5" Type="http://schemas.openxmlformats.org/officeDocument/2006/relationships/printerSettings" Target="../printerSettings/printerSettings440.bin"/><Relationship Id="rId10" Type="http://schemas.openxmlformats.org/officeDocument/2006/relationships/printerSettings" Target="../printerSettings/printerSettings445.bin"/><Relationship Id="rId4" Type="http://schemas.openxmlformats.org/officeDocument/2006/relationships/printerSettings" Target="../printerSettings/printerSettings439.bin"/><Relationship Id="rId9" Type="http://schemas.openxmlformats.org/officeDocument/2006/relationships/printerSettings" Target="../printerSettings/printerSettings444.bin"/><Relationship Id="rId14"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5.bin"/><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2" Type="http://schemas.openxmlformats.org/officeDocument/2006/relationships/printerSettings" Target="../printerSettings/printerSettings449.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5" Type="http://schemas.openxmlformats.org/officeDocument/2006/relationships/printerSettings" Target="../printerSettings/printerSettings452.bin"/><Relationship Id="rId10" Type="http://schemas.openxmlformats.org/officeDocument/2006/relationships/printerSettings" Target="../printerSettings/printerSettings457.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drawing" Target="../drawings/drawing1.xml"/><Relationship Id="rId3" Type="http://schemas.openxmlformats.org/officeDocument/2006/relationships/printerSettings" Target="../printerSettings/printerSettings462.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2" Type="http://schemas.openxmlformats.org/officeDocument/2006/relationships/printerSettings" Target="../printerSettings/printerSettings461.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4.bin"/><Relationship Id="rId10" Type="http://schemas.openxmlformats.org/officeDocument/2006/relationships/printerSettings" Target="../printerSettings/printerSettings469.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9.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91.bin"/><Relationship Id="rId13" Type="http://schemas.openxmlformats.org/officeDocument/2006/relationships/drawing" Target="../drawings/drawing2.xml"/><Relationship Id="rId3" Type="http://schemas.openxmlformats.org/officeDocument/2006/relationships/printerSettings" Target="../printerSettings/printerSettings486.bin"/><Relationship Id="rId7" Type="http://schemas.openxmlformats.org/officeDocument/2006/relationships/printerSettings" Target="../printerSettings/printerSettings490.bin"/><Relationship Id="rId12" Type="http://schemas.openxmlformats.org/officeDocument/2006/relationships/printerSettings" Target="../printerSettings/printerSettings495.bin"/><Relationship Id="rId2" Type="http://schemas.openxmlformats.org/officeDocument/2006/relationships/printerSettings" Target="../printerSettings/printerSettings485.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11" Type="http://schemas.openxmlformats.org/officeDocument/2006/relationships/printerSettings" Target="../printerSettings/printerSettings494.bin"/><Relationship Id="rId5" Type="http://schemas.openxmlformats.org/officeDocument/2006/relationships/printerSettings" Target="../printerSettings/printerSettings488.bin"/><Relationship Id="rId10" Type="http://schemas.openxmlformats.org/officeDocument/2006/relationships/printerSettings" Target="../printerSettings/printerSettings493.bin"/><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03.bin"/><Relationship Id="rId3" Type="http://schemas.openxmlformats.org/officeDocument/2006/relationships/printerSettings" Target="../printerSettings/printerSettings498.bin"/><Relationship Id="rId7" Type="http://schemas.openxmlformats.org/officeDocument/2006/relationships/printerSettings" Target="../printerSettings/printerSettings502.bin"/><Relationship Id="rId12" Type="http://schemas.openxmlformats.org/officeDocument/2006/relationships/printerSettings" Target="../printerSettings/printerSettings507.bin"/><Relationship Id="rId2" Type="http://schemas.openxmlformats.org/officeDocument/2006/relationships/printerSettings" Target="../printerSettings/printerSettings497.bin"/><Relationship Id="rId1" Type="http://schemas.openxmlformats.org/officeDocument/2006/relationships/printerSettings" Target="../printerSettings/printerSettings496.bin"/><Relationship Id="rId6" Type="http://schemas.openxmlformats.org/officeDocument/2006/relationships/printerSettings" Target="../printerSettings/printerSettings501.bin"/><Relationship Id="rId11" Type="http://schemas.openxmlformats.org/officeDocument/2006/relationships/printerSettings" Target="../printerSettings/printerSettings506.bin"/><Relationship Id="rId5" Type="http://schemas.openxmlformats.org/officeDocument/2006/relationships/printerSettings" Target="../printerSettings/printerSettings500.bin"/><Relationship Id="rId10" Type="http://schemas.openxmlformats.org/officeDocument/2006/relationships/printerSettings" Target="../printerSettings/printerSettings505.bin"/><Relationship Id="rId4" Type="http://schemas.openxmlformats.org/officeDocument/2006/relationships/printerSettings" Target="../printerSettings/printerSettings499.bin"/><Relationship Id="rId9" Type="http://schemas.openxmlformats.org/officeDocument/2006/relationships/printerSettings" Target="../printerSettings/printerSettings504.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vmlDrawing" Target="../drawings/vmlDrawing28.vml"/><Relationship Id="rId3" Type="http://schemas.openxmlformats.org/officeDocument/2006/relationships/printerSettings" Target="../printerSettings/printerSettings510.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2" Type="http://schemas.openxmlformats.org/officeDocument/2006/relationships/printerSettings" Target="../printerSettings/printerSettings509.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0" Type="http://schemas.openxmlformats.org/officeDocument/2006/relationships/printerSettings" Target="../printerSettings/printerSettings517.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vmlDrawing" Target="../drawings/vmlDrawing29.vml"/><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0" Type="http://schemas.openxmlformats.org/officeDocument/2006/relationships/printerSettings" Target="../printerSettings/printerSettings529.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9.bin"/><Relationship Id="rId13" Type="http://schemas.openxmlformats.org/officeDocument/2006/relationships/vmlDrawing" Target="../drawings/vmlDrawing30.vml"/><Relationship Id="rId3" Type="http://schemas.openxmlformats.org/officeDocument/2006/relationships/printerSettings" Target="../printerSettings/printerSettings534.bin"/><Relationship Id="rId7" Type="http://schemas.openxmlformats.org/officeDocument/2006/relationships/printerSettings" Target="../printerSettings/printerSettings538.bin"/><Relationship Id="rId12" Type="http://schemas.openxmlformats.org/officeDocument/2006/relationships/printerSettings" Target="../printerSettings/printerSettings543.bin"/><Relationship Id="rId2" Type="http://schemas.openxmlformats.org/officeDocument/2006/relationships/printerSettings" Target="../printerSettings/printerSettings533.bin"/><Relationship Id="rId1" Type="http://schemas.openxmlformats.org/officeDocument/2006/relationships/printerSettings" Target="../printerSettings/printerSettings532.bin"/><Relationship Id="rId6" Type="http://schemas.openxmlformats.org/officeDocument/2006/relationships/printerSettings" Target="../printerSettings/printerSettings537.bin"/><Relationship Id="rId11" Type="http://schemas.openxmlformats.org/officeDocument/2006/relationships/printerSettings" Target="../printerSettings/printerSettings542.bin"/><Relationship Id="rId5" Type="http://schemas.openxmlformats.org/officeDocument/2006/relationships/printerSettings" Target="../printerSettings/printerSettings536.bin"/><Relationship Id="rId10" Type="http://schemas.openxmlformats.org/officeDocument/2006/relationships/printerSettings" Target="../printerSettings/printerSettings541.bin"/><Relationship Id="rId4" Type="http://schemas.openxmlformats.org/officeDocument/2006/relationships/printerSettings" Target="../printerSettings/printerSettings535.bin"/><Relationship Id="rId9" Type="http://schemas.openxmlformats.org/officeDocument/2006/relationships/printerSettings" Target="../printerSettings/printerSettings540.bin"/><Relationship Id="rId14"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vmlDrawing" Target="../drawings/vmlDrawing31.vml"/><Relationship Id="rId3" Type="http://schemas.openxmlformats.org/officeDocument/2006/relationships/printerSettings" Target="../printerSettings/printerSettings546.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2" Type="http://schemas.openxmlformats.org/officeDocument/2006/relationships/printerSettings" Target="../printerSettings/printerSettings545.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5" Type="http://schemas.openxmlformats.org/officeDocument/2006/relationships/printerSettings" Target="../printerSettings/printerSettings548.bin"/><Relationship Id="rId10" Type="http://schemas.openxmlformats.org/officeDocument/2006/relationships/printerSettings" Target="../printerSettings/printerSettings553.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5" Type="http://schemas.openxmlformats.org/officeDocument/2006/relationships/printerSettings" Target="../printerSettings/printerSettings31.bin"/><Relationship Id="rId10" Type="http://schemas.openxmlformats.org/officeDocument/2006/relationships/printerSettings" Target="../printerSettings/printerSettings36.bin"/><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63.bin"/><Relationship Id="rId13" Type="http://schemas.openxmlformats.org/officeDocument/2006/relationships/vmlDrawing" Target="../drawings/vmlDrawing32.vml"/><Relationship Id="rId3" Type="http://schemas.openxmlformats.org/officeDocument/2006/relationships/printerSettings" Target="../printerSettings/printerSettings558.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5" Type="http://schemas.openxmlformats.org/officeDocument/2006/relationships/printerSettings" Target="../printerSettings/printerSettings560.bin"/><Relationship Id="rId10" Type="http://schemas.openxmlformats.org/officeDocument/2006/relationships/printerSettings" Target="../printerSettings/printerSettings565.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comments" Target="../comments32.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vmlDrawing" Target="../drawings/vmlDrawing33.vml"/><Relationship Id="rId3" Type="http://schemas.openxmlformats.org/officeDocument/2006/relationships/printerSettings" Target="../printerSettings/printerSettings570.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2" Type="http://schemas.openxmlformats.org/officeDocument/2006/relationships/printerSettings" Target="../printerSettings/printerSettings569.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5" Type="http://schemas.openxmlformats.org/officeDocument/2006/relationships/printerSettings" Target="../printerSettings/printerSettings572.bin"/><Relationship Id="rId10" Type="http://schemas.openxmlformats.org/officeDocument/2006/relationships/printerSettings" Target="../printerSettings/printerSettings577.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comments" Target="../comments33.xm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87.bin"/><Relationship Id="rId13" Type="http://schemas.openxmlformats.org/officeDocument/2006/relationships/vmlDrawing" Target="../drawings/vmlDrawing34.vml"/><Relationship Id="rId3" Type="http://schemas.openxmlformats.org/officeDocument/2006/relationships/printerSettings" Target="../printerSettings/printerSettings582.bin"/><Relationship Id="rId7" Type="http://schemas.openxmlformats.org/officeDocument/2006/relationships/printerSettings" Target="../printerSettings/printerSettings586.bin"/><Relationship Id="rId12" Type="http://schemas.openxmlformats.org/officeDocument/2006/relationships/printerSettings" Target="../printerSettings/printerSettings591.bin"/><Relationship Id="rId2" Type="http://schemas.openxmlformats.org/officeDocument/2006/relationships/printerSettings" Target="../printerSettings/printerSettings581.bin"/><Relationship Id="rId1" Type="http://schemas.openxmlformats.org/officeDocument/2006/relationships/printerSettings" Target="../printerSettings/printerSettings580.bin"/><Relationship Id="rId6" Type="http://schemas.openxmlformats.org/officeDocument/2006/relationships/printerSettings" Target="../printerSettings/printerSettings585.bin"/><Relationship Id="rId11" Type="http://schemas.openxmlformats.org/officeDocument/2006/relationships/printerSettings" Target="../printerSettings/printerSettings590.bin"/><Relationship Id="rId5" Type="http://schemas.openxmlformats.org/officeDocument/2006/relationships/printerSettings" Target="../printerSettings/printerSettings584.bin"/><Relationship Id="rId10" Type="http://schemas.openxmlformats.org/officeDocument/2006/relationships/printerSettings" Target="../printerSettings/printerSettings589.bin"/><Relationship Id="rId4" Type="http://schemas.openxmlformats.org/officeDocument/2006/relationships/printerSettings" Target="../printerSettings/printerSettings583.bin"/><Relationship Id="rId9" Type="http://schemas.openxmlformats.org/officeDocument/2006/relationships/printerSettings" Target="../printerSettings/printerSettings588.bin"/><Relationship Id="rId14" Type="http://schemas.openxmlformats.org/officeDocument/2006/relationships/comments" Target="../comments34.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vmlDrawing" Target="../drawings/vmlDrawing35.vml"/><Relationship Id="rId3" Type="http://schemas.openxmlformats.org/officeDocument/2006/relationships/printerSettings" Target="../printerSettings/printerSettings594.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2" Type="http://schemas.openxmlformats.org/officeDocument/2006/relationships/printerSettings" Target="../printerSettings/printerSettings593.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0" Type="http://schemas.openxmlformats.org/officeDocument/2006/relationships/printerSettings" Target="../printerSettings/printerSettings601.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comments" Target="../comments35.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vmlDrawing" Target="../drawings/vmlDrawing36.vml"/><Relationship Id="rId3" Type="http://schemas.openxmlformats.org/officeDocument/2006/relationships/printerSettings" Target="../printerSettings/printerSettings606.bin"/><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2" Type="http://schemas.openxmlformats.org/officeDocument/2006/relationships/printerSettings" Target="../printerSettings/printerSettings605.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0" Type="http://schemas.openxmlformats.org/officeDocument/2006/relationships/printerSettings" Target="../printerSettings/printerSettings613.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comments" Target="../comments36.x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vmlDrawing" Target="../drawings/vmlDrawing37.vml"/><Relationship Id="rId3" Type="http://schemas.openxmlformats.org/officeDocument/2006/relationships/printerSettings" Target="../printerSettings/printerSettings618.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2" Type="http://schemas.openxmlformats.org/officeDocument/2006/relationships/printerSettings" Target="../printerSettings/printerSettings617.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5" Type="http://schemas.openxmlformats.org/officeDocument/2006/relationships/printerSettings" Target="../printerSettings/printerSettings620.bin"/><Relationship Id="rId10" Type="http://schemas.openxmlformats.org/officeDocument/2006/relationships/printerSettings" Target="../printerSettings/printerSettings625.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comments" Target="../comments37.x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5.bin"/><Relationship Id="rId13" Type="http://schemas.openxmlformats.org/officeDocument/2006/relationships/vmlDrawing" Target="../drawings/vmlDrawing38.vml"/><Relationship Id="rId3" Type="http://schemas.openxmlformats.org/officeDocument/2006/relationships/printerSettings" Target="../printerSettings/printerSettings630.bin"/><Relationship Id="rId7" Type="http://schemas.openxmlformats.org/officeDocument/2006/relationships/printerSettings" Target="../printerSettings/printerSettings634.bin"/><Relationship Id="rId12" Type="http://schemas.openxmlformats.org/officeDocument/2006/relationships/printerSettings" Target="../printerSettings/printerSettings639.bin"/><Relationship Id="rId2" Type="http://schemas.openxmlformats.org/officeDocument/2006/relationships/printerSettings" Target="../printerSettings/printerSettings629.bin"/><Relationship Id="rId1" Type="http://schemas.openxmlformats.org/officeDocument/2006/relationships/printerSettings" Target="../printerSettings/printerSettings628.bin"/><Relationship Id="rId6" Type="http://schemas.openxmlformats.org/officeDocument/2006/relationships/printerSettings" Target="../printerSettings/printerSettings633.bin"/><Relationship Id="rId11" Type="http://schemas.openxmlformats.org/officeDocument/2006/relationships/printerSettings" Target="../printerSettings/printerSettings638.bin"/><Relationship Id="rId5" Type="http://schemas.openxmlformats.org/officeDocument/2006/relationships/printerSettings" Target="../printerSettings/printerSettings632.bin"/><Relationship Id="rId10" Type="http://schemas.openxmlformats.org/officeDocument/2006/relationships/printerSettings" Target="../printerSettings/printerSettings637.bin"/><Relationship Id="rId4" Type="http://schemas.openxmlformats.org/officeDocument/2006/relationships/printerSettings" Target="../printerSettings/printerSettings631.bin"/><Relationship Id="rId9" Type="http://schemas.openxmlformats.org/officeDocument/2006/relationships/printerSettings" Target="../printerSettings/printerSettings636.bin"/><Relationship Id="rId14" Type="http://schemas.openxmlformats.org/officeDocument/2006/relationships/comments" Target="../comments38.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vmlDrawing" Target="../drawings/vmlDrawing39.vml"/><Relationship Id="rId3" Type="http://schemas.openxmlformats.org/officeDocument/2006/relationships/printerSettings" Target="../printerSettings/printerSettings642.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2" Type="http://schemas.openxmlformats.org/officeDocument/2006/relationships/printerSettings" Target="../printerSettings/printerSettings641.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5" Type="http://schemas.openxmlformats.org/officeDocument/2006/relationships/printerSettings" Target="../printerSettings/printerSettings644.bin"/><Relationship Id="rId10" Type="http://schemas.openxmlformats.org/officeDocument/2006/relationships/printerSettings" Target="../printerSettings/printerSettings649.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comments" Target="../comments39.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vmlDrawing" Target="../drawings/vmlDrawing40.vml"/><Relationship Id="rId3" Type="http://schemas.openxmlformats.org/officeDocument/2006/relationships/printerSettings" Target="../printerSettings/printerSettings654.bin"/><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2" Type="http://schemas.openxmlformats.org/officeDocument/2006/relationships/printerSettings" Target="../printerSettings/printerSettings653.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5" Type="http://schemas.openxmlformats.org/officeDocument/2006/relationships/printerSettings" Target="../printerSettings/printerSettings656.bin"/><Relationship Id="rId10" Type="http://schemas.openxmlformats.org/officeDocument/2006/relationships/printerSettings" Target="../printerSettings/printerSettings661.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comments" Target="../comments40.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vmlDrawing" Target="../drawings/vmlDrawing41.vml"/><Relationship Id="rId3" Type="http://schemas.openxmlformats.org/officeDocument/2006/relationships/printerSettings" Target="../printerSettings/printerSettings666.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2" Type="http://schemas.openxmlformats.org/officeDocument/2006/relationships/printerSettings" Target="../printerSettings/printerSettings665.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5" Type="http://schemas.openxmlformats.org/officeDocument/2006/relationships/printerSettings" Target="../printerSettings/printerSettings668.bin"/><Relationship Id="rId10" Type="http://schemas.openxmlformats.org/officeDocument/2006/relationships/printerSettings" Target="../printerSettings/printerSettings673.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comments" Target="../comments41.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vmlDrawing" Target="../drawings/vmlDrawing1.vml"/><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0" Type="http://schemas.openxmlformats.org/officeDocument/2006/relationships/printerSettings" Target="../printerSettings/printerSettings48.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83.bin"/><Relationship Id="rId13" Type="http://schemas.openxmlformats.org/officeDocument/2006/relationships/vmlDrawing" Target="../drawings/vmlDrawing42.vml"/><Relationship Id="rId3" Type="http://schemas.openxmlformats.org/officeDocument/2006/relationships/printerSettings" Target="../printerSettings/printerSettings678.bin"/><Relationship Id="rId7" Type="http://schemas.openxmlformats.org/officeDocument/2006/relationships/printerSettings" Target="../printerSettings/printerSettings682.bin"/><Relationship Id="rId12" Type="http://schemas.openxmlformats.org/officeDocument/2006/relationships/printerSettings" Target="../printerSettings/printerSettings687.bin"/><Relationship Id="rId2" Type="http://schemas.openxmlformats.org/officeDocument/2006/relationships/printerSettings" Target="../printerSettings/printerSettings677.bin"/><Relationship Id="rId1" Type="http://schemas.openxmlformats.org/officeDocument/2006/relationships/printerSettings" Target="../printerSettings/printerSettings676.bin"/><Relationship Id="rId6" Type="http://schemas.openxmlformats.org/officeDocument/2006/relationships/printerSettings" Target="../printerSettings/printerSettings681.bin"/><Relationship Id="rId11" Type="http://schemas.openxmlformats.org/officeDocument/2006/relationships/printerSettings" Target="../printerSettings/printerSettings686.bin"/><Relationship Id="rId5" Type="http://schemas.openxmlformats.org/officeDocument/2006/relationships/printerSettings" Target="../printerSettings/printerSettings680.bin"/><Relationship Id="rId10" Type="http://schemas.openxmlformats.org/officeDocument/2006/relationships/printerSettings" Target="../printerSettings/printerSettings685.bin"/><Relationship Id="rId4" Type="http://schemas.openxmlformats.org/officeDocument/2006/relationships/printerSettings" Target="../printerSettings/printerSettings679.bin"/><Relationship Id="rId9" Type="http://schemas.openxmlformats.org/officeDocument/2006/relationships/printerSettings" Target="../printerSettings/printerSettings684.bin"/><Relationship Id="rId14" Type="http://schemas.openxmlformats.org/officeDocument/2006/relationships/comments" Target="../comments42.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vmlDrawing" Target="../drawings/vmlDrawing43.vml"/><Relationship Id="rId3" Type="http://schemas.openxmlformats.org/officeDocument/2006/relationships/printerSettings" Target="../printerSettings/printerSettings690.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2" Type="http://schemas.openxmlformats.org/officeDocument/2006/relationships/printerSettings" Target="../printerSettings/printerSettings689.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0" Type="http://schemas.openxmlformats.org/officeDocument/2006/relationships/printerSettings" Target="../printerSettings/printerSettings697.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comments" Target="../comments43.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07.bin"/><Relationship Id="rId13" Type="http://schemas.openxmlformats.org/officeDocument/2006/relationships/vmlDrawing" Target="../drawings/vmlDrawing44.vml"/><Relationship Id="rId3" Type="http://schemas.openxmlformats.org/officeDocument/2006/relationships/printerSettings" Target="../printerSettings/printerSettings702.bin"/><Relationship Id="rId7" Type="http://schemas.openxmlformats.org/officeDocument/2006/relationships/printerSettings" Target="../printerSettings/printerSettings706.bin"/><Relationship Id="rId12" Type="http://schemas.openxmlformats.org/officeDocument/2006/relationships/printerSettings" Target="../printerSettings/printerSettings711.bin"/><Relationship Id="rId2" Type="http://schemas.openxmlformats.org/officeDocument/2006/relationships/printerSettings" Target="../printerSettings/printerSettings701.bin"/><Relationship Id="rId1" Type="http://schemas.openxmlformats.org/officeDocument/2006/relationships/printerSettings" Target="../printerSettings/printerSettings700.bin"/><Relationship Id="rId6" Type="http://schemas.openxmlformats.org/officeDocument/2006/relationships/printerSettings" Target="../printerSettings/printerSettings705.bin"/><Relationship Id="rId11" Type="http://schemas.openxmlformats.org/officeDocument/2006/relationships/printerSettings" Target="../printerSettings/printerSettings710.bin"/><Relationship Id="rId5" Type="http://schemas.openxmlformats.org/officeDocument/2006/relationships/printerSettings" Target="../printerSettings/printerSettings704.bin"/><Relationship Id="rId10" Type="http://schemas.openxmlformats.org/officeDocument/2006/relationships/printerSettings" Target="../printerSettings/printerSettings709.bin"/><Relationship Id="rId4" Type="http://schemas.openxmlformats.org/officeDocument/2006/relationships/printerSettings" Target="../printerSettings/printerSettings703.bin"/><Relationship Id="rId9" Type="http://schemas.openxmlformats.org/officeDocument/2006/relationships/printerSettings" Target="../printerSettings/printerSettings708.bin"/><Relationship Id="rId14" Type="http://schemas.openxmlformats.org/officeDocument/2006/relationships/comments" Target="../comments44.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19.bin"/><Relationship Id="rId13" Type="http://schemas.openxmlformats.org/officeDocument/2006/relationships/vmlDrawing" Target="../drawings/vmlDrawing45.vml"/><Relationship Id="rId3" Type="http://schemas.openxmlformats.org/officeDocument/2006/relationships/printerSettings" Target="../printerSettings/printerSettings714.bin"/><Relationship Id="rId7" Type="http://schemas.openxmlformats.org/officeDocument/2006/relationships/printerSettings" Target="../printerSettings/printerSettings718.bin"/><Relationship Id="rId12" Type="http://schemas.openxmlformats.org/officeDocument/2006/relationships/printerSettings" Target="../printerSettings/printerSettings723.bin"/><Relationship Id="rId2" Type="http://schemas.openxmlformats.org/officeDocument/2006/relationships/printerSettings" Target="../printerSettings/printerSettings713.bin"/><Relationship Id="rId1" Type="http://schemas.openxmlformats.org/officeDocument/2006/relationships/printerSettings" Target="../printerSettings/printerSettings712.bin"/><Relationship Id="rId6" Type="http://schemas.openxmlformats.org/officeDocument/2006/relationships/printerSettings" Target="../printerSettings/printerSettings717.bin"/><Relationship Id="rId11" Type="http://schemas.openxmlformats.org/officeDocument/2006/relationships/printerSettings" Target="../printerSettings/printerSettings722.bin"/><Relationship Id="rId5" Type="http://schemas.openxmlformats.org/officeDocument/2006/relationships/printerSettings" Target="../printerSettings/printerSettings716.bin"/><Relationship Id="rId10" Type="http://schemas.openxmlformats.org/officeDocument/2006/relationships/printerSettings" Target="../printerSettings/printerSettings721.bin"/><Relationship Id="rId4" Type="http://schemas.openxmlformats.org/officeDocument/2006/relationships/printerSettings" Target="../printerSettings/printerSettings715.bin"/><Relationship Id="rId9" Type="http://schemas.openxmlformats.org/officeDocument/2006/relationships/printerSettings" Target="../printerSettings/printerSettings720.bin"/><Relationship Id="rId14" Type="http://schemas.openxmlformats.org/officeDocument/2006/relationships/comments" Target="../comments45.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31.bin"/><Relationship Id="rId13" Type="http://schemas.openxmlformats.org/officeDocument/2006/relationships/vmlDrawing" Target="../drawings/vmlDrawing46.vml"/><Relationship Id="rId3" Type="http://schemas.openxmlformats.org/officeDocument/2006/relationships/printerSettings" Target="../printerSettings/printerSettings726.bin"/><Relationship Id="rId7" Type="http://schemas.openxmlformats.org/officeDocument/2006/relationships/printerSettings" Target="../printerSettings/printerSettings730.bin"/><Relationship Id="rId12" Type="http://schemas.openxmlformats.org/officeDocument/2006/relationships/printerSettings" Target="../printerSettings/printerSettings735.bin"/><Relationship Id="rId2" Type="http://schemas.openxmlformats.org/officeDocument/2006/relationships/printerSettings" Target="../printerSettings/printerSettings725.bin"/><Relationship Id="rId1" Type="http://schemas.openxmlformats.org/officeDocument/2006/relationships/printerSettings" Target="../printerSettings/printerSettings724.bin"/><Relationship Id="rId6" Type="http://schemas.openxmlformats.org/officeDocument/2006/relationships/printerSettings" Target="../printerSettings/printerSettings729.bin"/><Relationship Id="rId11" Type="http://schemas.openxmlformats.org/officeDocument/2006/relationships/printerSettings" Target="../printerSettings/printerSettings734.bin"/><Relationship Id="rId5" Type="http://schemas.openxmlformats.org/officeDocument/2006/relationships/printerSettings" Target="../printerSettings/printerSettings728.bin"/><Relationship Id="rId10" Type="http://schemas.openxmlformats.org/officeDocument/2006/relationships/printerSettings" Target="../printerSettings/printerSettings733.bin"/><Relationship Id="rId4" Type="http://schemas.openxmlformats.org/officeDocument/2006/relationships/printerSettings" Target="../printerSettings/printerSettings727.bin"/><Relationship Id="rId9" Type="http://schemas.openxmlformats.org/officeDocument/2006/relationships/printerSettings" Target="../printerSettings/printerSettings732.bin"/><Relationship Id="rId14" Type="http://schemas.openxmlformats.org/officeDocument/2006/relationships/comments" Target="../comments46.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43.bin"/><Relationship Id="rId13" Type="http://schemas.openxmlformats.org/officeDocument/2006/relationships/vmlDrawing" Target="../drawings/vmlDrawing47.vml"/><Relationship Id="rId3" Type="http://schemas.openxmlformats.org/officeDocument/2006/relationships/printerSettings" Target="../printerSettings/printerSettings738.bin"/><Relationship Id="rId7" Type="http://schemas.openxmlformats.org/officeDocument/2006/relationships/printerSettings" Target="../printerSettings/printerSettings742.bin"/><Relationship Id="rId12" Type="http://schemas.openxmlformats.org/officeDocument/2006/relationships/printerSettings" Target="../printerSettings/printerSettings747.bin"/><Relationship Id="rId2" Type="http://schemas.openxmlformats.org/officeDocument/2006/relationships/printerSettings" Target="../printerSettings/printerSettings737.bin"/><Relationship Id="rId1" Type="http://schemas.openxmlformats.org/officeDocument/2006/relationships/printerSettings" Target="../printerSettings/printerSettings736.bin"/><Relationship Id="rId6" Type="http://schemas.openxmlformats.org/officeDocument/2006/relationships/printerSettings" Target="../printerSettings/printerSettings741.bin"/><Relationship Id="rId11" Type="http://schemas.openxmlformats.org/officeDocument/2006/relationships/printerSettings" Target="../printerSettings/printerSettings746.bin"/><Relationship Id="rId5" Type="http://schemas.openxmlformats.org/officeDocument/2006/relationships/printerSettings" Target="../printerSettings/printerSettings740.bin"/><Relationship Id="rId10" Type="http://schemas.openxmlformats.org/officeDocument/2006/relationships/printerSettings" Target="../printerSettings/printerSettings745.bin"/><Relationship Id="rId4" Type="http://schemas.openxmlformats.org/officeDocument/2006/relationships/printerSettings" Target="../printerSettings/printerSettings739.bin"/><Relationship Id="rId9" Type="http://schemas.openxmlformats.org/officeDocument/2006/relationships/printerSettings" Target="../printerSettings/printerSettings744.bin"/><Relationship Id="rId14" Type="http://schemas.openxmlformats.org/officeDocument/2006/relationships/comments" Target="../comments47.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755.bin"/><Relationship Id="rId13" Type="http://schemas.openxmlformats.org/officeDocument/2006/relationships/drawing" Target="../drawings/drawing3.xml"/><Relationship Id="rId3" Type="http://schemas.openxmlformats.org/officeDocument/2006/relationships/printerSettings" Target="../printerSettings/printerSettings750.bin"/><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2" Type="http://schemas.openxmlformats.org/officeDocument/2006/relationships/printerSettings" Target="../printerSettings/printerSettings749.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5" Type="http://schemas.openxmlformats.org/officeDocument/2006/relationships/printerSettings" Target="../printerSettings/printerSettings752.bin"/><Relationship Id="rId15" Type="http://schemas.openxmlformats.org/officeDocument/2006/relationships/comments" Target="../comments48.xml"/><Relationship Id="rId10" Type="http://schemas.openxmlformats.org/officeDocument/2006/relationships/printerSettings" Target="../printerSettings/printerSettings757.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767.bin"/><Relationship Id="rId13" Type="http://schemas.openxmlformats.org/officeDocument/2006/relationships/vmlDrawing" Target="../drawings/vmlDrawing49.vml"/><Relationship Id="rId3" Type="http://schemas.openxmlformats.org/officeDocument/2006/relationships/printerSettings" Target="../printerSettings/printerSettings762.bin"/><Relationship Id="rId7" Type="http://schemas.openxmlformats.org/officeDocument/2006/relationships/printerSettings" Target="../printerSettings/printerSettings766.bin"/><Relationship Id="rId12" Type="http://schemas.openxmlformats.org/officeDocument/2006/relationships/printerSettings" Target="../printerSettings/printerSettings771.bin"/><Relationship Id="rId2" Type="http://schemas.openxmlformats.org/officeDocument/2006/relationships/printerSettings" Target="../printerSettings/printerSettings761.bin"/><Relationship Id="rId1" Type="http://schemas.openxmlformats.org/officeDocument/2006/relationships/printerSettings" Target="../printerSettings/printerSettings760.bin"/><Relationship Id="rId6" Type="http://schemas.openxmlformats.org/officeDocument/2006/relationships/printerSettings" Target="../printerSettings/printerSettings765.bin"/><Relationship Id="rId11" Type="http://schemas.openxmlformats.org/officeDocument/2006/relationships/printerSettings" Target="../printerSettings/printerSettings770.bin"/><Relationship Id="rId5" Type="http://schemas.openxmlformats.org/officeDocument/2006/relationships/printerSettings" Target="../printerSettings/printerSettings764.bin"/><Relationship Id="rId10" Type="http://schemas.openxmlformats.org/officeDocument/2006/relationships/printerSettings" Target="../printerSettings/printerSettings769.bin"/><Relationship Id="rId4" Type="http://schemas.openxmlformats.org/officeDocument/2006/relationships/printerSettings" Target="../printerSettings/printerSettings763.bin"/><Relationship Id="rId9" Type="http://schemas.openxmlformats.org/officeDocument/2006/relationships/printerSettings" Target="../printerSettings/printerSettings768.bin"/><Relationship Id="rId14" Type="http://schemas.openxmlformats.org/officeDocument/2006/relationships/comments" Target="../comments49.xm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779.bin"/><Relationship Id="rId13" Type="http://schemas.openxmlformats.org/officeDocument/2006/relationships/vmlDrawing" Target="../drawings/vmlDrawing50.vml"/><Relationship Id="rId3" Type="http://schemas.openxmlformats.org/officeDocument/2006/relationships/printerSettings" Target="../printerSettings/printerSettings774.bin"/><Relationship Id="rId7" Type="http://schemas.openxmlformats.org/officeDocument/2006/relationships/printerSettings" Target="../printerSettings/printerSettings778.bin"/><Relationship Id="rId12" Type="http://schemas.openxmlformats.org/officeDocument/2006/relationships/printerSettings" Target="../printerSettings/printerSettings783.bin"/><Relationship Id="rId2" Type="http://schemas.openxmlformats.org/officeDocument/2006/relationships/printerSettings" Target="../printerSettings/printerSettings773.bin"/><Relationship Id="rId1" Type="http://schemas.openxmlformats.org/officeDocument/2006/relationships/printerSettings" Target="../printerSettings/printerSettings772.bin"/><Relationship Id="rId6" Type="http://schemas.openxmlformats.org/officeDocument/2006/relationships/printerSettings" Target="../printerSettings/printerSettings777.bin"/><Relationship Id="rId11" Type="http://schemas.openxmlformats.org/officeDocument/2006/relationships/printerSettings" Target="../printerSettings/printerSettings782.bin"/><Relationship Id="rId5" Type="http://schemas.openxmlformats.org/officeDocument/2006/relationships/printerSettings" Target="../printerSettings/printerSettings776.bin"/><Relationship Id="rId10" Type="http://schemas.openxmlformats.org/officeDocument/2006/relationships/printerSettings" Target="../printerSettings/printerSettings781.bin"/><Relationship Id="rId4" Type="http://schemas.openxmlformats.org/officeDocument/2006/relationships/printerSettings" Target="../printerSettings/printerSettings775.bin"/><Relationship Id="rId9" Type="http://schemas.openxmlformats.org/officeDocument/2006/relationships/printerSettings" Target="../printerSettings/printerSettings780.bin"/><Relationship Id="rId14" Type="http://schemas.openxmlformats.org/officeDocument/2006/relationships/comments" Target="../comments50.xm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791.bin"/><Relationship Id="rId13" Type="http://schemas.openxmlformats.org/officeDocument/2006/relationships/vmlDrawing" Target="../drawings/vmlDrawing51.vml"/><Relationship Id="rId3" Type="http://schemas.openxmlformats.org/officeDocument/2006/relationships/printerSettings" Target="../printerSettings/printerSettings786.bin"/><Relationship Id="rId7" Type="http://schemas.openxmlformats.org/officeDocument/2006/relationships/printerSettings" Target="../printerSettings/printerSettings790.bin"/><Relationship Id="rId12" Type="http://schemas.openxmlformats.org/officeDocument/2006/relationships/printerSettings" Target="../printerSettings/printerSettings795.bin"/><Relationship Id="rId2" Type="http://schemas.openxmlformats.org/officeDocument/2006/relationships/printerSettings" Target="../printerSettings/printerSettings785.bin"/><Relationship Id="rId1" Type="http://schemas.openxmlformats.org/officeDocument/2006/relationships/printerSettings" Target="../printerSettings/printerSettings784.bin"/><Relationship Id="rId6" Type="http://schemas.openxmlformats.org/officeDocument/2006/relationships/printerSettings" Target="../printerSettings/printerSettings789.bin"/><Relationship Id="rId11" Type="http://schemas.openxmlformats.org/officeDocument/2006/relationships/printerSettings" Target="../printerSettings/printerSettings794.bin"/><Relationship Id="rId5" Type="http://schemas.openxmlformats.org/officeDocument/2006/relationships/printerSettings" Target="../printerSettings/printerSettings788.bin"/><Relationship Id="rId10" Type="http://schemas.openxmlformats.org/officeDocument/2006/relationships/printerSettings" Target="../printerSettings/printerSettings793.bin"/><Relationship Id="rId4" Type="http://schemas.openxmlformats.org/officeDocument/2006/relationships/printerSettings" Target="../printerSettings/printerSettings787.bin"/><Relationship Id="rId9" Type="http://schemas.openxmlformats.org/officeDocument/2006/relationships/printerSettings" Target="../printerSettings/printerSettings792.bin"/><Relationship Id="rId14" Type="http://schemas.openxmlformats.org/officeDocument/2006/relationships/comments" Target="../comments5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vmlDrawing" Target="../drawings/vmlDrawing2.vml"/><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803.bin"/><Relationship Id="rId3" Type="http://schemas.openxmlformats.org/officeDocument/2006/relationships/printerSettings" Target="../printerSettings/printerSettings798.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2" Type="http://schemas.openxmlformats.org/officeDocument/2006/relationships/printerSettings" Target="../printerSettings/printerSettings797.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0" Type="http://schemas.openxmlformats.org/officeDocument/2006/relationships/printerSettings" Target="../printerSettings/printerSettings805.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815.bin"/><Relationship Id="rId3" Type="http://schemas.openxmlformats.org/officeDocument/2006/relationships/printerSettings" Target="../printerSettings/printerSettings810.bin"/><Relationship Id="rId7" Type="http://schemas.openxmlformats.org/officeDocument/2006/relationships/printerSettings" Target="../printerSettings/printerSettings814.bin"/><Relationship Id="rId12" Type="http://schemas.openxmlformats.org/officeDocument/2006/relationships/printerSettings" Target="../printerSettings/printerSettings819.bin"/><Relationship Id="rId2" Type="http://schemas.openxmlformats.org/officeDocument/2006/relationships/printerSettings" Target="../printerSettings/printerSettings809.bin"/><Relationship Id="rId1" Type="http://schemas.openxmlformats.org/officeDocument/2006/relationships/printerSettings" Target="../printerSettings/printerSettings808.bin"/><Relationship Id="rId6" Type="http://schemas.openxmlformats.org/officeDocument/2006/relationships/printerSettings" Target="../printerSettings/printerSettings813.bin"/><Relationship Id="rId11" Type="http://schemas.openxmlformats.org/officeDocument/2006/relationships/printerSettings" Target="../printerSettings/printerSettings818.bin"/><Relationship Id="rId5" Type="http://schemas.openxmlformats.org/officeDocument/2006/relationships/printerSettings" Target="../printerSettings/printerSettings812.bin"/><Relationship Id="rId10" Type="http://schemas.openxmlformats.org/officeDocument/2006/relationships/printerSettings" Target="../printerSettings/printerSettings817.bin"/><Relationship Id="rId4" Type="http://schemas.openxmlformats.org/officeDocument/2006/relationships/printerSettings" Target="../printerSettings/printerSettings811.bin"/><Relationship Id="rId9" Type="http://schemas.openxmlformats.org/officeDocument/2006/relationships/printerSettings" Target="../printerSettings/printerSettings816.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827.bin"/><Relationship Id="rId3" Type="http://schemas.openxmlformats.org/officeDocument/2006/relationships/printerSettings" Target="../printerSettings/printerSettings822.bin"/><Relationship Id="rId7" Type="http://schemas.openxmlformats.org/officeDocument/2006/relationships/printerSettings" Target="../printerSettings/printerSettings826.bin"/><Relationship Id="rId12" Type="http://schemas.openxmlformats.org/officeDocument/2006/relationships/printerSettings" Target="../printerSettings/printerSettings831.bin"/><Relationship Id="rId2" Type="http://schemas.openxmlformats.org/officeDocument/2006/relationships/printerSettings" Target="../printerSettings/printerSettings821.bin"/><Relationship Id="rId1" Type="http://schemas.openxmlformats.org/officeDocument/2006/relationships/printerSettings" Target="../printerSettings/printerSettings820.bin"/><Relationship Id="rId6" Type="http://schemas.openxmlformats.org/officeDocument/2006/relationships/printerSettings" Target="../printerSettings/printerSettings825.bin"/><Relationship Id="rId11" Type="http://schemas.openxmlformats.org/officeDocument/2006/relationships/printerSettings" Target="../printerSettings/printerSettings830.bin"/><Relationship Id="rId5" Type="http://schemas.openxmlformats.org/officeDocument/2006/relationships/printerSettings" Target="../printerSettings/printerSettings824.bin"/><Relationship Id="rId10" Type="http://schemas.openxmlformats.org/officeDocument/2006/relationships/printerSettings" Target="../printerSettings/printerSettings829.bin"/><Relationship Id="rId4" Type="http://schemas.openxmlformats.org/officeDocument/2006/relationships/printerSettings" Target="../printerSettings/printerSettings823.bin"/><Relationship Id="rId9" Type="http://schemas.openxmlformats.org/officeDocument/2006/relationships/printerSettings" Target="../printerSettings/printerSettings828.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839.bin"/><Relationship Id="rId3" Type="http://schemas.openxmlformats.org/officeDocument/2006/relationships/printerSettings" Target="../printerSettings/printerSettings834.bin"/><Relationship Id="rId7" Type="http://schemas.openxmlformats.org/officeDocument/2006/relationships/printerSettings" Target="../printerSettings/printerSettings838.bin"/><Relationship Id="rId12" Type="http://schemas.openxmlformats.org/officeDocument/2006/relationships/printerSettings" Target="../printerSettings/printerSettings843.bin"/><Relationship Id="rId2" Type="http://schemas.openxmlformats.org/officeDocument/2006/relationships/printerSettings" Target="../printerSettings/printerSettings833.bin"/><Relationship Id="rId1" Type="http://schemas.openxmlformats.org/officeDocument/2006/relationships/printerSettings" Target="../printerSettings/printerSettings832.bin"/><Relationship Id="rId6" Type="http://schemas.openxmlformats.org/officeDocument/2006/relationships/printerSettings" Target="../printerSettings/printerSettings837.bin"/><Relationship Id="rId11" Type="http://schemas.openxmlformats.org/officeDocument/2006/relationships/printerSettings" Target="../printerSettings/printerSettings842.bin"/><Relationship Id="rId5" Type="http://schemas.openxmlformats.org/officeDocument/2006/relationships/printerSettings" Target="../printerSettings/printerSettings836.bin"/><Relationship Id="rId10" Type="http://schemas.openxmlformats.org/officeDocument/2006/relationships/printerSettings" Target="../printerSettings/printerSettings841.bin"/><Relationship Id="rId4" Type="http://schemas.openxmlformats.org/officeDocument/2006/relationships/printerSettings" Target="../printerSettings/printerSettings835.bin"/><Relationship Id="rId9" Type="http://schemas.openxmlformats.org/officeDocument/2006/relationships/printerSettings" Target="../printerSettings/printerSettings840.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851.bin"/><Relationship Id="rId3" Type="http://schemas.openxmlformats.org/officeDocument/2006/relationships/printerSettings" Target="../printerSettings/printerSettings846.bin"/><Relationship Id="rId7" Type="http://schemas.openxmlformats.org/officeDocument/2006/relationships/printerSettings" Target="../printerSettings/printerSettings850.bin"/><Relationship Id="rId12" Type="http://schemas.openxmlformats.org/officeDocument/2006/relationships/printerSettings" Target="../printerSettings/printerSettings855.bin"/><Relationship Id="rId2" Type="http://schemas.openxmlformats.org/officeDocument/2006/relationships/printerSettings" Target="../printerSettings/printerSettings845.bin"/><Relationship Id="rId1" Type="http://schemas.openxmlformats.org/officeDocument/2006/relationships/printerSettings" Target="../printerSettings/printerSettings844.bin"/><Relationship Id="rId6" Type="http://schemas.openxmlformats.org/officeDocument/2006/relationships/printerSettings" Target="../printerSettings/printerSettings849.bin"/><Relationship Id="rId11" Type="http://schemas.openxmlformats.org/officeDocument/2006/relationships/printerSettings" Target="../printerSettings/printerSettings854.bin"/><Relationship Id="rId5" Type="http://schemas.openxmlformats.org/officeDocument/2006/relationships/printerSettings" Target="../printerSettings/printerSettings848.bin"/><Relationship Id="rId10" Type="http://schemas.openxmlformats.org/officeDocument/2006/relationships/printerSettings" Target="../printerSettings/printerSettings853.bin"/><Relationship Id="rId4" Type="http://schemas.openxmlformats.org/officeDocument/2006/relationships/printerSettings" Target="../printerSettings/printerSettings847.bin"/><Relationship Id="rId9" Type="http://schemas.openxmlformats.org/officeDocument/2006/relationships/printerSettings" Target="../printerSettings/printerSettings852.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863.bin"/><Relationship Id="rId13" Type="http://schemas.openxmlformats.org/officeDocument/2006/relationships/vmlDrawing" Target="../drawings/vmlDrawing52.vml"/><Relationship Id="rId3" Type="http://schemas.openxmlformats.org/officeDocument/2006/relationships/printerSettings" Target="../printerSettings/printerSettings858.bin"/><Relationship Id="rId7" Type="http://schemas.openxmlformats.org/officeDocument/2006/relationships/printerSettings" Target="../printerSettings/printerSettings862.bin"/><Relationship Id="rId12" Type="http://schemas.openxmlformats.org/officeDocument/2006/relationships/printerSettings" Target="../printerSettings/printerSettings867.bin"/><Relationship Id="rId2" Type="http://schemas.openxmlformats.org/officeDocument/2006/relationships/printerSettings" Target="../printerSettings/printerSettings857.bin"/><Relationship Id="rId1" Type="http://schemas.openxmlformats.org/officeDocument/2006/relationships/printerSettings" Target="../printerSettings/printerSettings856.bin"/><Relationship Id="rId6" Type="http://schemas.openxmlformats.org/officeDocument/2006/relationships/printerSettings" Target="../printerSettings/printerSettings861.bin"/><Relationship Id="rId11" Type="http://schemas.openxmlformats.org/officeDocument/2006/relationships/printerSettings" Target="../printerSettings/printerSettings866.bin"/><Relationship Id="rId5" Type="http://schemas.openxmlformats.org/officeDocument/2006/relationships/printerSettings" Target="../printerSettings/printerSettings860.bin"/><Relationship Id="rId10" Type="http://schemas.openxmlformats.org/officeDocument/2006/relationships/printerSettings" Target="../printerSettings/printerSettings865.bin"/><Relationship Id="rId4" Type="http://schemas.openxmlformats.org/officeDocument/2006/relationships/printerSettings" Target="../printerSettings/printerSettings859.bin"/><Relationship Id="rId9" Type="http://schemas.openxmlformats.org/officeDocument/2006/relationships/printerSettings" Target="../printerSettings/printerSettings864.bin"/><Relationship Id="rId14" Type="http://schemas.openxmlformats.org/officeDocument/2006/relationships/comments" Target="../comments52.x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875.bin"/><Relationship Id="rId13" Type="http://schemas.openxmlformats.org/officeDocument/2006/relationships/vmlDrawing" Target="../drawings/vmlDrawing53.vml"/><Relationship Id="rId3" Type="http://schemas.openxmlformats.org/officeDocument/2006/relationships/printerSettings" Target="../printerSettings/printerSettings870.bin"/><Relationship Id="rId7" Type="http://schemas.openxmlformats.org/officeDocument/2006/relationships/printerSettings" Target="../printerSettings/printerSettings874.bin"/><Relationship Id="rId12" Type="http://schemas.openxmlformats.org/officeDocument/2006/relationships/printerSettings" Target="../printerSettings/printerSettings879.bin"/><Relationship Id="rId2" Type="http://schemas.openxmlformats.org/officeDocument/2006/relationships/printerSettings" Target="../printerSettings/printerSettings869.bin"/><Relationship Id="rId1" Type="http://schemas.openxmlformats.org/officeDocument/2006/relationships/printerSettings" Target="../printerSettings/printerSettings868.bin"/><Relationship Id="rId6" Type="http://schemas.openxmlformats.org/officeDocument/2006/relationships/printerSettings" Target="../printerSettings/printerSettings873.bin"/><Relationship Id="rId11" Type="http://schemas.openxmlformats.org/officeDocument/2006/relationships/printerSettings" Target="../printerSettings/printerSettings878.bin"/><Relationship Id="rId5" Type="http://schemas.openxmlformats.org/officeDocument/2006/relationships/printerSettings" Target="../printerSettings/printerSettings872.bin"/><Relationship Id="rId10" Type="http://schemas.openxmlformats.org/officeDocument/2006/relationships/printerSettings" Target="../printerSettings/printerSettings877.bin"/><Relationship Id="rId4" Type="http://schemas.openxmlformats.org/officeDocument/2006/relationships/printerSettings" Target="../printerSettings/printerSettings871.bin"/><Relationship Id="rId9" Type="http://schemas.openxmlformats.org/officeDocument/2006/relationships/printerSettings" Target="../printerSettings/printerSettings876.bin"/><Relationship Id="rId14" Type="http://schemas.openxmlformats.org/officeDocument/2006/relationships/comments" Target="../comments53.x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887.bin"/><Relationship Id="rId13" Type="http://schemas.openxmlformats.org/officeDocument/2006/relationships/vmlDrawing" Target="../drawings/vmlDrawing54.vml"/><Relationship Id="rId3" Type="http://schemas.openxmlformats.org/officeDocument/2006/relationships/printerSettings" Target="../printerSettings/printerSettings882.bin"/><Relationship Id="rId7" Type="http://schemas.openxmlformats.org/officeDocument/2006/relationships/printerSettings" Target="../printerSettings/printerSettings886.bin"/><Relationship Id="rId12" Type="http://schemas.openxmlformats.org/officeDocument/2006/relationships/printerSettings" Target="../printerSettings/printerSettings891.bin"/><Relationship Id="rId2" Type="http://schemas.openxmlformats.org/officeDocument/2006/relationships/printerSettings" Target="../printerSettings/printerSettings881.bin"/><Relationship Id="rId1" Type="http://schemas.openxmlformats.org/officeDocument/2006/relationships/printerSettings" Target="../printerSettings/printerSettings880.bin"/><Relationship Id="rId6" Type="http://schemas.openxmlformats.org/officeDocument/2006/relationships/printerSettings" Target="../printerSettings/printerSettings885.bin"/><Relationship Id="rId11" Type="http://schemas.openxmlformats.org/officeDocument/2006/relationships/printerSettings" Target="../printerSettings/printerSettings890.bin"/><Relationship Id="rId5" Type="http://schemas.openxmlformats.org/officeDocument/2006/relationships/printerSettings" Target="../printerSettings/printerSettings884.bin"/><Relationship Id="rId10" Type="http://schemas.openxmlformats.org/officeDocument/2006/relationships/printerSettings" Target="../printerSettings/printerSettings889.bin"/><Relationship Id="rId4" Type="http://schemas.openxmlformats.org/officeDocument/2006/relationships/printerSettings" Target="../printerSettings/printerSettings883.bin"/><Relationship Id="rId9" Type="http://schemas.openxmlformats.org/officeDocument/2006/relationships/printerSettings" Target="../printerSettings/printerSettings888.bin"/><Relationship Id="rId14" Type="http://schemas.openxmlformats.org/officeDocument/2006/relationships/comments" Target="../comments54.xm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899.bin"/><Relationship Id="rId13" Type="http://schemas.openxmlformats.org/officeDocument/2006/relationships/vmlDrawing" Target="../drawings/vmlDrawing55.vml"/><Relationship Id="rId3" Type="http://schemas.openxmlformats.org/officeDocument/2006/relationships/printerSettings" Target="../printerSettings/printerSettings894.bin"/><Relationship Id="rId7" Type="http://schemas.openxmlformats.org/officeDocument/2006/relationships/printerSettings" Target="../printerSettings/printerSettings898.bin"/><Relationship Id="rId12" Type="http://schemas.openxmlformats.org/officeDocument/2006/relationships/printerSettings" Target="../printerSettings/printerSettings903.bin"/><Relationship Id="rId2" Type="http://schemas.openxmlformats.org/officeDocument/2006/relationships/printerSettings" Target="../printerSettings/printerSettings893.bin"/><Relationship Id="rId1" Type="http://schemas.openxmlformats.org/officeDocument/2006/relationships/printerSettings" Target="../printerSettings/printerSettings892.bin"/><Relationship Id="rId6" Type="http://schemas.openxmlformats.org/officeDocument/2006/relationships/printerSettings" Target="../printerSettings/printerSettings897.bin"/><Relationship Id="rId11" Type="http://schemas.openxmlformats.org/officeDocument/2006/relationships/printerSettings" Target="../printerSettings/printerSettings902.bin"/><Relationship Id="rId5" Type="http://schemas.openxmlformats.org/officeDocument/2006/relationships/printerSettings" Target="../printerSettings/printerSettings896.bin"/><Relationship Id="rId10" Type="http://schemas.openxmlformats.org/officeDocument/2006/relationships/printerSettings" Target="../printerSettings/printerSettings901.bin"/><Relationship Id="rId4" Type="http://schemas.openxmlformats.org/officeDocument/2006/relationships/printerSettings" Target="../printerSettings/printerSettings895.bin"/><Relationship Id="rId9" Type="http://schemas.openxmlformats.org/officeDocument/2006/relationships/printerSettings" Target="../printerSettings/printerSettings900.bin"/><Relationship Id="rId14" Type="http://schemas.openxmlformats.org/officeDocument/2006/relationships/comments" Target="../comments55.xml"/></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911.bin"/><Relationship Id="rId13" Type="http://schemas.openxmlformats.org/officeDocument/2006/relationships/vmlDrawing" Target="../drawings/vmlDrawing56.vml"/><Relationship Id="rId3" Type="http://schemas.openxmlformats.org/officeDocument/2006/relationships/printerSettings" Target="../printerSettings/printerSettings906.bin"/><Relationship Id="rId7" Type="http://schemas.openxmlformats.org/officeDocument/2006/relationships/printerSettings" Target="../printerSettings/printerSettings910.bin"/><Relationship Id="rId12" Type="http://schemas.openxmlformats.org/officeDocument/2006/relationships/printerSettings" Target="../printerSettings/printerSettings915.bin"/><Relationship Id="rId2" Type="http://schemas.openxmlformats.org/officeDocument/2006/relationships/printerSettings" Target="../printerSettings/printerSettings905.bin"/><Relationship Id="rId1" Type="http://schemas.openxmlformats.org/officeDocument/2006/relationships/printerSettings" Target="../printerSettings/printerSettings904.bin"/><Relationship Id="rId6" Type="http://schemas.openxmlformats.org/officeDocument/2006/relationships/printerSettings" Target="../printerSettings/printerSettings909.bin"/><Relationship Id="rId11" Type="http://schemas.openxmlformats.org/officeDocument/2006/relationships/printerSettings" Target="../printerSettings/printerSettings914.bin"/><Relationship Id="rId5" Type="http://schemas.openxmlformats.org/officeDocument/2006/relationships/printerSettings" Target="../printerSettings/printerSettings908.bin"/><Relationship Id="rId10" Type="http://schemas.openxmlformats.org/officeDocument/2006/relationships/printerSettings" Target="../printerSettings/printerSettings913.bin"/><Relationship Id="rId4" Type="http://schemas.openxmlformats.org/officeDocument/2006/relationships/printerSettings" Target="../printerSettings/printerSettings907.bin"/><Relationship Id="rId9" Type="http://schemas.openxmlformats.org/officeDocument/2006/relationships/printerSettings" Target="../printerSettings/printerSettings912.bin"/><Relationship Id="rId14" Type="http://schemas.openxmlformats.org/officeDocument/2006/relationships/comments" Target="../comments5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vmlDrawing" Target="../drawings/vmlDrawing3.vml"/><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comments" Target="../comments3.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923.bin"/><Relationship Id="rId13" Type="http://schemas.openxmlformats.org/officeDocument/2006/relationships/vmlDrawing" Target="../drawings/vmlDrawing57.vml"/><Relationship Id="rId3" Type="http://schemas.openxmlformats.org/officeDocument/2006/relationships/printerSettings" Target="../printerSettings/printerSettings918.bin"/><Relationship Id="rId7" Type="http://schemas.openxmlformats.org/officeDocument/2006/relationships/printerSettings" Target="../printerSettings/printerSettings922.bin"/><Relationship Id="rId12" Type="http://schemas.openxmlformats.org/officeDocument/2006/relationships/printerSettings" Target="../printerSettings/printerSettings927.bin"/><Relationship Id="rId2" Type="http://schemas.openxmlformats.org/officeDocument/2006/relationships/printerSettings" Target="../printerSettings/printerSettings917.bin"/><Relationship Id="rId1" Type="http://schemas.openxmlformats.org/officeDocument/2006/relationships/printerSettings" Target="../printerSettings/printerSettings916.bin"/><Relationship Id="rId6" Type="http://schemas.openxmlformats.org/officeDocument/2006/relationships/printerSettings" Target="../printerSettings/printerSettings921.bin"/><Relationship Id="rId11" Type="http://schemas.openxmlformats.org/officeDocument/2006/relationships/printerSettings" Target="../printerSettings/printerSettings926.bin"/><Relationship Id="rId5" Type="http://schemas.openxmlformats.org/officeDocument/2006/relationships/printerSettings" Target="../printerSettings/printerSettings920.bin"/><Relationship Id="rId10" Type="http://schemas.openxmlformats.org/officeDocument/2006/relationships/printerSettings" Target="../printerSettings/printerSettings925.bin"/><Relationship Id="rId4" Type="http://schemas.openxmlformats.org/officeDocument/2006/relationships/printerSettings" Target="../printerSettings/printerSettings919.bin"/><Relationship Id="rId9" Type="http://schemas.openxmlformats.org/officeDocument/2006/relationships/printerSettings" Target="../printerSettings/printerSettings924.bin"/><Relationship Id="rId14" Type="http://schemas.openxmlformats.org/officeDocument/2006/relationships/comments" Target="../comments57.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28.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936.bin"/><Relationship Id="rId3" Type="http://schemas.openxmlformats.org/officeDocument/2006/relationships/printerSettings" Target="../printerSettings/printerSettings931.bin"/><Relationship Id="rId7" Type="http://schemas.openxmlformats.org/officeDocument/2006/relationships/printerSettings" Target="../printerSettings/printerSettings935.bin"/><Relationship Id="rId12" Type="http://schemas.openxmlformats.org/officeDocument/2006/relationships/printerSettings" Target="../printerSettings/printerSettings940.bin"/><Relationship Id="rId2" Type="http://schemas.openxmlformats.org/officeDocument/2006/relationships/printerSettings" Target="../printerSettings/printerSettings930.bin"/><Relationship Id="rId1" Type="http://schemas.openxmlformats.org/officeDocument/2006/relationships/printerSettings" Target="../printerSettings/printerSettings929.bin"/><Relationship Id="rId6" Type="http://schemas.openxmlformats.org/officeDocument/2006/relationships/printerSettings" Target="../printerSettings/printerSettings934.bin"/><Relationship Id="rId11" Type="http://schemas.openxmlformats.org/officeDocument/2006/relationships/printerSettings" Target="../printerSettings/printerSettings939.bin"/><Relationship Id="rId5" Type="http://schemas.openxmlformats.org/officeDocument/2006/relationships/printerSettings" Target="../printerSettings/printerSettings933.bin"/><Relationship Id="rId10" Type="http://schemas.openxmlformats.org/officeDocument/2006/relationships/printerSettings" Target="../printerSettings/printerSettings938.bin"/><Relationship Id="rId4" Type="http://schemas.openxmlformats.org/officeDocument/2006/relationships/printerSettings" Target="../printerSettings/printerSettings932.bin"/><Relationship Id="rId9" Type="http://schemas.openxmlformats.org/officeDocument/2006/relationships/printerSettings" Target="../printerSettings/printerSettings9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42.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950.bin"/><Relationship Id="rId3" Type="http://schemas.openxmlformats.org/officeDocument/2006/relationships/printerSettings" Target="../printerSettings/printerSettings945.bin"/><Relationship Id="rId7" Type="http://schemas.openxmlformats.org/officeDocument/2006/relationships/printerSettings" Target="../printerSettings/printerSettings949.bin"/><Relationship Id="rId12" Type="http://schemas.openxmlformats.org/officeDocument/2006/relationships/printerSettings" Target="../printerSettings/printerSettings954.bin"/><Relationship Id="rId2" Type="http://schemas.openxmlformats.org/officeDocument/2006/relationships/printerSettings" Target="../printerSettings/printerSettings944.bin"/><Relationship Id="rId1" Type="http://schemas.openxmlformats.org/officeDocument/2006/relationships/printerSettings" Target="../printerSettings/printerSettings943.bin"/><Relationship Id="rId6" Type="http://schemas.openxmlformats.org/officeDocument/2006/relationships/printerSettings" Target="../printerSettings/printerSettings948.bin"/><Relationship Id="rId11" Type="http://schemas.openxmlformats.org/officeDocument/2006/relationships/printerSettings" Target="../printerSettings/printerSettings953.bin"/><Relationship Id="rId5" Type="http://schemas.openxmlformats.org/officeDocument/2006/relationships/printerSettings" Target="../printerSettings/printerSettings947.bin"/><Relationship Id="rId10" Type="http://schemas.openxmlformats.org/officeDocument/2006/relationships/printerSettings" Target="../printerSettings/printerSettings952.bin"/><Relationship Id="rId4" Type="http://schemas.openxmlformats.org/officeDocument/2006/relationships/printerSettings" Target="../printerSettings/printerSettings946.bin"/><Relationship Id="rId9" Type="http://schemas.openxmlformats.org/officeDocument/2006/relationships/printerSettings" Target="../printerSettings/printerSettings951.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962.bin"/><Relationship Id="rId3" Type="http://schemas.openxmlformats.org/officeDocument/2006/relationships/printerSettings" Target="../printerSettings/printerSettings957.bin"/><Relationship Id="rId7" Type="http://schemas.openxmlformats.org/officeDocument/2006/relationships/printerSettings" Target="../printerSettings/printerSettings961.bin"/><Relationship Id="rId12" Type="http://schemas.openxmlformats.org/officeDocument/2006/relationships/printerSettings" Target="../printerSettings/printerSettings966.bin"/><Relationship Id="rId2" Type="http://schemas.openxmlformats.org/officeDocument/2006/relationships/printerSettings" Target="../printerSettings/printerSettings956.bin"/><Relationship Id="rId1" Type="http://schemas.openxmlformats.org/officeDocument/2006/relationships/printerSettings" Target="../printerSettings/printerSettings955.bin"/><Relationship Id="rId6" Type="http://schemas.openxmlformats.org/officeDocument/2006/relationships/printerSettings" Target="../printerSettings/printerSettings960.bin"/><Relationship Id="rId11" Type="http://schemas.openxmlformats.org/officeDocument/2006/relationships/printerSettings" Target="../printerSettings/printerSettings965.bin"/><Relationship Id="rId5" Type="http://schemas.openxmlformats.org/officeDocument/2006/relationships/printerSettings" Target="../printerSettings/printerSettings959.bin"/><Relationship Id="rId10" Type="http://schemas.openxmlformats.org/officeDocument/2006/relationships/printerSettings" Target="../printerSettings/printerSettings964.bin"/><Relationship Id="rId4" Type="http://schemas.openxmlformats.org/officeDocument/2006/relationships/printerSettings" Target="../printerSettings/printerSettings958.bin"/><Relationship Id="rId9" Type="http://schemas.openxmlformats.org/officeDocument/2006/relationships/printerSettings" Target="../printerSettings/printerSettings963.bin"/></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974.bin"/><Relationship Id="rId3" Type="http://schemas.openxmlformats.org/officeDocument/2006/relationships/printerSettings" Target="../printerSettings/printerSettings969.bin"/><Relationship Id="rId7" Type="http://schemas.openxmlformats.org/officeDocument/2006/relationships/printerSettings" Target="../printerSettings/printerSettings973.bin"/><Relationship Id="rId12" Type="http://schemas.openxmlformats.org/officeDocument/2006/relationships/printerSettings" Target="../printerSettings/printerSettings978.bin"/><Relationship Id="rId2" Type="http://schemas.openxmlformats.org/officeDocument/2006/relationships/printerSettings" Target="../printerSettings/printerSettings968.bin"/><Relationship Id="rId1" Type="http://schemas.openxmlformats.org/officeDocument/2006/relationships/printerSettings" Target="../printerSettings/printerSettings967.bin"/><Relationship Id="rId6" Type="http://schemas.openxmlformats.org/officeDocument/2006/relationships/printerSettings" Target="../printerSettings/printerSettings972.bin"/><Relationship Id="rId11" Type="http://schemas.openxmlformats.org/officeDocument/2006/relationships/printerSettings" Target="../printerSettings/printerSettings977.bin"/><Relationship Id="rId5" Type="http://schemas.openxmlformats.org/officeDocument/2006/relationships/printerSettings" Target="../printerSettings/printerSettings971.bin"/><Relationship Id="rId10" Type="http://schemas.openxmlformats.org/officeDocument/2006/relationships/printerSettings" Target="../printerSettings/printerSettings976.bin"/><Relationship Id="rId4" Type="http://schemas.openxmlformats.org/officeDocument/2006/relationships/printerSettings" Target="../printerSettings/printerSettings970.bin"/><Relationship Id="rId9" Type="http://schemas.openxmlformats.org/officeDocument/2006/relationships/printerSettings" Target="../printerSettings/printerSettings975.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986.bin"/><Relationship Id="rId3" Type="http://schemas.openxmlformats.org/officeDocument/2006/relationships/printerSettings" Target="../printerSettings/printerSettings981.bin"/><Relationship Id="rId7" Type="http://schemas.openxmlformats.org/officeDocument/2006/relationships/printerSettings" Target="../printerSettings/printerSettings985.bin"/><Relationship Id="rId12" Type="http://schemas.openxmlformats.org/officeDocument/2006/relationships/printerSettings" Target="../printerSettings/printerSettings990.bin"/><Relationship Id="rId2" Type="http://schemas.openxmlformats.org/officeDocument/2006/relationships/printerSettings" Target="../printerSettings/printerSettings980.bin"/><Relationship Id="rId1" Type="http://schemas.openxmlformats.org/officeDocument/2006/relationships/printerSettings" Target="../printerSettings/printerSettings979.bin"/><Relationship Id="rId6" Type="http://schemas.openxmlformats.org/officeDocument/2006/relationships/printerSettings" Target="../printerSettings/printerSettings984.bin"/><Relationship Id="rId11" Type="http://schemas.openxmlformats.org/officeDocument/2006/relationships/printerSettings" Target="../printerSettings/printerSettings989.bin"/><Relationship Id="rId5" Type="http://schemas.openxmlformats.org/officeDocument/2006/relationships/printerSettings" Target="../printerSettings/printerSettings983.bin"/><Relationship Id="rId10" Type="http://schemas.openxmlformats.org/officeDocument/2006/relationships/printerSettings" Target="../printerSettings/printerSettings988.bin"/><Relationship Id="rId4" Type="http://schemas.openxmlformats.org/officeDocument/2006/relationships/printerSettings" Target="../printerSettings/printerSettings982.bin"/><Relationship Id="rId9" Type="http://schemas.openxmlformats.org/officeDocument/2006/relationships/printerSettings" Target="../printerSettings/printerSettings987.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998.bin"/><Relationship Id="rId13" Type="http://schemas.openxmlformats.org/officeDocument/2006/relationships/drawing" Target="../drawings/drawing4.xml"/><Relationship Id="rId3" Type="http://schemas.openxmlformats.org/officeDocument/2006/relationships/printerSettings" Target="../printerSettings/printerSettings993.bin"/><Relationship Id="rId7" Type="http://schemas.openxmlformats.org/officeDocument/2006/relationships/printerSettings" Target="../printerSettings/printerSettings997.bin"/><Relationship Id="rId12" Type="http://schemas.openxmlformats.org/officeDocument/2006/relationships/printerSettings" Target="../printerSettings/printerSettings1002.bin"/><Relationship Id="rId2" Type="http://schemas.openxmlformats.org/officeDocument/2006/relationships/printerSettings" Target="../printerSettings/printerSettings992.bin"/><Relationship Id="rId1" Type="http://schemas.openxmlformats.org/officeDocument/2006/relationships/printerSettings" Target="../printerSettings/printerSettings991.bin"/><Relationship Id="rId6" Type="http://schemas.openxmlformats.org/officeDocument/2006/relationships/printerSettings" Target="../printerSettings/printerSettings996.bin"/><Relationship Id="rId11" Type="http://schemas.openxmlformats.org/officeDocument/2006/relationships/printerSettings" Target="../printerSettings/printerSettings1001.bin"/><Relationship Id="rId5" Type="http://schemas.openxmlformats.org/officeDocument/2006/relationships/printerSettings" Target="../printerSettings/printerSettings995.bin"/><Relationship Id="rId10" Type="http://schemas.openxmlformats.org/officeDocument/2006/relationships/printerSettings" Target="../printerSettings/printerSettings1000.bin"/><Relationship Id="rId4" Type="http://schemas.openxmlformats.org/officeDocument/2006/relationships/printerSettings" Target="../printerSettings/printerSettings994.bin"/><Relationship Id="rId9" Type="http://schemas.openxmlformats.org/officeDocument/2006/relationships/printerSettings" Target="../printerSettings/printerSettings99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vmlDrawing" Target="../drawings/vmlDrawing4.vml"/><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1010.bin"/><Relationship Id="rId13" Type="http://schemas.openxmlformats.org/officeDocument/2006/relationships/vmlDrawing" Target="../drawings/vmlDrawing58.vml"/><Relationship Id="rId3" Type="http://schemas.openxmlformats.org/officeDocument/2006/relationships/printerSettings" Target="../printerSettings/printerSettings1005.bin"/><Relationship Id="rId7" Type="http://schemas.openxmlformats.org/officeDocument/2006/relationships/printerSettings" Target="../printerSettings/printerSettings1009.bin"/><Relationship Id="rId12" Type="http://schemas.openxmlformats.org/officeDocument/2006/relationships/printerSettings" Target="../printerSettings/printerSettings1014.bin"/><Relationship Id="rId2" Type="http://schemas.openxmlformats.org/officeDocument/2006/relationships/printerSettings" Target="../printerSettings/printerSettings1004.bin"/><Relationship Id="rId1" Type="http://schemas.openxmlformats.org/officeDocument/2006/relationships/printerSettings" Target="../printerSettings/printerSettings1003.bin"/><Relationship Id="rId6" Type="http://schemas.openxmlformats.org/officeDocument/2006/relationships/printerSettings" Target="../printerSettings/printerSettings1008.bin"/><Relationship Id="rId11" Type="http://schemas.openxmlformats.org/officeDocument/2006/relationships/printerSettings" Target="../printerSettings/printerSettings1013.bin"/><Relationship Id="rId5" Type="http://schemas.openxmlformats.org/officeDocument/2006/relationships/printerSettings" Target="../printerSettings/printerSettings1007.bin"/><Relationship Id="rId10" Type="http://schemas.openxmlformats.org/officeDocument/2006/relationships/printerSettings" Target="../printerSettings/printerSettings1012.bin"/><Relationship Id="rId4" Type="http://schemas.openxmlformats.org/officeDocument/2006/relationships/printerSettings" Target="../printerSettings/printerSettings1006.bin"/><Relationship Id="rId9" Type="http://schemas.openxmlformats.org/officeDocument/2006/relationships/printerSettings" Target="../printerSettings/printerSettings1011.bin"/><Relationship Id="rId14" Type="http://schemas.openxmlformats.org/officeDocument/2006/relationships/comments" Target="../comments58.xml"/></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1022.bin"/><Relationship Id="rId13" Type="http://schemas.openxmlformats.org/officeDocument/2006/relationships/vmlDrawing" Target="../drawings/vmlDrawing59.vml"/><Relationship Id="rId3" Type="http://schemas.openxmlformats.org/officeDocument/2006/relationships/printerSettings" Target="../printerSettings/printerSettings1017.bin"/><Relationship Id="rId7" Type="http://schemas.openxmlformats.org/officeDocument/2006/relationships/printerSettings" Target="../printerSettings/printerSettings1021.bin"/><Relationship Id="rId12" Type="http://schemas.openxmlformats.org/officeDocument/2006/relationships/printerSettings" Target="../printerSettings/printerSettings1026.bin"/><Relationship Id="rId2" Type="http://schemas.openxmlformats.org/officeDocument/2006/relationships/printerSettings" Target="../printerSettings/printerSettings1016.bin"/><Relationship Id="rId1" Type="http://schemas.openxmlformats.org/officeDocument/2006/relationships/printerSettings" Target="../printerSettings/printerSettings1015.bin"/><Relationship Id="rId6" Type="http://schemas.openxmlformats.org/officeDocument/2006/relationships/printerSettings" Target="../printerSettings/printerSettings1020.bin"/><Relationship Id="rId11" Type="http://schemas.openxmlformats.org/officeDocument/2006/relationships/printerSettings" Target="../printerSettings/printerSettings1025.bin"/><Relationship Id="rId5" Type="http://schemas.openxmlformats.org/officeDocument/2006/relationships/printerSettings" Target="../printerSettings/printerSettings1019.bin"/><Relationship Id="rId10" Type="http://schemas.openxmlformats.org/officeDocument/2006/relationships/printerSettings" Target="../printerSettings/printerSettings1024.bin"/><Relationship Id="rId4" Type="http://schemas.openxmlformats.org/officeDocument/2006/relationships/printerSettings" Target="../printerSettings/printerSettings1018.bin"/><Relationship Id="rId9" Type="http://schemas.openxmlformats.org/officeDocument/2006/relationships/printerSettings" Target="../printerSettings/printerSettings1023.bin"/><Relationship Id="rId14" Type="http://schemas.openxmlformats.org/officeDocument/2006/relationships/comments" Target="../comments59.xml"/></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1034.bin"/><Relationship Id="rId13" Type="http://schemas.openxmlformats.org/officeDocument/2006/relationships/vmlDrawing" Target="../drawings/vmlDrawing60.vml"/><Relationship Id="rId3" Type="http://schemas.openxmlformats.org/officeDocument/2006/relationships/printerSettings" Target="../printerSettings/printerSettings1029.bin"/><Relationship Id="rId7" Type="http://schemas.openxmlformats.org/officeDocument/2006/relationships/printerSettings" Target="../printerSettings/printerSettings1033.bin"/><Relationship Id="rId12" Type="http://schemas.openxmlformats.org/officeDocument/2006/relationships/printerSettings" Target="../printerSettings/printerSettings1038.bin"/><Relationship Id="rId2" Type="http://schemas.openxmlformats.org/officeDocument/2006/relationships/printerSettings" Target="../printerSettings/printerSettings1028.bin"/><Relationship Id="rId1" Type="http://schemas.openxmlformats.org/officeDocument/2006/relationships/printerSettings" Target="../printerSettings/printerSettings1027.bin"/><Relationship Id="rId6" Type="http://schemas.openxmlformats.org/officeDocument/2006/relationships/printerSettings" Target="../printerSettings/printerSettings1032.bin"/><Relationship Id="rId11" Type="http://schemas.openxmlformats.org/officeDocument/2006/relationships/printerSettings" Target="../printerSettings/printerSettings1037.bin"/><Relationship Id="rId5" Type="http://schemas.openxmlformats.org/officeDocument/2006/relationships/printerSettings" Target="../printerSettings/printerSettings1031.bin"/><Relationship Id="rId10" Type="http://schemas.openxmlformats.org/officeDocument/2006/relationships/printerSettings" Target="../printerSettings/printerSettings1036.bin"/><Relationship Id="rId4" Type="http://schemas.openxmlformats.org/officeDocument/2006/relationships/printerSettings" Target="../printerSettings/printerSettings1030.bin"/><Relationship Id="rId9" Type="http://schemas.openxmlformats.org/officeDocument/2006/relationships/printerSettings" Target="../printerSettings/printerSettings1035.bin"/><Relationship Id="rId14" Type="http://schemas.openxmlformats.org/officeDocument/2006/relationships/comments" Target="../comments60.xml"/></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1046.bin"/><Relationship Id="rId13" Type="http://schemas.openxmlformats.org/officeDocument/2006/relationships/vmlDrawing" Target="../drawings/vmlDrawing61.vml"/><Relationship Id="rId3" Type="http://schemas.openxmlformats.org/officeDocument/2006/relationships/printerSettings" Target="../printerSettings/printerSettings1041.bin"/><Relationship Id="rId7" Type="http://schemas.openxmlformats.org/officeDocument/2006/relationships/printerSettings" Target="../printerSettings/printerSettings1045.bin"/><Relationship Id="rId12" Type="http://schemas.openxmlformats.org/officeDocument/2006/relationships/printerSettings" Target="../printerSettings/printerSettings1050.bin"/><Relationship Id="rId2" Type="http://schemas.openxmlformats.org/officeDocument/2006/relationships/printerSettings" Target="../printerSettings/printerSettings1040.bin"/><Relationship Id="rId1" Type="http://schemas.openxmlformats.org/officeDocument/2006/relationships/printerSettings" Target="../printerSettings/printerSettings1039.bin"/><Relationship Id="rId6" Type="http://schemas.openxmlformats.org/officeDocument/2006/relationships/printerSettings" Target="../printerSettings/printerSettings1044.bin"/><Relationship Id="rId11" Type="http://schemas.openxmlformats.org/officeDocument/2006/relationships/printerSettings" Target="../printerSettings/printerSettings1049.bin"/><Relationship Id="rId5" Type="http://schemas.openxmlformats.org/officeDocument/2006/relationships/printerSettings" Target="../printerSettings/printerSettings1043.bin"/><Relationship Id="rId10" Type="http://schemas.openxmlformats.org/officeDocument/2006/relationships/printerSettings" Target="../printerSettings/printerSettings1048.bin"/><Relationship Id="rId4" Type="http://schemas.openxmlformats.org/officeDocument/2006/relationships/printerSettings" Target="../printerSettings/printerSettings1042.bin"/><Relationship Id="rId9" Type="http://schemas.openxmlformats.org/officeDocument/2006/relationships/printerSettings" Target="../printerSettings/printerSettings1047.bin"/><Relationship Id="rId14" Type="http://schemas.openxmlformats.org/officeDocument/2006/relationships/comments" Target="../comments61.xml"/></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1058.bin"/><Relationship Id="rId13" Type="http://schemas.openxmlformats.org/officeDocument/2006/relationships/vmlDrawing" Target="../drawings/vmlDrawing62.vml"/><Relationship Id="rId3" Type="http://schemas.openxmlformats.org/officeDocument/2006/relationships/printerSettings" Target="../printerSettings/printerSettings1053.bin"/><Relationship Id="rId7" Type="http://schemas.openxmlformats.org/officeDocument/2006/relationships/printerSettings" Target="../printerSettings/printerSettings1057.bin"/><Relationship Id="rId12" Type="http://schemas.openxmlformats.org/officeDocument/2006/relationships/printerSettings" Target="../printerSettings/printerSettings1062.bin"/><Relationship Id="rId2" Type="http://schemas.openxmlformats.org/officeDocument/2006/relationships/printerSettings" Target="../printerSettings/printerSettings1052.bin"/><Relationship Id="rId1" Type="http://schemas.openxmlformats.org/officeDocument/2006/relationships/printerSettings" Target="../printerSettings/printerSettings1051.bin"/><Relationship Id="rId6" Type="http://schemas.openxmlformats.org/officeDocument/2006/relationships/printerSettings" Target="../printerSettings/printerSettings1056.bin"/><Relationship Id="rId11" Type="http://schemas.openxmlformats.org/officeDocument/2006/relationships/printerSettings" Target="../printerSettings/printerSettings1061.bin"/><Relationship Id="rId5" Type="http://schemas.openxmlformats.org/officeDocument/2006/relationships/printerSettings" Target="../printerSettings/printerSettings1055.bin"/><Relationship Id="rId10" Type="http://schemas.openxmlformats.org/officeDocument/2006/relationships/printerSettings" Target="../printerSettings/printerSettings1060.bin"/><Relationship Id="rId4" Type="http://schemas.openxmlformats.org/officeDocument/2006/relationships/printerSettings" Target="../printerSettings/printerSettings1054.bin"/><Relationship Id="rId9" Type="http://schemas.openxmlformats.org/officeDocument/2006/relationships/printerSettings" Target="../printerSettings/printerSettings1059.bin"/><Relationship Id="rId14" Type="http://schemas.openxmlformats.org/officeDocument/2006/relationships/comments" Target="../comments62.xml"/></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1070.bin"/><Relationship Id="rId13" Type="http://schemas.openxmlformats.org/officeDocument/2006/relationships/vmlDrawing" Target="../drawings/vmlDrawing63.vml"/><Relationship Id="rId3" Type="http://schemas.openxmlformats.org/officeDocument/2006/relationships/printerSettings" Target="../printerSettings/printerSettings1065.bin"/><Relationship Id="rId7" Type="http://schemas.openxmlformats.org/officeDocument/2006/relationships/printerSettings" Target="../printerSettings/printerSettings1069.bin"/><Relationship Id="rId12" Type="http://schemas.openxmlformats.org/officeDocument/2006/relationships/printerSettings" Target="../printerSettings/printerSettings1074.bin"/><Relationship Id="rId2" Type="http://schemas.openxmlformats.org/officeDocument/2006/relationships/printerSettings" Target="../printerSettings/printerSettings1064.bin"/><Relationship Id="rId1" Type="http://schemas.openxmlformats.org/officeDocument/2006/relationships/printerSettings" Target="../printerSettings/printerSettings1063.bin"/><Relationship Id="rId6" Type="http://schemas.openxmlformats.org/officeDocument/2006/relationships/printerSettings" Target="../printerSettings/printerSettings1068.bin"/><Relationship Id="rId11" Type="http://schemas.openxmlformats.org/officeDocument/2006/relationships/printerSettings" Target="../printerSettings/printerSettings1073.bin"/><Relationship Id="rId5" Type="http://schemas.openxmlformats.org/officeDocument/2006/relationships/printerSettings" Target="../printerSettings/printerSettings1067.bin"/><Relationship Id="rId10" Type="http://schemas.openxmlformats.org/officeDocument/2006/relationships/printerSettings" Target="../printerSettings/printerSettings1072.bin"/><Relationship Id="rId4" Type="http://schemas.openxmlformats.org/officeDocument/2006/relationships/printerSettings" Target="../printerSettings/printerSettings1066.bin"/><Relationship Id="rId9" Type="http://schemas.openxmlformats.org/officeDocument/2006/relationships/printerSettings" Target="../printerSettings/printerSettings1071.bin"/><Relationship Id="rId14" Type="http://schemas.openxmlformats.org/officeDocument/2006/relationships/comments" Target="../comments63.xml"/></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1082.bin"/><Relationship Id="rId13" Type="http://schemas.openxmlformats.org/officeDocument/2006/relationships/vmlDrawing" Target="../drawings/vmlDrawing64.vml"/><Relationship Id="rId3" Type="http://schemas.openxmlformats.org/officeDocument/2006/relationships/printerSettings" Target="../printerSettings/printerSettings1077.bin"/><Relationship Id="rId7" Type="http://schemas.openxmlformats.org/officeDocument/2006/relationships/printerSettings" Target="../printerSettings/printerSettings1081.bin"/><Relationship Id="rId12" Type="http://schemas.openxmlformats.org/officeDocument/2006/relationships/printerSettings" Target="../printerSettings/printerSettings1086.bin"/><Relationship Id="rId2" Type="http://schemas.openxmlformats.org/officeDocument/2006/relationships/printerSettings" Target="../printerSettings/printerSettings1076.bin"/><Relationship Id="rId1" Type="http://schemas.openxmlformats.org/officeDocument/2006/relationships/printerSettings" Target="../printerSettings/printerSettings1075.bin"/><Relationship Id="rId6" Type="http://schemas.openxmlformats.org/officeDocument/2006/relationships/printerSettings" Target="../printerSettings/printerSettings1080.bin"/><Relationship Id="rId11" Type="http://schemas.openxmlformats.org/officeDocument/2006/relationships/printerSettings" Target="../printerSettings/printerSettings1085.bin"/><Relationship Id="rId5" Type="http://schemas.openxmlformats.org/officeDocument/2006/relationships/printerSettings" Target="../printerSettings/printerSettings1079.bin"/><Relationship Id="rId10" Type="http://schemas.openxmlformats.org/officeDocument/2006/relationships/printerSettings" Target="../printerSettings/printerSettings1084.bin"/><Relationship Id="rId4" Type="http://schemas.openxmlformats.org/officeDocument/2006/relationships/printerSettings" Target="../printerSettings/printerSettings1078.bin"/><Relationship Id="rId9" Type="http://schemas.openxmlformats.org/officeDocument/2006/relationships/printerSettings" Target="../printerSettings/printerSettings1083.bin"/><Relationship Id="rId14" Type="http://schemas.openxmlformats.org/officeDocument/2006/relationships/comments" Target="../comments64.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8" sqref="C38"/>
    </sheetView>
  </sheetViews>
  <sheetFormatPr defaultColWidth="9.140625" defaultRowHeight="12.75"/>
  <cols>
    <col min="1" max="16384" width="9.140625" style="3769"/>
  </cols>
  <sheetData>
    <row r="1" spans="1:1">
      <c r="A1" s="3768" t="s">
        <v>1573</v>
      </c>
    </row>
  </sheetData>
  <printOptions horizontalCentered="1" verticalCentered="1"/>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4"/>
  <sheetViews>
    <sheetView topLeftCell="A31" workbookViewId="0">
      <selection activeCell="C38" sqref="C38"/>
    </sheetView>
  </sheetViews>
  <sheetFormatPr defaultColWidth="11.42578125" defaultRowHeight="12.75"/>
  <cols>
    <col min="1" max="1" width="3.42578125" style="529" customWidth="1"/>
    <col min="2" max="2" width="0.85546875" style="529" customWidth="1"/>
    <col min="3" max="3" width="6.42578125" style="492" customWidth="1"/>
    <col min="4" max="4" width="12.28515625" style="492" customWidth="1"/>
    <col min="5" max="5" width="3.28515625" style="492" customWidth="1"/>
    <col min="6" max="6" width="43.28515625" style="492" customWidth="1"/>
    <col min="7" max="7" width="14.5703125" style="552" customWidth="1"/>
    <col min="8" max="8" width="15" style="552" customWidth="1"/>
    <col min="9" max="9" width="4" style="529" customWidth="1"/>
    <col min="10" max="10" width="1.42578125" style="492" customWidth="1"/>
    <col min="11" max="11" width="11.42578125" style="492"/>
    <col min="12" max="12" width="20.140625" style="492" bestFit="1" customWidth="1"/>
    <col min="13" max="13" width="10.140625" style="492" bestFit="1" customWidth="1"/>
    <col min="14" max="14" width="34.140625" style="492" bestFit="1" customWidth="1"/>
    <col min="15" max="16384" width="11.42578125" style="492"/>
  </cols>
  <sheetData>
    <row r="1" spans="1:15">
      <c r="A1" s="490" t="s">
        <v>3461</v>
      </c>
      <c r="B1" s="490"/>
      <c r="C1" s="490"/>
      <c r="D1" s="490"/>
      <c r="E1" s="490"/>
      <c r="F1" s="490"/>
      <c r="G1" s="491"/>
      <c r="H1" s="491"/>
      <c r="I1" s="3883">
        <v>5</v>
      </c>
      <c r="J1" s="3883"/>
    </row>
    <row r="2" spans="1:15">
      <c r="A2" s="3884" t="s">
        <v>556</v>
      </c>
      <c r="B2" s="3885"/>
      <c r="C2" s="3885"/>
      <c r="D2" s="3885"/>
      <c r="E2" s="3885"/>
      <c r="F2" s="3885"/>
      <c r="G2" s="3885"/>
      <c r="H2" s="3885"/>
      <c r="I2" s="3885"/>
      <c r="J2" s="3886"/>
    </row>
    <row r="3" spans="1:15" s="493" customFormat="1">
      <c r="A3" s="3887" t="s">
        <v>295</v>
      </c>
      <c r="B3" s="3888"/>
      <c r="C3" s="3888"/>
      <c r="D3" s="3888"/>
      <c r="E3" s="3888"/>
      <c r="F3" s="3888"/>
      <c r="G3" s="3888"/>
      <c r="H3" s="3888"/>
      <c r="I3" s="3888"/>
      <c r="J3" s="3889"/>
    </row>
    <row r="4" spans="1:15">
      <c r="A4" s="494"/>
      <c r="B4" s="495"/>
      <c r="C4" s="495"/>
      <c r="D4" s="495"/>
      <c r="E4" s="495"/>
      <c r="F4" s="495"/>
      <c r="G4" s="495"/>
      <c r="H4" s="495"/>
      <c r="I4" s="495"/>
      <c r="J4" s="496"/>
    </row>
    <row r="5" spans="1:15" ht="13.15" hidden="1" customHeight="1">
      <c r="A5" s="497"/>
      <c r="B5" s="498"/>
      <c r="C5" s="499"/>
      <c r="D5" s="499"/>
      <c r="E5" s="499"/>
      <c r="F5" s="499"/>
      <c r="G5" s="500"/>
      <c r="H5" s="500"/>
      <c r="I5" s="498"/>
      <c r="J5" s="501"/>
    </row>
    <row r="6" spans="1:15">
      <c r="A6" s="494"/>
      <c r="B6" s="502"/>
      <c r="C6" s="490"/>
      <c r="D6" s="490"/>
      <c r="E6" s="490"/>
      <c r="F6" s="490"/>
      <c r="G6" s="491"/>
      <c r="H6" s="491"/>
      <c r="I6" s="502"/>
      <c r="J6" s="501"/>
    </row>
    <row r="7" spans="1:15">
      <c r="A7" s="503" t="s">
        <v>7</v>
      </c>
      <c r="B7" s="504"/>
      <c r="C7" s="505" t="s">
        <v>71</v>
      </c>
      <c r="D7" s="506" t="s">
        <v>557</v>
      </c>
      <c r="E7" s="507"/>
      <c r="F7" s="505" t="s">
        <v>389</v>
      </c>
      <c r="G7" s="508" t="s">
        <v>558</v>
      </c>
      <c r="H7" s="509" t="s">
        <v>559</v>
      </c>
      <c r="I7" s="510" t="s">
        <v>7</v>
      </c>
      <c r="J7" s="511"/>
    </row>
    <row r="8" spans="1:15">
      <c r="A8" s="494" t="s">
        <v>17</v>
      </c>
      <c r="B8" s="496"/>
      <c r="C8" s="502" t="s">
        <v>79</v>
      </c>
      <c r="D8" s="512"/>
      <c r="E8" s="490"/>
      <c r="F8" s="490"/>
      <c r="G8" s="513" t="s">
        <v>560</v>
      </c>
      <c r="H8" s="514" t="s">
        <v>561</v>
      </c>
      <c r="I8" s="515" t="s">
        <v>562</v>
      </c>
      <c r="J8" s="501"/>
    </row>
    <row r="9" spans="1:15">
      <c r="A9" s="497"/>
      <c r="B9" s="516"/>
      <c r="C9" s="499"/>
      <c r="D9" s="517"/>
      <c r="E9" s="499"/>
      <c r="F9" s="498" t="s">
        <v>24</v>
      </c>
      <c r="G9" s="518" t="s">
        <v>25</v>
      </c>
      <c r="H9" s="519" t="s">
        <v>26</v>
      </c>
      <c r="I9" s="497"/>
      <c r="J9" s="501"/>
      <c r="L9" s="220"/>
      <c r="M9" s="220"/>
      <c r="N9" s="220"/>
      <c r="O9" s="220"/>
    </row>
    <row r="10" spans="1:15">
      <c r="A10" s="494"/>
      <c r="B10" s="496"/>
      <c r="C10" s="490"/>
      <c r="D10" s="512"/>
      <c r="E10" s="490"/>
      <c r="F10" s="490"/>
      <c r="G10" s="520"/>
      <c r="H10" s="491"/>
      <c r="I10" s="494"/>
      <c r="J10" s="511"/>
    </row>
    <row r="11" spans="1:15">
      <c r="A11" s="494"/>
      <c r="B11" s="496"/>
      <c r="C11" s="490"/>
      <c r="D11" s="512"/>
      <c r="E11" s="490"/>
      <c r="F11" s="490"/>
      <c r="G11" s="521"/>
      <c r="H11" s="491"/>
      <c r="I11" s="494"/>
      <c r="J11" s="501"/>
    </row>
    <row r="12" spans="1:15">
      <c r="A12" s="494"/>
      <c r="B12" s="496"/>
      <c r="C12" s="490"/>
      <c r="D12" s="512"/>
      <c r="E12" s="490"/>
      <c r="F12" s="502" t="s">
        <v>563</v>
      </c>
      <c r="G12" s="521"/>
      <c r="H12" s="491"/>
      <c r="I12" s="494"/>
      <c r="J12" s="501"/>
    </row>
    <row r="13" spans="1:15">
      <c r="A13" s="515">
        <v>1</v>
      </c>
      <c r="B13" s="522"/>
      <c r="C13" s="490"/>
      <c r="D13" s="523">
        <v>701</v>
      </c>
      <c r="E13" s="490" t="s">
        <v>564</v>
      </c>
      <c r="F13" s="490"/>
      <c r="G13" s="524">
        <v>871852</v>
      </c>
      <c r="H13" s="524">
        <v>1362342</v>
      </c>
      <c r="I13" s="515">
        <v>1</v>
      </c>
      <c r="J13" s="501"/>
      <c r="K13" s="525"/>
      <c r="L13" s="525"/>
    </row>
    <row r="14" spans="1:15">
      <c r="A14" s="515">
        <v>2</v>
      </c>
      <c r="B14" s="522"/>
      <c r="C14" s="490"/>
      <c r="D14" s="523">
        <v>702</v>
      </c>
      <c r="E14" s="490" t="s">
        <v>565</v>
      </c>
      <c r="F14" s="490"/>
      <c r="G14" s="526"/>
      <c r="H14" s="527">
        <v>107962</v>
      </c>
      <c r="I14" s="515">
        <v>2</v>
      </c>
      <c r="J14" s="501"/>
      <c r="K14" s="493"/>
    </row>
    <row r="15" spans="1:15">
      <c r="A15" s="515">
        <v>3</v>
      </c>
      <c r="B15" s="522"/>
      <c r="C15" s="490"/>
      <c r="D15" s="523">
        <v>703</v>
      </c>
      <c r="E15" s="490" t="s">
        <v>566</v>
      </c>
      <c r="F15" s="490"/>
      <c r="G15" s="524"/>
      <c r="H15" s="524"/>
      <c r="I15" s="515">
        <v>3</v>
      </c>
      <c r="J15" s="501"/>
      <c r="K15" s="493"/>
    </row>
    <row r="16" spans="1:15">
      <c r="A16" s="515"/>
      <c r="B16" s="522"/>
      <c r="C16" s="490"/>
      <c r="D16" s="523"/>
      <c r="E16" s="490" t="s">
        <v>567</v>
      </c>
      <c r="F16" s="490"/>
      <c r="G16" s="524"/>
      <c r="H16" s="524"/>
      <c r="I16" s="515"/>
      <c r="J16" s="501"/>
      <c r="K16" s="493"/>
    </row>
    <row r="17" spans="1:13">
      <c r="A17" s="515">
        <v>4</v>
      </c>
      <c r="B17" s="522"/>
      <c r="C17" s="490"/>
      <c r="D17" s="523">
        <v>704</v>
      </c>
      <c r="E17" s="490"/>
      <c r="F17" s="490" t="s">
        <v>568</v>
      </c>
      <c r="G17" s="524">
        <v>679</v>
      </c>
      <c r="H17" s="524">
        <v>827</v>
      </c>
      <c r="I17" s="515">
        <v>4</v>
      </c>
      <c r="J17" s="501"/>
      <c r="K17" s="493"/>
    </row>
    <row r="18" spans="1:13">
      <c r="A18" s="515">
        <v>5</v>
      </c>
      <c r="B18" s="522"/>
      <c r="C18" s="490"/>
      <c r="D18" s="523">
        <v>705</v>
      </c>
      <c r="E18" s="490"/>
      <c r="F18" s="490" t="s">
        <v>569</v>
      </c>
      <c r="G18" s="524">
        <v>67584</v>
      </c>
      <c r="H18" s="524">
        <v>62273</v>
      </c>
      <c r="I18" s="515">
        <v>5</v>
      </c>
      <c r="J18" s="501"/>
      <c r="K18" s="493"/>
    </row>
    <row r="19" spans="1:13" ht="14.1" customHeight="1">
      <c r="A19" s="515">
        <v>6</v>
      </c>
      <c r="B19" s="522"/>
      <c r="C19" s="490"/>
      <c r="D19" s="523">
        <v>706</v>
      </c>
      <c r="E19" s="490"/>
      <c r="F19" s="490" t="s">
        <v>570</v>
      </c>
      <c r="G19" s="524">
        <v>537181</v>
      </c>
      <c r="H19" s="524">
        <v>526407</v>
      </c>
      <c r="I19" s="515">
        <v>6</v>
      </c>
      <c r="J19" s="501"/>
      <c r="K19" s="493"/>
    </row>
    <row r="20" spans="1:13">
      <c r="A20" s="515">
        <v>7</v>
      </c>
      <c r="B20" s="522"/>
      <c r="C20" s="490"/>
      <c r="D20" s="523">
        <v>707</v>
      </c>
      <c r="E20" s="490"/>
      <c r="F20" s="490" t="s">
        <v>571</v>
      </c>
      <c r="G20" s="524">
        <v>108940</v>
      </c>
      <c r="H20" s="524">
        <v>103629</v>
      </c>
      <c r="I20" s="515">
        <v>7</v>
      </c>
      <c r="J20" s="501"/>
      <c r="K20" s="493"/>
    </row>
    <row r="21" spans="1:13">
      <c r="A21" s="515">
        <v>8</v>
      </c>
      <c r="B21" s="522"/>
      <c r="C21" s="490"/>
      <c r="D21" s="523" t="s">
        <v>572</v>
      </c>
      <c r="E21" s="490"/>
      <c r="F21" s="490" t="s">
        <v>573</v>
      </c>
      <c r="G21" s="524">
        <v>333434</v>
      </c>
      <c r="H21" s="524">
        <v>313630</v>
      </c>
      <c r="I21" s="515">
        <v>8</v>
      </c>
      <c r="J21" s="501"/>
      <c r="K21" s="493"/>
    </row>
    <row r="22" spans="1:13">
      <c r="A22" s="515">
        <v>9</v>
      </c>
      <c r="B22" s="522"/>
      <c r="C22" s="490"/>
      <c r="D22" s="523">
        <v>708.5</v>
      </c>
      <c r="E22" s="490"/>
      <c r="F22" s="490" t="s">
        <v>574</v>
      </c>
      <c r="G22" s="524">
        <v>9911574</v>
      </c>
      <c r="H22" s="527">
        <v>6774643</v>
      </c>
      <c r="I22" s="515">
        <v>9</v>
      </c>
      <c r="J22" s="501"/>
      <c r="K22" s="493"/>
    </row>
    <row r="23" spans="1:13">
      <c r="A23" s="515">
        <v>10</v>
      </c>
      <c r="B23" s="522"/>
      <c r="C23" s="490"/>
      <c r="D23" s="523">
        <v>709.5</v>
      </c>
      <c r="E23" s="490"/>
      <c r="F23" s="490" t="s">
        <v>575</v>
      </c>
      <c r="G23" s="524">
        <v>-6331</v>
      </c>
      <c r="H23" s="524">
        <v>-3178</v>
      </c>
      <c r="I23" s="515">
        <v>10</v>
      </c>
      <c r="J23" s="501"/>
      <c r="K23" s="493"/>
    </row>
    <row r="24" spans="1:13">
      <c r="A24" s="515">
        <v>11</v>
      </c>
      <c r="B24" s="522"/>
      <c r="C24" s="490"/>
      <c r="D24" s="523" t="s">
        <v>576</v>
      </c>
      <c r="E24" s="490" t="s">
        <v>577</v>
      </c>
      <c r="F24" s="490"/>
      <c r="G24" s="524">
        <v>469385</v>
      </c>
      <c r="H24" s="524">
        <v>228995</v>
      </c>
      <c r="I24" s="515">
        <v>11</v>
      </c>
      <c r="J24" s="501"/>
      <c r="K24" s="493"/>
    </row>
    <row r="25" spans="1:13">
      <c r="A25" s="515">
        <v>12</v>
      </c>
      <c r="B25" s="522"/>
      <c r="C25" s="490"/>
      <c r="D25" s="523">
        <v>712</v>
      </c>
      <c r="E25" s="490" t="s">
        <v>578</v>
      </c>
      <c r="F25" s="490"/>
      <c r="G25" s="524">
        <v>235835</v>
      </c>
      <c r="H25" s="524">
        <v>222912</v>
      </c>
      <c r="I25" s="515">
        <v>12</v>
      </c>
      <c r="J25" s="501"/>
      <c r="K25" s="493"/>
    </row>
    <row r="26" spans="1:13">
      <c r="A26" s="515">
        <v>13</v>
      </c>
      <c r="B26" s="522"/>
      <c r="C26" s="490"/>
      <c r="D26" s="523">
        <v>713</v>
      </c>
      <c r="E26" s="490" t="s">
        <v>579</v>
      </c>
      <c r="F26" s="490"/>
      <c r="G26" s="524">
        <v>9245</v>
      </c>
      <c r="H26" s="524">
        <v>8059</v>
      </c>
      <c r="I26" s="515">
        <v>13</v>
      </c>
      <c r="J26" s="501"/>
    </row>
    <row r="27" spans="1:13">
      <c r="A27" s="515">
        <v>14</v>
      </c>
      <c r="B27" s="522"/>
      <c r="C27" s="490"/>
      <c r="D27" s="523"/>
      <c r="E27" s="490"/>
      <c r="F27" s="490" t="s">
        <v>580</v>
      </c>
      <c r="G27" s="528">
        <f>SUM(G13:G26)</f>
        <v>12539378</v>
      </c>
      <c r="H27" s="528">
        <f>SUM(H13:H26)</f>
        <v>9708501</v>
      </c>
      <c r="I27" s="515">
        <v>14</v>
      </c>
      <c r="J27" s="501"/>
      <c r="L27" s="529"/>
      <c r="M27" s="530"/>
    </row>
    <row r="28" spans="1:13">
      <c r="A28" s="515"/>
      <c r="B28" s="522"/>
      <c r="C28" s="490"/>
      <c r="D28" s="523"/>
      <c r="E28" s="490"/>
      <c r="F28" s="490"/>
      <c r="G28" s="524"/>
      <c r="H28" s="524"/>
      <c r="I28" s="515"/>
      <c r="J28" s="501"/>
    </row>
    <row r="29" spans="1:13">
      <c r="A29" s="515"/>
      <c r="B29" s="522"/>
      <c r="C29" s="490"/>
      <c r="D29" s="523"/>
      <c r="E29" s="490"/>
      <c r="F29" s="502" t="s">
        <v>581</v>
      </c>
      <c r="G29" s="524"/>
      <c r="H29" s="524"/>
      <c r="I29" s="515"/>
      <c r="J29" s="501"/>
    </row>
    <row r="30" spans="1:13">
      <c r="A30" s="515">
        <v>15</v>
      </c>
      <c r="B30" s="522"/>
      <c r="C30" s="490"/>
      <c r="D30" s="531" t="s">
        <v>582</v>
      </c>
      <c r="E30" s="490" t="s">
        <v>583</v>
      </c>
      <c r="F30" s="490"/>
      <c r="G30" s="524">
        <v>3174</v>
      </c>
      <c r="H30" s="524">
        <v>249819</v>
      </c>
      <c r="I30" s="515">
        <v>15</v>
      </c>
      <c r="J30" s="501"/>
      <c r="K30" s="525"/>
    </row>
    <row r="31" spans="1:13">
      <c r="A31" s="515">
        <v>16</v>
      </c>
      <c r="B31" s="522"/>
      <c r="C31" s="490"/>
      <c r="D31" s="531" t="s">
        <v>584</v>
      </c>
      <c r="E31" s="490" t="s">
        <v>585</v>
      </c>
      <c r="F31" s="490"/>
      <c r="G31" s="524">
        <v>983126</v>
      </c>
      <c r="H31" s="524">
        <v>964896</v>
      </c>
      <c r="I31" s="515">
        <v>16</v>
      </c>
      <c r="J31" s="501"/>
    </row>
    <row r="32" spans="1:13">
      <c r="A32" s="515"/>
      <c r="B32" s="522"/>
      <c r="C32" s="490"/>
      <c r="D32" s="523"/>
      <c r="E32" s="490"/>
      <c r="F32" s="490" t="s">
        <v>586</v>
      </c>
      <c r="G32" s="524"/>
      <c r="H32" s="524"/>
      <c r="I32" s="515"/>
      <c r="J32" s="501"/>
    </row>
    <row r="33" spans="1:15">
      <c r="A33" s="515">
        <v>17</v>
      </c>
      <c r="B33" s="522"/>
      <c r="C33" s="490"/>
      <c r="D33" s="531" t="s">
        <v>587</v>
      </c>
      <c r="E33" s="490" t="s">
        <v>588</v>
      </c>
      <c r="F33" s="490"/>
      <c r="G33" s="524">
        <v>58550</v>
      </c>
      <c r="H33" s="524">
        <v>43590</v>
      </c>
      <c r="I33" s="515">
        <v>17</v>
      </c>
      <c r="J33" s="501"/>
    </row>
    <row r="34" spans="1:15">
      <c r="A34" s="515">
        <v>18</v>
      </c>
      <c r="B34" s="522"/>
      <c r="C34" s="490"/>
      <c r="D34" s="523">
        <v>724</v>
      </c>
      <c r="E34" s="490" t="s">
        <v>589</v>
      </c>
      <c r="F34" s="490"/>
      <c r="G34" s="521"/>
      <c r="H34" s="521"/>
      <c r="I34" s="515">
        <v>18</v>
      </c>
      <c r="J34" s="501"/>
    </row>
    <row r="35" spans="1:15">
      <c r="A35" s="515"/>
      <c r="B35" s="522"/>
      <c r="C35" s="490"/>
      <c r="D35" s="523"/>
      <c r="E35" s="490"/>
      <c r="F35" s="490" t="s">
        <v>590</v>
      </c>
      <c r="G35" s="524"/>
      <c r="H35" s="524"/>
      <c r="I35" s="515"/>
      <c r="J35" s="501"/>
    </row>
    <row r="36" spans="1:15">
      <c r="A36" s="515">
        <v>19</v>
      </c>
      <c r="B36" s="522"/>
      <c r="C36" s="490"/>
      <c r="D36" s="523" t="s">
        <v>591</v>
      </c>
      <c r="E36" s="490" t="s">
        <v>592</v>
      </c>
      <c r="F36" s="490"/>
      <c r="G36" s="524">
        <v>122701</v>
      </c>
      <c r="H36" s="524">
        <v>124938</v>
      </c>
      <c r="I36" s="515">
        <v>19</v>
      </c>
      <c r="J36" s="501"/>
    </row>
    <row r="37" spans="1:15">
      <c r="A37" s="515"/>
      <c r="B37" s="522"/>
      <c r="C37" s="490"/>
      <c r="D37" s="523"/>
      <c r="E37" s="490"/>
      <c r="F37" s="532" t="s">
        <v>3479</v>
      </c>
      <c r="G37" s="524"/>
      <c r="H37" s="524"/>
      <c r="I37" s="515"/>
      <c r="J37" s="501"/>
      <c r="K37" s="493"/>
    </row>
    <row r="38" spans="1:15">
      <c r="A38" s="515">
        <v>20</v>
      </c>
      <c r="B38" s="522"/>
      <c r="C38" s="490"/>
      <c r="D38" s="523" t="s">
        <v>593</v>
      </c>
      <c r="E38" s="490" t="s">
        <v>581</v>
      </c>
      <c r="F38" s="490"/>
      <c r="G38" s="524">
        <v>31911</v>
      </c>
      <c r="H38" s="524">
        <v>25685</v>
      </c>
      <c r="I38" s="515">
        <v>20</v>
      </c>
      <c r="J38" s="501"/>
      <c r="K38" s="493"/>
    </row>
    <row r="39" spans="1:15">
      <c r="A39" s="515">
        <v>21</v>
      </c>
      <c r="B39" s="522"/>
      <c r="C39" s="490"/>
      <c r="D39" s="523">
        <v>743</v>
      </c>
      <c r="E39" s="490" t="s">
        <v>594</v>
      </c>
      <c r="F39" s="490"/>
      <c r="G39" s="524">
        <v>6599</v>
      </c>
      <c r="H39" s="524">
        <v>4822</v>
      </c>
      <c r="I39" s="515">
        <v>21</v>
      </c>
      <c r="J39" s="501"/>
      <c r="K39" s="493"/>
    </row>
    <row r="40" spans="1:15">
      <c r="A40" s="515">
        <v>22</v>
      </c>
      <c r="B40" s="522"/>
      <c r="C40" s="490"/>
      <c r="D40" s="523">
        <v>744</v>
      </c>
      <c r="E40" s="490" t="s">
        <v>595</v>
      </c>
      <c r="F40" s="490"/>
      <c r="G40" s="524"/>
      <c r="H40" s="521"/>
      <c r="I40" s="515">
        <v>22</v>
      </c>
      <c r="J40" s="501"/>
      <c r="K40" s="493"/>
    </row>
    <row r="41" spans="1:15">
      <c r="A41" s="515">
        <v>23</v>
      </c>
      <c r="B41" s="522"/>
      <c r="C41" s="490"/>
      <c r="D41" s="523"/>
      <c r="E41" s="490"/>
      <c r="F41" s="490" t="s">
        <v>596</v>
      </c>
      <c r="G41" s="528">
        <f>SUM(G30:G40)</f>
        <v>1206061</v>
      </c>
      <c r="H41" s="528">
        <f>SUM(H30:H40)</f>
        <v>1413750</v>
      </c>
      <c r="I41" s="515">
        <v>23</v>
      </c>
      <c r="J41" s="501"/>
      <c r="K41" s="493"/>
      <c r="L41" s="529"/>
      <c r="M41" s="530"/>
      <c r="O41" s="530"/>
    </row>
    <row r="42" spans="1:15">
      <c r="A42" s="515"/>
      <c r="B42" s="522"/>
      <c r="C42" s="490"/>
      <c r="D42" s="523"/>
      <c r="E42" s="490"/>
      <c r="F42" s="490"/>
      <c r="G42" s="524"/>
      <c r="H42" s="524"/>
      <c r="I42" s="515"/>
      <c r="J42" s="501"/>
      <c r="K42" s="493"/>
    </row>
    <row r="43" spans="1:15">
      <c r="A43" s="515"/>
      <c r="B43" s="522"/>
      <c r="C43" s="490"/>
      <c r="D43" s="523"/>
      <c r="E43" s="490"/>
      <c r="F43" s="502" t="s">
        <v>597</v>
      </c>
      <c r="G43" s="524"/>
      <c r="H43" s="524"/>
      <c r="I43" s="515"/>
      <c r="J43" s="501"/>
      <c r="K43" s="493"/>
    </row>
    <row r="44" spans="1:15">
      <c r="A44" s="515">
        <v>24</v>
      </c>
      <c r="B44" s="522"/>
      <c r="C44" s="490"/>
      <c r="D44" s="523" t="s">
        <v>598</v>
      </c>
      <c r="E44" s="490" t="s">
        <v>599</v>
      </c>
      <c r="F44" s="490"/>
      <c r="G44" s="533">
        <v>27322853</v>
      </c>
      <c r="H44" s="524">
        <v>26423101</v>
      </c>
      <c r="I44" s="515">
        <v>24</v>
      </c>
      <c r="J44" s="501"/>
      <c r="K44" s="493"/>
      <c r="L44" s="534"/>
      <c r="M44" s="534"/>
    </row>
    <row r="45" spans="1:15">
      <c r="A45" s="515">
        <v>25</v>
      </c>
      <c r="B45" s="522"/>
      <c r="C45" s="490"/>
      <c r="D45" s="523" t="s">
        <v>598</v>
      </c>
      <c r="E45" s="490" t="s">
        <v>600</v>
      </c>
      <c r="F45" s="490"/>
      <c r="G45" s="533">
        <v>9835260</v>
      </c>
      <c r="H45" s="524">
        <v>9413240</v>
      </c>
      <c r="I45" s="515">
        <v>25</v>
      </c>
      <c r="J45" s="501"/>
      <c r="K45" s="493"/>
      <c r="L45" s="534"/>
      <c r="M45" s="534"/>
    </row>
    <row r="46" spans="1:15">
      <c r="A46" s="515">
        <v>26</v>
      </c>
      <c r="B46" s="522"/>
      <c r="C46" s="490"/>
      <c r="D46" s="523" t="s">
        <v>598</v>
      </c>
      <c r="E46" s="490" t="s">
        <v>601</v>
      </c>
      <c r="F46" s="490"/>
      <c r="G46" s="533">
        <v>712979</v>
      </c>
      <c r="H46" s="524">
        <v>558559</v>
      </c>
      <c r="I46" s="515">
        <v>26</v>
      </c>
      <c r="J46" s="501"/>
      <c r="K46" s="493"/>
      <c r="L46" s="534"/>
      <c r="M46" s="534"/>
    </row>
    <row r="47" spans="1:15">
      <c r="A47" s="515">
        <v>27</v>
      </c>
      <c r="B47" s="522"/>
      <c r="C47" s="490"/>
      <c r="D47" s="523" t="s">
        <v>602</v>
      </c>
      <c r="E47" s="490" t="s">
        <v>603</v>
      </c>
      <c r="F47" s="490"/>
      <c r="G47" s="533">
        <v>-10915574</v>
      </c>
      <c r="H47" s="524">
        <v>-10470124</v>
      </c>
      <c r="I47" s="515">
        <v>27</v>
      </c>
      <c r="J47" s="501"/>
      <c r="K47" s="535"/>
      <c r="L47" s="534"/>
      <c r="M47" s="534"/>
    </row>
    <row r="48" spans="1:15">
      <c r="A48" s="515"/>
      <c r="B48" s="522"/>
      <c r="C48" s="490"/>
      <c r="D48" s="523"/>
      <c r="E48" s="490"/>
      <c r="F48" s="490" t="s">
        <v>604</v>
      </c>
      <c r="G48" s="524"/>
      <c r="H48" s="524"/>
      <c r="I48" s="515"/>
      <c r="J48" s="501"/>
      <c r="K48" s="535"/>
    </row>
    <row r="49" spans="1:15">
      <c r="A49" s="515">
        <v>28</v>
      </c>
      <c r="B49" s="522"/>
      <c r="C49" s="490"/>
      <c r="D49" s="523"/>
      <c r="E49" s="490"/>
      <c r="F49" s="490" t="s">
        <v>605</v>
      </c>
      <c r="G49" s="528">
        <f>SUM(G44:G47)</f>
        <v>26955518</v>
      </c>
      <c r="H49" s="528">
        <f>SUM(H44:H47)</f>
        <v>25924776</v>
      </c>
      <c r="I49" s="515">
        <v>28</v>
      </c>
      <c r="J49" s="501"/>
      <c r="K49" s="535"/>
      <c r="L49" s="529"/>
      <c r="M49" s="530"/>
      <c r="O49" s="530"/>
    </row>
    <row r="50" spans="1:15">
      <c r="A50" s="515"/>
      <c r="B50" s="522"/>
      <c r="C50" s="490"/>
      <c r="D50" s="523"/>
      <c r="E50" s="490"/>
      <c r="F50" s="490"/>
      <c r="G50" s="524"/>
      <c r="H50" s="524"/>
      <c r="I50" s="515"/>
      <c r="J50" s="501"/>
      <c r="K50" s="493"/>
    </row>
    <row r="51" spans="1:15">
      <c r="A51" s="515">
        <v>29</v>
      </c>
      <c r="B51" s="522"/>
      <c r="C51" s="502" t="s">
        <v>606</v>
      </c>
      <c r="D51" s="523"/>
      <c r="E51" s="490"/>
      <c r="F51" s="490" t="s">
        <v>607</v>
      </c>
      <c r="G51" s="536">
        <f>G49+G41+G27</f>
        <v>40700957</v>
      </c>
      <c r="H51" s="536">
        <f>H49+H41+H27</f>
        <v>37047027</v>
      </c>
      <c r="I51" s="515">
        <v>29</v>
      </c>
      <c r="J51" s="501"/>
    </row>
    <row r="52" spans="1:15" ht="3" customHeight="1">
      <c r="A52" s="537"/>
      <c r="B52" s="538"/>
      <c r="C52" s="539"/>
      <c r="D52" s="540"/>
      <c r="E52" s="539"/>
      <c r="F52" s="539"/>
      <c r="G52" s="541"/>
      <c r="H52" s="541"/>
      <c r="I52" s="538"/>
      <c r="J52" s="542"/>
    </row>
    <row r="53" spans="1:15" ht="9" customHeight="1">
      <c r="A53" s="503"/>
      <c r="B53" s="505"/>
      <c r="C53" s="507"/>
      <c r="D53" s="543"/>
      <c r="E53" s="507"/>
      <c r="F53" s="507"/>
      <c r="G53" s="544"/>
      <c r="H53" s="544"/>
      <c r="I53" s="505"/>
      <c r="J53" s="511"/>
    </row>
    <row r="54" spans="1:15" ht="11.1" customHeight="1">
      <c r="A54" s="494"/>
      <c r="B54" s="502"/>
      <c r="C54" s="490"/>
      <c r="D54" s="545"/>
      <c r="E54" s="490"/>
      <c r="F54" s="546" t="s">
        <v>37</v>
      </c>
      <c r="G54" s="491"/>
      <c r="H54" s="547"/>
      <c r="I54" s="502"/>
      <c r="J54" s="501"/>
    </row>
    <row r="55" spans="1:15" ht="9" customHeight="1">
      <c r="A55" s="548"/>
      <c r="B55" s="499"/>
      <c r="C55" s="499"/>
      <c r="D55" s="499"/>
      <c r="E55" s="499"/>
      <c r="F55" s="499"/>
      <c r="G55" s="499"/>
      <c r="H55" s="499"/>
      <c r="I55" s="499"/>
      <c r="J55" s="549"/>
    </row>
    <row r="56" spans="1:15">
      <c r="A56" s="515"/>
      <c r="B56" s="490"/>
      <c r="C56" s="490"/>
      <c r="D56" s="490"/>
      <c r="E56" s="490"/>
      <c r="F56" s="490"/>
      <c r="G56" s="490"/>
      <c r="H56" s="490"/>
      <c r="I56" s="490"/>
      <c r="J56" s="501"/>
    </row>
    <row r="57" spans="1:15">
      <c r="A57" s="515"/>
      <c r="B57" s="490"/>
      <c r="C57" s="490"/>
      <c r="D57" s="490"/>
      <c r="E57" s="490"/>
      <c r="F57" s="490"/>
      <c r="G57" s="490"/>
      <c r="H57" s="490"/>
      <c r="I57" s="490"/>
      <c r="J57" s="501"/>
    </row>
    <row r="58" spans="1:15">
      <c r="A58" s="494"/>
      <c r="B58" s="502"/>
      <c r="C58" s="490"/>
      <c r="D58" s="545"/>
      <c r="E58" s="490"/>
      <c r="F58" s="490"/>
      <c r="G58" s="491"/>
      <c r="H58" s="491"/>
      <c r="I58" s="502"/>
      <c r="J58" s="501"/>
    </row>
    <row r="59" spans="1:15">
      <c r="A59" s="494"/>
      <c r="B59" s="502"/>
      <c r="C59" s="490"/>
      <c r="D59" s="545"/>
      <c r="E59" s="490"/>
      <c r="F59" s="490"/>
      <c r="G59" s="491"/>
      <c r="H59" s="491"/>
      <c r="I59" s="502"/>
      <c r="J59" s="501"/>
    </row>
    <row r="60" spans="1:15">
      <c r="A60" s="497"/>
      <c r="B60" s="498"/>
      <c r="C60" s="499"/>
      <c r="D60" s="550"/>
      <c r="E60" s="499"/>
      <c r="F60" s="499"/>
      <c r="G60" s="500"/>
      <c r="H60" s="500"/>
      <c r="I60" s="498"/>
      <c r="J60" s="549"/>
    </row>
    <row r="61" spans="1:15">
      <c r="A61" s="490" t="s">
        <v>391</v>
      </c>
      <c r="B61" s="490"/>
      <c r="C61" s="490"/>
      <c r="D61" s="545"/>
      <c r="E61" s="490"/>
      <c r="F61" s="490"/>
      <c r="G61" s="491"/>
      <c r="H61" s="491"/>
      <c r="I61" s="502"/>
    </row>
    <row r="62" spans="1:15">
      <c r="A62" s="502"/>
      <c r="B62" s="502"/>
      <c r="C62" s="490"/>
      <c r="D62" s="545"/>
      <c r="E62" s="490"/>
      <c r="F62" s="490"/>
      <c r="G62" s="491"/>
      <c r="H62" s="491"/>
      <c r="I62" s="502"/>
    </row>
    <row r="63" spans="1:15">
      <c r="D63" s="551"/>
    </row>
    <row r="64" spans="1:15">
      <c r="D64" s="551"/>
    </row>
  </sheetData>
  <customSheetViews>
    <customSheetView guid="{4E7A3D04-9F51-465C-A42B-3DF9B3E7D5B5}" showPageBreaks="1" fitToPage="1" printArea="1" hiddenRows="1" topLeftCell="A16">
      <selection activeCell="G13" sqref="G13:H51"/>
      <pageMargins left="0.5" right="0.5" top="0.5" bottom="0.25" header="0.5" footer="0.5"/>
      <printOptions horizontalCentered="1" verticalCentered="1"/>
      <pageSetup scale="91" orientation="portrait" r:id="rId1"/>
      <headerFooter alignWithMargins="0"/>
    </customSheetView>
    <customSheetView guid="{0DB5BAD5-393A-4F38-9E8B-709DEA7858B1}" showPageBreaks="1" fitToPage="1" printArea="1" hiddenRows="1">
      <selection activeCell="L22" sqref="L22"/>
      <pageMargins left="0.5" right="0.5" top="0.5" bottom="0.25" header="0.5" footer="0.5"/>
      <printOptions horizontalCentered="1" verticalCentered="1"/>
      <pageSetup scale="91" orientation="portrait" r:id="rId2"/>
      <headerFooter alignWithMargins="0"/>
    </customSheetView>
    <customSheetView guid="{9188604F-721B-4607-B5A7-F14601E34BB8}" showPageBreaks="1" fitToPage="1" printArea="1" hiddenRows="1">
      <selection activeCell="L22" sqref="L22"/>
      <pageMargins left="0.5" right="0.5" top="0.5" bottom="0.25" header="0.5" footer="0.5"/>
      <printOptions horizontalCentered="1" verticalCentered="1"/>
      <pageSetup scale="91" orientation="portrait" r:id="rId3"/>
      <headerFooter alignWithMargins="0"/>
    </customSheetView>
    <customSheetView guid="{26429A53-B624-4AA6-8C8D-667186B058B8}" fitToPage="1" hiddenRows="1">
      <selection activeCell="L22" sqref="L22"/>
      <pageMargins left="0.5" right="0.5" top="0.5" bottom="0.25" header="0.5" footer="0.5"/>
      <printOptions horizontalCentered="1" verticalCentered="1"/>
      <pageSetup scale="91" orientation="portrait" r:id="rId4"/>
      <headerFooter alignWithMargins="0"/>
    </customSheetView>
    <customSheetView guid="{7390B031-6060-4327-BF01-8B9465EDB6D9}" fitToPage="1" hiddenRows="1">
      <selection activeCell="L22" sqref="L22"/>
      <pageMargins left="0.5" right="0.5" top="0.5" bottom="0.25" header="0.5" footer="0.5"/>
      <printOptions horizontalCentered="1" verticalCentered="1"/>
      <pageSetup scale="91" orientation="portrait" r:id="rId5"/>
      <headerFooter alignWithMargins="0"/>
    </customSheetView>
    <customSheetView guid="{49D366EC-C851-4932-854D-8EA887B298C5}" fitToPage="1" hiddenRows="1">
      <selection activeCell="L22" sqref="L22"/>
      <pageMargins left="0.5" right="0.5" top="0.5" bottom="0.25" header="0.5" footer="0.5"/>
      <printOptions horizontalCentered="1" verticalCentered="1"/>
      <pageSetup scale="91" orientation="portrait" r:id="rId6"/>
      <headerFooter alignWithMargins="0"/>
    </customSheetView>
    <customSheetView guid="{F228F194-B0FE-4A91-A927-06A4E89703F0}" fitToPage="1" hiddenRows="1">
      <selection activeCell="K43" sqref="K43"/>
      <pageMargins left="0.5" right="0.5" top="0.5" bottom="0.25" header="0.5" footer="0.5"/>
      <printOptions horizontalCentered="1" verticalCentered="1"/>
      <pageSetup scale="91" orientation="portrait" r:id="rId7"/>
      <headerFooter alignWithMargins="0"/>
    </customSheetView>
    <customSheetView guid="{A2494C54-8D9D-4A05-9F27-C858173D9692}" fitToPage="1" hiddenRows="1">
      <selection activeCell="L22" sqref="L22"/>
      <pageMargins left="0.5" right="0.5" top="0.5" bottom="0.25" header="0.5" footer="0.5"/>
      <printOptions horizontalCentered="1" verticalCentered="1"/>
      <pageSetup scale="91" orientation="portrait" r:id="rId8"/>
      <headerFooter alignWithMargins="0"/>
    </customSheetView>
    <customSheetView guid="{74404EEC-CA6A-48B0-B168-B7933282EEB2}" showPageBreaks="1" fitToPage="1" printArea="1" hiddenRows="1">
      <selection activeCell="G22" sqref="G22"/>
      <pageMargins left="0.5" right="0.5" top="0.5" bottom="0.25" header="0.5" footer="0.5"/>
      <printOptions horizontalCentered="1" verticalCentered="1"/>
      <pageSetup scale="91" orientation="portrait" r:id="rId9"/>
      <headerFooter alignWithMargins="0"/>
    </customSheetView>
    <customSheetView guid="{FB19BFAA-60BA-4CC2-92E5-E4C141AE804E}" fitToPage="1" hiddenRows="1">
      <selection activeCell="L22" sqref="L22"/>
      <pageMargins left="0.5" right="0.5" top="0.5" bottom="0.25" header="0.5" footer="0.5"/>
      <printOptions horizontalCentered="1" verticalCentered="1"/>
      <pageSetup scale="91" orientation="portrait" r:id="rId10"/>
      <headerFooter alignWithMargins="0"/>
    </customSheetView>
    <customSheetView guid="{F56BCD39-3910-4701-BCCF-245589B07D98}" showPageBreaks="1" fitToPage="1" printArea="1" hiddenRows="1">
      <selection activeCell="L22" sqref="L22"/>
      <pageMargins left="0.5" right="0.5" top="0.5" bottom="0.25" header="0.5" footer="0.5"/>
      <printOptions horizontalCentered="1" verticalCentered="1"/>
      <pageSetup scale="91" orientation="portrait" r:id="rId11"/>
      <headerFooter alignWithMargins="0"/>
    </customSheetView>
  </customSheetViews>
  <mergeCells count="3">
    <mergeCell ref="I1:J1"/>
    <mergeCell ref="A2:J2"/>
    <mergeCell ref="A3:J3"/>
  </mergeCells>
  <printOptions horizontalCentered="1" verticalCentered="1"/>
  <pageMargins left="0.5" right="0.5" top="0.5" bottom="0.25" header="0.5" footer="0.5"/>
  <pageSetup scale="91" orientation="portrait" r:id="rId12"/>
  <headerFooter alignWithMargins="0"/>
  <legacyDrawing r:id="rId1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2"/>
  <sheetViews>
    <sheetView topLeftCell="A34" workbookViewId="0">
      <selection activeCell="C38" sqref="C38"/>
    </sheetView>
  </sheetViews>
  <sheetFormatPr defaultColWidth="11.42578125" defaultRowHeight="12.75"/>
  <cols>
    <col min="1" max="1" width="3.7109375" style="556" customWidth="1"/>
    <col min="2" max="2" width="0.7109375" style="556" customWidth="1"/>
    <col min="3" max="3" width="6.5703125" style="556" customWidth="1"/>
    <col min="4" max="4" width="17.28515625" style="556" customWidth="1"/>
    <col min="5" max="5" width="3.28515625" style="556" customWidth="1"/>
    <col min="6" max="6" width="44.7109375" style="556" customWidth="1"/>
    <col min="7" max="7" width="15.140625" style="556" customWidth="1"/>
    <col min="8" max="8" width="15" style="556" customWidth="1"/>
    <col min="9" max="9" width="3.7109375" style="556" customWidth="1"/>
    <col min="10" max="10" width="1" style="556" customWidth="1"/>
    <col min="11" max="11" width="11.42578125" style="556"/>
    <col min="12" max="12" width="20.140625" style="556" bestFit="1" customWidth="1"/>
    <col min="13" max="13" width="11.42578125" style="556"/>
    <col min="14" max="14" width="32.28515625" style="556" bestFit="1" customWidth="1"/>
    <col min="15" max="16384" width="11.42578125" style="556"/>
  </cols>
  <sheetData>
    <row r="1" spans="1:15">
      <c r="A1" s="553">
        <v>6</v>
      </c>
      <c r="B1" s="554"/>
      <c r="C1" s="554"/>
      <c r="D1" s="554"/>
      <c r="E1" s="554"/>
      <c r="F1" s="554"/>
      <c r="G1" s="554"/>
      <c r="H1" s="554"/>
      <c r="I1" s="554"/>
      <c r="J1" s="555" t="s">
        <v>3461</v>
      </c>
    </row>
    <row r="2" spans="1:15">
      <c r="A2" s="557" t="s">
        <v>608</v>
      </c>
      <c r="B2" s="558"/>
      <c r="C2" s="558"/>
      <c r="D2" s="558"/>
      <c r="E2" s="558"/>
      <c r="F2" s="558"/>
      <c r="G2" s="558"/>
      <c r="H2" s="558"/>
      <c r="I2" s="558"/>
      <c r="J2" s="559"/>
    </row>
    <row r="3" spans="1:15" s="564" customFormat="1">
      <c r="A3" s="560"/>
      <c r="B3" s="561"/>
      <c r="C3" s="561"/>
      <c r="D3" s="561"/>
      <c r="E3" s="561"/>
      <c r="F3" s="562" t="s">
        <v>295</v>
      </c>
      <c r="G3" s="561"/>
      <c r="H3" s="561"/>
      <c r="I3" s="561"/>
      <c r="J3" s="563"/>
    </row>
    <row r="4" spans="1:15">
      <c r="A4" s="565"/>
      <c r="B4" s="566"/>
      <c r="C4" s="566"/>
      <c r="D4" s="566"/>
      <c r="E4" s="566"/>
      <c r="F4" s="562"/>
      <c r="G4" s="566"/>
      <c r="H4" s="566"/>
      <c r="I4" s="566"/>
      <c r="J4" s="567"/>
    </row>
    <row r="5" spans="1:15">
      <c r="A5" s="568"/>
      <c r="B5" s="569"/>
      <c r="C5" s="569"/>
      <c r="D5" s="569"/>
      <c r="E5" s="569"/>
      <c r="F5" s="569"/>
      <c r="G5" s="569"/>
      <c r="H5" s="569"/>
      <c r="I5" s="569"/>
      <c r="J5" s="570"/>
    </row>
    <row r="6" spans="1:15">
      <c r="A6" s="571" t="s">
        <v>7</v>
      </c>
      <c r="B6" s="572"/>
      <c r="C6" s="573" t="s">
        <v>71</v>
      </c>
      <c r="D6" s="573" t="s">
        <v>557</v>
      </c>
      <c r="E6" s="574"/>
      <c r="F6" s="575" t="s">
        <v>389</v>
      </c>
      <c r="G6" s="573" t="s">
        <v>558</v>
      </c>
      <c r="H6" s="576" t="s">
        <v>559</v>
      </c>
      <c r="I6" s="577" t="s">
        <v>7</v>
      </c>
      <c r="J6" s="572"/>
    </row>
    <row r="7" spans="1:15">
      <c r="A7" s="578" t="s">
        <v>17</v>
      </c>
      <c r="B7" s="567"/>
      <c r="C7" s="579" t="s">
        <v>79</v>
      </c>
      <c r="D7" s="580"/>
      <c r="E7" s="554"/>
      <c r="F7" s="554"/>
      <c r="G7" s="579" t="s">
        <v>81</v>
      </c>
      <c r="H7" s="581" t="s">
        <v>561</v>
      </c>
      <c r="I7" s="582" t="s">
        <v>17</v>
      </c>
      <c r="J7" s="567"/>
    </row>
    <row r="8" spans="1:15">
      <c r="A8" s="568"/>
      <c r="B8" s="570"/>
      <c r="C8" s="583"/>
      <c r="D8" s="583"/>
      <c r="E8" s="569"/>
      <c r="F8" s="584" t="s">
        <v>24</v>
      </c>
      <c r="G8" s="585" t="s">
        <v>25</v>
      </c>
      <c r="H8" s="586" t="s">
        <v>26</v>
      </c>
      <c r="I8" s="587"/>
      <c r="J8" s="570"/>
      <c r="L8" s="220"/>
      <c r="M8" s="220"/>
      <c r="N8" s="220"/>
      <c r="O8" s="220"/>
    </row>
    <row r="9" spans="1:15">
      <c r="A9" s="565"/>
      <c r="B9" s="567"/>
      <c r="C9" s="580"/>
      <c r="D9" s="580"/>
      <c r="E9" s="554"/>
      <c r="F9" s="554"/>
      <c r="G9" s="580"/>
      <c r="H9" s="580"/>
      <c r="I9" s="588"/>
      <c r="J9" s="567"/>
    </row>
    <row r="10" spans="1:15">
      <c r="A10" s="565"/>
      <c r="B10" s="567"/>
      <c r="C10" s="580"/>
      <c r="D10" s="580"/>
      <c r="E10" s="554"/>
      <c r="F10" s="589" t="s">
        <v>609</v>
      </c>
      <c r="G10" s="590"/>
      <c r="H10" s="590"/>
      <c r="I10" s="588"/>
      <c r="J10" s="567"/>
    </row>
    <row r="11" spans="1:15">
      <c r="A11" s="565">
        <v>30</v>
      </c>
      <c r="B11" s="567"/>
      <c r="C11" s="580"/>
      <c r="D11" s="591">
        <v>751</v>
      </c>
      <c r="E11" s="554" t="s">
        <v>610</v>
      </c>
      <c r="F11" s="554"/>
      <c r="G11" s="590">
        <v>100000</v>
      </c>
      <c r="H11" s="592">
        <v>100000</v>
      </c>
      <c r="I11" s="588">
        <v>30</v>
      </c>
      <c r="J11" s="567"/>
      <c r="K11" s="564"/>
    </row>
    <row r="12" spans="1:15">
      <c r="A12" s="565">
        <v>31</v>
      </c>
      <c r="B12" s="567"/>
      <c r="C12" s="580"/>
      <c r="D12" s="591">
        <v>752</v>
      </c>
      <c r="E12" s="554" t="s">
        <v>611</v>
      </c>
      <c r="F12" s="554"/>
      <c r="G12" s="590">
        <v>465</v>
      </c>
      <c r="H12" s="590">
        <v>424</v>
      </c>
      <c r="I12" s="588">
        <v>31</v>
      </c>
      <c r="J12" s="567"/>
      <c r="K12" s="564"/>
    </row>
    <row r="13" spans="1:15">
      <c r="A13" s="565">
        <v>32</v>
      </c>
      <c r="B13" s="567"/>
      <c r="C13" s="580"/>
      <c r="D13" s="591">
        <v>753</v>
      </c>
      <c r="E13" s="554" t="s">
        <v>612</v>
      </c>
      <c r="F13" s="554"/>
      <c r="G13" s="590">
        <v>1747</v>
      </c>
      <c r="H13" s="590">
        <v>1948</v>
      </c>
      <c r="I13" s="588">
        <v>32</v>
      </c>
      <c r="J13" s="567"/>
      <c r="K13" s="564"/>
    </row>
    <row r="14" spans="1:15">
      <c r="A14" s="565">
        <v>33</v>
      </c>
      <c r="B14" s="567"/>
      <c r="C14" s="580"/>
      <c r="D14" s="591">
        <v>754</v>
      </c>
      <c r="E14" s="554" t="s">
        <v>613</v>
      </c>
      <c r="F14" s="554"/>
      <c r="G14" s="590">
        <v>2984</v>
      </c>
      <c r="H14" s="590">
        <v>2888</v>
      </c>
      <c r="I14" s="588">
        <v>33</v>
      </c>
      <c r="J14" s="567"/>
      <c r="K14" s="564"/>
    </row>
    <row r="15" spans="1:15">
      <c r="A15" s="565">
        <v>34</v>
      </c>
      <c r="B15" s="567"/>
      <c r="C15" s="580"/>
      <c r="D15" s="591" t="s">
        <v>614</v>
      </c>
      <c r="E15" s="554" t="s">
        <v>615</v>
      </c>
      <c r="F15" s="554"/>
      <c r="G15" s="590">
        <v>3083</v>
      </c>
      <c r="H15" s="590">
        <v>3193</v>
      </c>
      <c r="I15" s="588">
        <v>34</v>
      </c>
      <c r="J15" s="567"/>
      <c r="K15" s="564"/>
    </row>
    <row r="16" spans="1:15">
      <c r="A16" s="565">
        <v>35</v>
      </c>
      <c r="B16" s="567"/>
      <c r="C16" s="580"/>
      <c r="D16" s="591">
        <v>757</v>
      </c>
      <c r="E16" s="554" t="s">
        <v>616</v>
      </c>
      <c r="F16" s="554"/>
      <c r="G16" s="592">
        <v>5649096</v>
      </c>
      <c r="H16" s="593">
        <v>3897301</v>
      </c>
      <c r="I16" s="588">
        <v>35</v>
      </c>
      <c r="J16" s="567"/>
      <c r="K16" s="564"/>
    </row>
    <row r="17" spans="1:11">
      <c r="A17" s="565">
        <v>36</v>
      </c>
      <c r="B17" s="567"/>
      <c r="C17" s="580"/>
      <c r="D17" s="591">
        <v>759</v>
      </c>
      <c r="E17" s="554" t="s">
        <v>617</v>
      </c>
      <c r="F17" s="554"/>
      <c r="G17" s="590">
        <v>1218785</v>
      </c>
      <c r="H17" s="590">
        <v>1259700</v>
      </c>
      <c r="I17" s="588">
        <v>36</v>
      </c>
      <c r="J17" s="567"/>
      <c r="K17" s="564"/>
    </row>
    <row r="18" spans="1:11">
      <c r="A18" s="565">
        <v>37</v>
      </c>
      <c r="B18" s="567"/>
      <c r="C18" s="580"/>
      <c r="D18" s="591" t="s">
        <v>618</v>
      </c>
      <c r="E18" s="554" t="s">
        <v>619</v>
      </c>
      <c r="F18" s="554"/>
      <c r="G18" s="590">
        <v>218026</v>
      </c>
      <c r="H18" s="590">
        <v>207312</v>
      </c>
      <c r="I18" s="588">
        <v>37</v>
      </c>
      <c r="J18" s="567"/>
      <c r="K18" s="564"/>
    </row>
    <row r="19" spans="1:11">
      <c r="A19" s="565">
        <v>38</v>
      </c>
      <c r="B19" s="567"/>
      <c r="C19" s="580"/>
      <c r="D19" s="591">
        <v>763</v>
      </c>
      <c r="E19" s="554" t="s">
        <v>620</v>
      </c>
      <c r="F19" s="554"/>
      <c r="G19" s="590">
        <v>98910</v>
      </c>
      <c r="H19" s="590">
        <v>136920</v>
      </c>
      <c r="I19" s="588">
        <v>38</v>
      </c>
      <c r="J19" s="567"/>
      <c r="K19" s="564"/>
    </row>
    <row r="20" spans="1:11">
      <c r="A20" s="565">
        <v>39</v>
      </c>
      <c r="B20" s="567"/>
      <c r="C20" s="580"/>
      <c r="D20" s="591">
        <v>764</v>
      </c>
      <c r="E20" s="554" t="s">
        <v>621</v>
      </c>
      <c r="F20" s="554"/>
      <c r="G20" s="590">
        <v>1583</v>
      </c>
      <c r="H20" s="590">
        <v>14104</v>
      </c>
      <c r="I20" s="588">
        <v>39</v>
      </c>
      <c r="J20" s="567"/>
      <c r="K20" s="564"/>
    </row>
    <row r="21" spans="1:11">
      <c r="A21" s="565">
        <v>40</v>
      </c>
      <c r="B21" s="567"/>
      <c r="C21" s="580"/>
      <c r="D21" s="591"/>
      <c r="E21" s="554"/>
      <c r="F21" s="554" t="s">
        <v>622</v>
      </c>
      <c r="G21" s="594">
        <f>SUM(G11:G20)</f>
        <v>7294679</v>
      </c>
      <c r="H21" s="594">
        <f>SUM(H11:H20)</f>
        <v>5623790</v>
      </c>
      <c r="I21" s="588">
        <v>40</v>
      </c>
      <c r="J21" s="567"/>
      <c r="K21" s="564"/>
    </row>
    <row r="22" spans="1:11">
      <c r="A22" s="565"/>
      <c r="B22" s="567"/>
      <c r="C22" s="580"/>
      <c r="D22" s="591"/>
      <c r="E22" s="554"/>
      <c r="F22" s="554"/>
      <c r="G22" s="590"/>
      <c r="H22" s="590"/>
      <c r="I22" s="588"/>
      <c r="J22" s="567"/>
    </row>
    <row r="23" spans="1:11">
      <c r="A23" s="565"/>
      <c r="B23" s="567"/>
      <c r="C23" s="580"/>
      <c r="D23" s="591"/>
      <c r="E23" s="554"/>
      <c r="F23" s="589" t="s">
        <v>623</v>
      </c>
      <c r="G23" s="590"/>
      <c r="H23" s="590"/>
      <c r="I23" s="588"/>
      <c r="J23" s="567"/>
    </row>
    <row r="24" spans="1:11">
      <c r="A24" s="565">
        <v>41</v>
      </c>
      <c r="B24" s="567"/>
      <c r="C24" s="580"/>
      <c r="D24" s="591" t="s">
        <v>624</v>
      </c>
      <c r="E24" s="554" t="s">
        <v>625</v>
      </c>
      <c r="F24" s="554"/>
      <c r="G24" s="590">
        <v>551826</v>
      </c>
      <c r="H24" s="590">
        <v>551826</v>
      </c>
      <c r="I24" s="588">
        <v>41</v>
      </c>
      <c r="J24" s="567"/>
    </row>
    <row r="25" spans="1:11">
      <c r="A25" s="565">
        <v>42</v>
      </c>
      <c r="B25" s="567"/>
      <c r="C25" s="580"/>
      <c r="D25" s="591">
        <v>766</v>
      </c>
      <c r="E25" s="554" t="s">
        <v>626</v>
      </c>
      <c r="F25" s="554"/>
      <c r="G25" s="590"/>
      <c r="H25" s="590">
        <v>714</v>
      </c>
      <c r="I25" s="588">
        <v>42</v>
      </c>
      <c r="J25" s="567"/>
    </row>
    <row r="26" spans="1:11">
      <c r="A26" s="565">
        <v>43</v>
      </c>
      <c r="B26" s="567"/>
      <c r="C26" s="580"/>
      <c r="D26" s="591">
        <v>766.5</v>
      </c>
      <c r="E26" s="554" t="s">
        <v>627</v>
      </c>
      <c r="F26" s="554"/>
      <c r="G26" s="590">
        <v>1886</v>
      </c>
      <c r="H26" s="590">
        <v>1970</v>
      </c>
      <c r="I26" s="588">
        <v>43</v>
      </c>
      <c r="J26" s="567"/>
    </row>
    <row r="27" spans="1:11">
      <c r="A27" s="565">
        <v>44</v>
      </c>
      <c r="B27" s="567"/>
      <c r="C27" s="580"/>
      <c r="D27" s="591">
        <v>768</v>
      </c>
      <c r="E27" s="554" t="s">
        <v>628</v>
      </c>
      <c r="F27" s="554"/>
      <c r="G27" s="590"/>
      <c r="H27" s="595"/>
      <c r="I27" s="588">
        <v>44</v>
      </c>
      <c r="J27" s="567"/>
    </row>
    <row r="28" spans="1:11">
      <c r="A28" s="565">
        <v>45</v>
      </c>
      <c r="B28" s="567"/>
      <c r="C28" s="580"/>
      <c r="D28" s="591">
        <v>769</v>
      </c>
      <c r="E28" s="554" t="s">
        <v>629</v>
      </c>
      <c r="F28" s="554"/>
      <c r="G28" s="590">
        <v>4101936</v>
      </c>
      <c r="H28" s="593">
        <v>4098677</v>
      </c>
      <c r="I28" s="588">
        <v>45</v>
      </c>
      <c r="J28" s="567"/>
      <c r="K28" s="596"/>
    </row>
    <row r="29" spans="1:11">
      <c r="A29" s="565">
        <v>46</v>
      </c>
      <c r="B29" s="567"/>
      <c r="C29" s="580"/>
      <c r="D29" s="591" t="s">
        <v>630</v>
      </c>
      <c r="E29" s="554" t="s">
        <v>631</v>
      </c>
      <c r="F29" s="554"/>
      <c r="G29" s="590">
        <v>79074</v>
      </c>
      <c r="H29" s="590">
        <v>87114</v>
      </c>
      <c r="I29" s="588">
        <v>46</v>
      </c>
      <c r="J29" s="567"/>
    </row>
    <row r="30" spans="1:11">
      <c r="A30" s="565">
        <v>47</v>
      </c>
      <c r="B30" s="567"/>
      <c r="C30" s="580"/>
      <c r="D30" s="591">
        <v>781</v>
      </c>
      <c r="E30" s="554" t="s">
        <v>632</v>
      </c>
      <c r="F30" s="554"/>
      <c r="G30" s="590"/>
      <c r="H30" s="595"/>
      <c r="I30" s="588">
        <v>47</v>
      </c>
      <c r="J30" s="567"/>
    </row>
    <row r="31" spans="1:11">
      <c r="A31" s="565">
        <v>48</v>
      </c>
      <c r="B31" s="567"/>
      <c r="C31" s="580"/>
      <c r="D31" s="591">
        <v>783</v>
      </c>
      <c r="E31" s="554" t="s">
        <v>633</v>
      </c>
      <c r="F31" s="554"/>
      <c r="G31" s="590"/>
      <c r="H31" s="595"/>
      <c r="I31" s="588">
        <v>48</v>
      </c>
      <c r="J31" s="567"/>
    </row>
    <row r="32" spans="1:11">
      <c r="A32" s="565">
        <v>49</v>
      </c>
      <c r="B32" s="567"/>
      <c r="C32" s="580"/>
      <c r="D32" s="591">
        <v>786</v>
      </c>
      <c r="E32" s="554" t="s">
        <v>634</v>
      </c>
      <c r="F32" s="554"/>
      <c r="G32" s="590">
        <v>8663298</v>
      </c>
      <c r="H32" s="590">
        <v>8416867</v>
      </c>
      <c r="I32" s="588">
        <v>49</v>
      </c>
      <c r="J32" s="567"/>
    </row>
    <row r="33" spans="1:11">
      <c r="A33" s="565">
        <v>50</v>
      </c>
      <c r="B33" s="567"/>
      <c r="C33" s="580"/>
      <c r="D33" s="591" t="s">
        <v>635</v>
      </c>
      <c r="E33" s="554" t="s">
        <v>636</v>
      </c>
      <c r="F33" s="554"/>
      <c r="G33" s="590">
        <v>3070352</v>
      </c>
      <c r="H33" s="590">
        <v>3337087</v>
      </c>
      <c r="I33" s="588">
        <v>50</v>
      </c>
      <c r="J33" s="567"/>
    </row>
    <row r="34" spans="1:11">
      <c r="A34" s="565"/>
      <c r="B34" s="567"/>
      <c r="C34" s="580"/>
      <c r="D34" s="591" t="s">
        <v>637</v>
      </c>
      <c r="F34" s="554"/>
      <c r="G34" s="590"/>
      <c r="H34" s="590"/>
      <c r="I34" s="588"/>
      <c r="J34" s="567"/>
    </row>
    <row r="35" spans="1:11">
      <c r="A35" s="565">
        <v>51</v>
      </c>
      <c r="B35" s="567"/>
      <c r="C35" s="580"/>
      <c r="D35" s="591"/>
      <c r="E35" s="554"/>
      <c r="F35" s="554" t="s">
        <v>638</v>
      </c>
      <c r="G35" s="594">
        <f>SUM(G24:G34)</f>
        <v>16468372</v>
      </c>
      <c r="H35" s="594">
        <f>SUM(H24:H34)</f>
        <v>16494255</v>
      </c>
      <c r="I35" s="588">
        <v>51</v>
      </c>
      <c r="J35" s="567"/>
    </row>
    <row r="36" spans="1:11">
      <c r="A36" s="565"/>
      <c r="B36" s="567"/>
      <c r="C36" s="580"/>
      <c r="D36" s="591"/>
      <c r="E36" s="554"/>
      <c r="F36" s="554"/>
      <c r="G36" s="590"/>
      <c r="H36" s="590"/>
      <c r="I36" s="588"/>
      <c r="J36" s="567"/>
    </row>
    <row r="37" spans="1:11">
      <c r="A37" s="565"/>
      <c r="B37" s="567"/>
      <c r="C37" s="580"/>
      <c r="D37" s="591"/>
      <c r="E37" s="554"/>
      <c r="F37" s="589" t="s">
        <v>639</v>
      </c>
      <c r="G37" s="590"/>
      <c r="H37" s="590"/>
      <c r="I37" s="588"/>
      <c r="J37" s="567"/>
    </row>
    <row r="38" spans="1:11">
      <c r="A38" s="565">
        <v>52</v>
      </c>
      <c r="B38" s="567"/>
      <c r="C38" s="580"/>
      <c r="D38" s="591" t="s">
        <v>640</v>
      </c>
      <c r="E38" s="554" t="s">
        <v>641</v>
      </c>
      <c r="F38" s="554"/>
      <c r="G38" s="590">
        <v>166690</v>
      </c>
      <c r="H38" s="590">
        <v>166690</v>
      </c>
      <c r="I38" s="588">
        <v>52</v>
      </c>
      <c r="J38" s="567"/>
    </row>
    <row r="39" spans="1:11">
      <c r="A39" s="565">
        <v>53</v>
      </c>
      <c r="B39" s="567"/>
      <c r="C39" s="580"/>
      <c r="D39" s="591"/>
      <c r="E39" s="554"/>
      <c r="F39" s="554" t="s">
        <v>642</v>
      </c>
      <c r="G39" s="590">
        <v>166690</v>
      </c>
      <c r="H39" s="590">
        <v>166690</v>
      </c>
      <c r="I39" s="588">
        <v>53</v>
      </c>
      <c r="J39" s="567"/>
    </row>
    <row r="40" spans="1:11">
      <c r="A40" s="565">
        <v>54</v>
      </c>
      <c r="B40" s="567"/>
      <c r="C40" s="580"/>
      <c r="D40" s="591"/>
      <c r="E40" s="554"/>
      <c r="F40" s="554" t="s">
        <v>643</v>
      </c>
      <c r="G40" s="595"/>
      <c r="H40" s="595"/>
      <c r="I40" s="588">
        <v>54</v>
      </c>
      <c r="J40" s="567"/>
    </row>
    <row r="41" spans="1:11">
      <c r="A41" s="565">
        <v>55</v>
      </c>
      <c r="B41" s="567"/>
      <c r="C41" s="580"/>
      <c r="D41" s="591"/>
      <c r="E41" s="554" t="s">
        <v>644</v>
      </c>
      <c r="F41" s="554"/>
      <c r="G41" s="595"/>
      <c r="H41" s="595"/>
      <c r="I41" s="588">
        <v>55</v>
      </c>
      <c r="J41" s="567"/>
    </row>
    <row r="42" spans="1:11">
      <c r="A42" s="565">
        <v>56</v>
      </c>
      <c r="B42" s="567"/>
      <c r="C42" s="580"/>
      <c r="D42" s="591" t="s">
        <v>645</v>
      </c>
      <c r="E42" s="554" t="s">
        <v>646</v>
      </c>
      <c r="F42" s="554"/>
      <c r="G42" s="590">
        <v>7263099</v>
      </c>
      <c r="H42" s="590">
        <v>7263099</v>
      </c>
      <c r="I42" s="588">
        <v>56</v>
      </c>
      <c r="J42" s="567"/>
      <c r="K42" s="596"/>
    </row>
    <row r="43" spans="1:11">
      <c r="A43" s="565"/>
      <c r="B43" s="567"/>
      <c r="C43" s="580"/>
      <c r="D43" s="591"/>
      <c r="E43" s="554" t="s">
        <v>647</v>
      </c>
      <c r="F43" s="554"/>
      <c r="G43" s="590"/>
      <c r="H43" s="590"/>
      <c r="I43" s="588"/>
      <c r="J43" s="567"/>
    </row>
    <row r="44" spans="1:11">
      <c r="A44" s="565">
        <v>57</v>
      </c>
      <c r="B44" s="567"/>
      <c r="C44" s="580"/>
      <c r="D44" s="591">
        <v>797</v>
      </c>
      <c r="E44" s="554"/>
      <c r="F44" s="554" t="s">
        <v>648</v>
      </c>
      <c r="G44" s="590"/>
      <c r="H44" s="590"/>
      <c r="I44" s="588">
        <v>57</v>
      </c>
      <c r="J44" s="567"/>
    </row>
    <row r="45" spans="1:11">
      <c r="A45" s="565">
        <v>58</v>
      </c>
      <c r="B45" s="567"/>
      <c r="C45" s="580"/>
      <c r="D45" s="591">
        <v>798</v>
      </c>
      <c r="E45" s="554"/>
      <c r="F45" s="554" t="s">
        <v>649</v>
      </c>
      <c r="G45" s="590">
        <v>9833301</v>
      </c>
      <c r="H45" s="590">
        <v>7815407</v>
      </c>
      <c r="I45" s="588">
        <v>58</v>
      </c>
      <c r="J45" s="567"/>
    </row>
    <row r="46" spans="1:11">
      <c r="A46" s="565">
        <v>59</v>
      </c>
      <c r="B46" s="567"/>
      <c r="C46" s="580"/>
      <c r="D46" s="591">
        <v>796</v>
      </c>
      <c r="E46" s="554"/>
      <c r="F46" s="554" t="s">
        <v>650</v>
      </c>
      <c r="G46" s="593">
        <v>-325184</v>
      </c>
      <c r="H46" s="593">
        <v>-316214</v>
      </c>
      <c r="I46" s="588">
        <v>59</v>
      </c>
      <c r="J46" s="567"/>
    </row>
    <row r="47" spans="1:11">
      <c r="A47" s="565">
        <v>60</v>
      </c>
      <c r="B47" s="567"/>
      <c r="C47" s="580"/>
      <c r="D47" s="591">
        <v>798.5</v>
      </c>
      <c r="E47" s="554" t="s">
        <v>651</v>
      </c>
      <c r="F47" s="554"/>
      <c r="G47" s="595"/>
      <c r="H47" s="595"/>
      <c r="I47" s="588">
        <v>60</v>
      </c>
      <c r="J47" s="567"/>
    </row>
    <row r="48" spans="1:11">
      <c r="A48" s="565">
        <v>61</v>
      </c>
      <c r="B48" s="567"/>
      <c r="C48" s="580"/>
      <c r="D48" s="591"/>
      <c r="E48" s="554"/>
      <c r="F48" s="554" t="s">
        <v>652</v>
      </c>
      <c r="G48" s="594">
        <f>SUM(G39:G47)</f>
        <v>16937906</v>
      </c>
      <c r="H48" s="594">
        <f>SUM(H39:H47)</f>
        <v>14928982</v>
      </c>
      <c r="I48" s="588">
        <v>61</v>
      </c>
      <c r="J48" s="567"/>
    </row>
    <row r="49" spans="1:10">
      <c r="A49" s="568">
        <v>62</v>
      </c>
      <c r="B49" s="570"/>
      <c r="C49" s="585" t="s">
        <v>606</v>
      </c>
      <c r="D49" s="597"/>
      <c r="E49" s="554"/>
      <c r="F49" s="554" t="s">
        <v>653</v>
      </c>
      <c r="G49" s="598">
        <f>G48+G35+G21</f>
        <v>40700957</v>
      </c>
      <c r="H49" s="598">
        <f>H48+H35+H21</f>
        <v>37047027</v>
      </c>
      <c r="I49" s="587">
        <v>62</v>
      </c>
      <c r="J49" s="570"/>
    </row>
    <row r="50" spans="1:10" s="603" customFormat="1" ht="3" customHeight="1">
      <c r="A50" s="599"/>
      <c r="B50" s="600"/>
      <c r="C50" s="600"/>
      <c r="D50" s="600"/>
      <c r="E50" s="600"/>
      <c r="F50" s="600"/>
      <c r="G50" s="601"/>
      <c r="H50" s="601"/>
      <c r="I50" s="600"/>
      <c r="J50" s="602"/>
    </row>
    <row r="51" spans="1:10" ht="9.9499999999999993" customHeight="1">
      <c r="A51" s="604"/>
      <c r="B51" s="574"/>
      <c r="C51" s="574"/>
      <c r="D51" s="574"/>
      <c r="E51" s="574"/>
      <c r="F51" s="574"/>
      <c r="G51" s="605"/>
      <c r="H51" s="605"/>
      <c r="I51" s="574"/>
      <c r="J51" s="572"/>
    </row>
    <row r="52" spans="1:10">
      <c r="A52" s="565"/>
      <c r="B52" s="554"/>
      <c r="C52" s="554"/>
      <c r="D52" s="554"/>
      <c r="E52" s="554"/>
      <c r="F52" s="606" t="s">
        <v>37</v>
      </c>
      <c r="G52" s="607"/>
      <c r="H52" s="607"/>
      <c r="I52" s="554"/>
      <c r="J52" s="567"/>
    </row>
    <row r="53" spans="1:10" ht="9.9499999999999993" customHeight="1">
      <c r="A53" s="568"/>
      <c r="B53" s="569"/>
      <c r="C53" s="569"/>
      <c r="D53" s="569"/>
      <c r="E53" s="569"/>
      <c r="F53" s="569"/>
      <c r="G53" s="608"/>
      <c r="H53" s="608"/>
      <c r="I53" s="569"/>
      <c r="J53" s="570"/>
    </row>
    <row r="54" spans="1:10">
      <c r="A54" s="604"/>
      <c r="B54" s="574"/>
      <c r="C54" s="574"/>
      <c r="D54" s="574"/>
      <c r="E54" s="574"/>
      <c r="F54" s="574"/>
      <c r="G54" s="605"/>
      <c r="H54" s="605"/>
      <c r="I54" s="574"/>
      <c r="J54" s="572"/>
    </row>
    <row r="55" spans="1:10">
      <c r="A55" s="515"/>
      <c r="B55" s="566"/>
      <c r="C55" s="566"/>
      <c r="D55" s="566"/>
      <c r="E55" s="566"/>
      <c r="F55" s="566"/>
      <c r="G55" s="609"/>
      <c r="H55" s="609"/>
      <c r="I55" s="566"/>
      <c r="J55" s="567"/>
    </row>
    <row r="56" spans="1:10">
      <c r="A56" s="565"/>
      <c r="B56" s="566"/>
      <c r="C56" s="566"/>
      <c r="D56" s="566"/>
      <c r="E56" s="566"/>
      <c r="F56" s="566"/>
      <c r="G56" s="609"/>
      <c r="H56" s="609"/>
      <c r="I56" s="566"/>
      <c r="J56" s="567"/>
    </row>
    <row r="57" spans="1:10">
      <c r="A57" s="565"/>
      <c r="B57" s="554"/>
      <c r="C57" s="554"/>
      <c r="D57" s="554"/>
      <c r="E57" s="554"/>
      <c r="F57" s="554"/>
      <c r="G57" s="554"/>
      <c r="H57" s="554"/>
      <c r="I57" s="554"/>
      <c r="J57" s="567"/>
    </row>
    <row r="58" spans="1:10">
      <c r="A58" s="565"/>
      <c r="B58" s="554"/>
      <c r="C58" s="554"/>
      <c r="D58" s="554"/>
      <c r="E58" s="554"/>
      <c r="F58" s="554"/>
      <c r="G58" s="554"/>
      <c r="H58" s="554"/>
      <c r="I58" s="554"/>
      <c r="J58" s="567"/>
    </row>
    <row r="59" spans="1:10">
      <c r="A59" s="565"/>
      <c r="B59" s="554"/>
      <c r="C59" s="554"/>
      <c r="D59" s="554"/>
      <c r="E59" s="554"/>
      <c r="F59" s="554"/>
      <c r="G59" s="554"/>
      <c r="H59" s="554"/>
      <c r="I59" s="554"/>
      <c r="J59" s="567"/>
    </row>
    <row r="60" spans="1:10">
      <c r="A60" s="565"/>
      <c r="B60" s="554"/>
      <c r="C60" s="554"/>
      <c r="D60" s="554"/>
      <c r="E60" s="554"/>
      <c r="F60" s="554"/>
      <c r="G60" s="554"/>
      <c r="H60" s="554"/>
      <c r="I60" s="554"/>
      <c r="J60" s="567"/>
    </row>
    <row r="61" spans="1:10">
      <c r="A61" s="568"/>
      <c r="B61" s="569"/>
      <c r="C61" s="569"/>
      <c r="D61" s="569"/>
      <c r="E61" s="569"/>
      <c r="F61" s="569"/>
      <c r="G61" s="569"/>
      <c r="H61" s="569"/>
      <c r="I61" s="569"/>
      <c r="J61" s="570"/>
    </row>
    <row r="62" spans="1:10">
      <c r="A62" s="610"/>
      <c r="B62" s="554"/>
      <c r="C62" s="554"/>
      <c r="D62" s="554"/>
      <c r="E62" s="554"/>
      <c r="F62" s="554"/>
      <c r="G62" s="554"/>
      <c r="H62" s="554"/>
      <c r="I62" s="554"/>
      <c r="J62" s="555" t="s">
        <v>391</v>
      </c>
    </row>
  </sheetData>
  <customSheetViews>
    <customSheetView guid="{4E7A3D04-9F51-465C-A42B-3DF9B3E7D5B5}" showPageBreaks="1" fitToPage="1" printArea="1" topLeftCell="A2">
      <selection activeCell="H49" sqref="G11:H49"/>
      <pageMargins left="0.5" right="0.5" top="0.25" bottom="0.25" header="0.25" footer="0.25"/>
      <printOptions horizontalCentered="1" verticalCentered="1"/>
      <pageSetup scale="85" orientation="portrait" r:id="rId1"/>
      <headerFooter alignWithMargins="0"/>
    </customSheetView>
    <customSheetView guid="{0DB5BAD5-393A-4F38-9E8B-709DEA7858B1}" showPageBreaks="1" fitToPage="1" printArea="1">
      <selection activeCell="F26" sqref="F26"/>
      <pageMargins left="0.5" right="0.5" top="0.25" bottom="0.25" header="0.25" footer="0.25"/>
      <printOptions horizontalCentered="1" verticalCentered="1"/>
      <pageSetup scale="85" orientation="portrait" r:id="rId2"/>
      <headerFooter alignWithMargins="0"/>
    </customSheetView>
    <customSheetView guid="{9188604F-721B-4607-B5A7-F14601E34BB8}" showPageBreaks="1" fitToPage="1" printArea="1">
      <selection activeCell="F26" sqref="F26"/>
      <pageMargins left="0.5" right="0.5" top="0.25" bottom="0.25" header="0.25" footer="0.25"/>
      <printOptions horizontalCentered="1" verticalCentered="1"/>
      <pageSetup scale="85" orientation="portrait" r:id="rId3"/>
      <headerFooter alignWithMargins="0"/>
    </customSheetView>
    <customSheetView guid="{26429A53-B624-4AA6-8C8D-667186B058B8}" fitToPage="1">
      <selection activeCell="F26" sqref="F26"/>
      <pageMargins left="0.5" right="0.5" top="0.25" bottom="0.25" header="0.25" footer="0.25"/>
      <printOptions horizontalCentered="1" verticalCentered="1"/>
      <pageSetup scale="86" orientation="portrait" r:id="rId4"/>
      <headerFooter alignWithMargins="0"/>
    </customSheetView>
    <customSheetView guid="{7390B031-6060-4327-BF01-8B9465EDB6D9}" fitToPage="1">
      <selection activeCell="F26" sqref="F26"/>
      <pageMargins left="0.5" right="0.5" top="0.25" bottom="0.25" header="0.25" footer="0.25"/>
      <printOptions horizontalCentered="1" verticalCentered="1"/>
      <pageSetup scale="86" orientation="portrait" r:id="rId5"/>
      <headerFooter alignWithMargins="0"/>
    </customSheetView>
    <customSheetView guid="{49D366EC-C851-4932-854D-8EA887B298C5}" fitToPage="1">
      <selection activeCell="F26" sqref="F26"/>
      <pageMargins left="0.5" right="0.5" top="0.25" bottom="0.25" header="0.25" footer="0.25"/>
      <printOptions horizontalCentered="1" verticalCentered="1"/>
      <pageSetup scale="86" orientation="portrait" r:id="rId6"/>
      <headerFooter alignWithMargins="0"/>
    </customSheetView>
    <customSheetView guid="{F228F194-B0FE-4A91-A927-06A4E89703F0}" fitToPage="1">
      <selection activeCell="F26" sqref="F26"/>
      <pageMargins left="0.5" right="0.5" top="0.25" bottom="0.25" header="0.25" footer="0.25"/>
      <printOptions horizontalCentered="1" verticalCentered="1"/>
      <pageSetup scale="85" orientation="portrait" r:id="rId7"/>
      <headerFooter alignWithMargins="0"/>
    </customSheetView>
    <customSheetView guid="{A2494C54-8D9D-4A05-9F27-C858173D9692}" fitToPage="1">
      <selection activeCell="F26" sqref="F26"/>
      <pageMargins left="0.5" right="0.5" top="0.25" bottom="0.25" header="0.25" footer="0.25"/>
      <printOptions horizontalCentered="1" verticalCentered="1"/>
      <pageSetup scale="85" orientation="portrait" r:id="rId8"/>
      <headerFooter alignWithMargins="0"/>
    </customSheetView>
    <customSheetView guid="{74404EEC-CA6A-48B0-B168-B7933282EEB2}" showPageBreaks="1" fitToPage="1" printArea="1">
      <selection activeCell="M7" sqref="M7"/>
      <pageMargins left="0.5" right="0.5" top="0.25" bottom="0.25" header="0.25" footer="0.25"/>
      <printOptions horizontalCentered="1" verticalCentered="1"/>
      <pageSetup scale="86" orientation="portrait" r:id="rId9"/>
      <headerFooter alignWithMargins="0"/>
    </customSheetView>
    <customSheetView guid="{FB19BFAA-60BA-4CC2-92E5-E4C141AE804E}" fitToPage="1">
      <selection activeCell="F26" sqref="F26"/>
      <pageMargins left="0.5" right="0.5" top="0.25" bottom="0.25" header="0.25" footer="0.25"/>
      <printOptions horizontalCentered="1" verticalCentered="1"/>
      <pageSetup scale="85" orientation="portrait" r:id="rId10"/>
      <headerFooter alignWithMargins="0"/>
    </customSheetView>
    <customSheetView guid="{F56BCD39-3910-4701-BCCF-245589B07D98}" showPageBreaks="1" fitToPage="1" printArea="1">
      <selection activeCell="F26" sqref="F26"/>
      <pageMargins left="0.5" right="0.5" top="0.25" bottom="0.25" header="0.25" footer="0.25"/>
      <printOptions horizontalCentered="1" verticalCentered="1"/>
      <pageSetup scale="85" orientation="portrait" r:id="rId11"/>
      <headerFooter alignWithMargins="0"/>
    </customSheetView>
  </customSheetViews>
  <printOptions horizontalCentered="1" verticalCentered="1"/>
  <pageMargins left="0.5" right="0.5" top="0.25" bottom="0.25" header="0.25" footer="0.25"/>
  <pageSetup scale="85" orientation="portrait" r:id="rId12"/>
  <headerFooter alignWithMargins="0"/>
  <legacy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C38" sqref="C38"/>
    </sheetView>
  </sheetViews>
  <sheetFormatPr defaultColWidth="9.140625" defaultRowHeight="12.75"/>
  <cols>
    <col min="1" max="16384" width="9.140625" style="3769"/>
  </cols>
  <sheetData>
    <row r="1" spans="1:1">
      <c r="A1" s="3768" t="s">
        <v>1573</v>
      </c>
    </row>
  </sheetData>
  <printOptions horizontalCentered="1" verticalCentered="1"/>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8"/>
  <sheetViews>
    <sheetView topLeftCell="A40" workbookViewId="0">
      <selection activeCell="C38" sqref="C38"/>
    </sheetView>
  </sheetViews>
  <sheetFormatPr defaultColWidth="11.42578125" defaultRowHeight="12.75"/>
  <cols>
    <col min="1" max="1" width="3.28515625" style="530" customWidth="1"/>
    <col min="2" max="2" width="0.5703125" style="530" customWidth="1"/>
    <col min="3" max="3" width="6.140625" style="530" customWidth="1"/>
    <col min="4" max="4" width="4.28515625" style="530" customWidth="1"/>
    <col min="5" max="5" width="4.85546875" style="530" customWidth="1"/>
    <col min="6" max="6" width="3.7109375" style="530" customWidth="1"/>
    <col min="7" max="7" width="39.7109375" style="530" customWidth="1"/>
    <col min="8" max="8" width="10.5703125" style="530" customWidth="1"/>
    <col min="9" max="9" width="12.5703125" style="530" customWidth="1"/>
    <col min="10" max="10" width="12.28515625" style="530" customWidth="1"/>
    <col min="11" max="11" width="15.42578125" style="530" customWidth="1"/>
    <col min="12" max="12" width="3.140625" style="530" customWidth="1"/>
    <col min="13" max="13" width="0.85546875" style="530" customWidth="1"/>
    <col min="14" max="16384" width="11.42578125" style="530"/>
  </cols>
  <sheetData>
    <row r="1" spans="1:13">
      <c r="A1" s="611">
        <v>16</v>
      </c>
      <c r="B1" s="612"/>
      <c r="C1" s="612"/>
      <c r="D1" s="612"/>
      <c r="E1" s="612"/>
      <c r="F1" s="612"/>
      <c r="G1" s="612"/>
      <c r="H1" s="612"/>
      <c r="I1" s="612"/>
      <c r="J1" s="613"/>
      <c r="K1" s="612"/>
      <c r="L1" s="612"/>
      <c r="M1" s="614" t="s">
        <v>3461</v>
      </c>
    </row>
    <row r="2" spans="1:13">
      <c r="A2" s="615" t="s">
        <v>654</v>
      </c>
      <c r="B2" s="616"/>
      <c r="C2" s="616"/>
      <c r="D2" s="616"/>
      <c r="E2" s="616"/>
      <c r="F2" s="616"/>
      <c r="G2" s="616"/>
      <c r="H2" s="616"/>
      <c r="I2" s="616"/>
      <c r="J2" s="616"/>
      <c r="K2" s="616"/>
      <c r="L2" s="616"/>
      <c r="M2" s="617"/>
    </row>
    <row r="3" spans="1:13" s="621" customFormat="1">
      <c r="A3" s="618" t="s">
        <v>295</v>
      </c>
      <c r="B3" s="619"/>
      <c r="C3" s="619"/>
      <c r="D3" s="619"/>
      <c r="E3" s="619"/>
      <c r="F3" s="619"/>
      <c r="G3" s="619"/>
      <c r="H3" s="619"/>
      <c r="I3" s="619"/>
      <c r="J3" s="619"/>
      <c r="K3" s="619"/>
      <c r="L3" s="619"/>
      <c r="M3" s="620"/>
    </row>
    <row r="4" spans="1:13">
      <c r="A4" s="618"/>
      <c r="B4" s="619"/>
      <c r="C4" s="619"/>
      <c r="D4" s="619"/>
      <c r="E4" s="619"/>
      <c r="F4" s="619"/>
      <c r="G4" s="619"/>
      <c r="H4" s="619"/>
      <c r="I4" s="619"/>
      <c r="J4" s="619"/>
      <c r="K4" s="619"/>
      <c r="L4" s="619"/>
      <c r="M4" s="620"/>
    </row>
    <row r="5" spans="1:13">
      <c r="A5" s="622"/>
      <c r="B5" s="623" t="s">
        <v>655</v>
      </c>
      <c r="C5" s="623"/>
      <c r="D5" s="623"/>
      <c r="E5" s="623"/>
      <c r="F5" s="623"/>
      <c r="G5" s="623"/>
      <c r="H5" s="623"/>
      <c r="I5" s="623"/>
      <c r="J5" s="623"/>
      <c r="K5" s="623"/>
      <c r="L5" s="623"/>
      <c r="M5" s="624"/>
    </row>
    <row r="6" spans="1:13">
      <c r="A6" s="625"/>
      <c r="B6" s="623"/>
      <c r="C6" s="623" t="s">
        <v>656</v>
      </c>
      <c r="D6" s="623"/>
      <c r="E6" s="623"/>
      <c r="F6" s="623"/>
      <c r="G6" s="623"/>
      <c r="H6" s="623" t="s">
        <v>657</v>
      </c>
      <c r="I6" s="623"/>
      <c r="J6" s="623"/>
      <c r="K6" s="623"/>
      <c r="L6" s="623"/>
      <c r="M6" s="624"/>
    </row>
    <row r="7" spans="1:13">
      <c r="A7" s="622"/>
      <c r="B7" s="626"/>
      <c r="C7" s="626"/>
      <c r="D7" s="626"/>
      <c r="E7" s="626"/>
      <c r="F7" s="626"/>
      <c r="G7" s="626"/>
      <c r="H7" s="623" t="s">
        <v>658</v>
      </c>
      <c r="I7" s="623"/>
      <c r="J7" s="623"/>
      <c r="K7" s="623"/>
      <c r="L7" s="623"/>
      <c r="M7" s="624"/>
    </row>
    <row r="8" spans="1:13">
      <c r="A8" s="625"/>
      <c r="B8" s="623" t="s">
        <v>659</v>
      </c>
      <c r="C8" s="623"/>
      <c r="D8" s="623"/>
      <c r="E8" s="623"/>
      <c r="F8" s="623"/>
      <c r="G8" s="623"/>
      <c r="H8" s="623" t="s">
        <v>660</v>
      </c>
      <c r="I8" s="623"/>
      <c r="J8" s="623"/>
      <c r="K8" s="623" t="s">
        <v>661</v>
      </c>
      <c r="L8" s="623"/>
      <c r="M8" s="624"/>
    </row>
    <row r="9" spans="1:13">
      <c r="A9" s="622"/>
      <c r="B9" s="623"/>
      <c r="C9" s="623" t="s">
        <v>662</v>
      </c>
      <c r="D9" s="623"/>
      <c r="E9" s="623"/>
      <c r="F9" s="623"/>
      <c r="G9" s="623"/>
      <c r="H9" s="623" t="s">
        <v>663</v>
      </c>
      <c r="I9" s="623"/>
      <c r="J9" s="623"/>
      <c r="K9" s="623" t="s">
        <v>664</v>
      </c>
      <c r="L9" s="623"/>
      <c r="M9" s="624"/>
    </row>
    <row r="10" spans="1:13">
      <c r="A10" s="622"/>
      <c r="B10" s="626"/>
      <c r="C10" s="623"/>
      <c r="D10" s="623"/>
      <c r="E10" s="623"/>
      <c r="F10" s="623"/>
      <c r="G10" s="623"/>
      <c r="H10" s="623" t="s">
        <v>665</v>
      </c>
      <c r="I10" s="623"/>
      <c r="J10" s="623"/>
      <c r="K10" s="623" t="s">
        <v>666</v>
      </c>
      <c r="L10" s="623"/>
      <c r="M10" s="624"/>
    </row>
    <row r="11" spans="1:13">
      <c r="A11" s="625"/>
      <c r="B11" s="623" t="s">
        <v>667</v>
      </c>
      <c r="C11" s="623"/>
      <c r="D11" s="623"/>
      <c r="E11" s="623"/>
      <c r="F11" s="623"/>
      <c r="G11" s="623"/>
      <c r="H11" s="623" t="s">
        <v>668</v>
      </c>
      <c r="I11" s="623"/>
      <c r="J11" s="623"/>
      <c r="K11" s="623" t="s">
        <v>669</v>
      </c>
      <c r="L11" s="623"/>
      <c r="M11" s="624"/>
    </row>
    <row r="12" spans="1:13">
      <c r="A12" s="625"/>
      <c r="B12" s="623"/>
      <c r="C12" s="623" t="s">
        <v>670</v>
      </c>
      <c r="D12" s="623"/>
      <c r="E12" s="623"/>
      <c r="F12" s="623"/>
      <c r="G12" s="623"/>
      <c r="H12" s="623"/>
      <c r="I12" s="623"/>
      <c r="J12" s="623"/>
      <c r="K12" s="623" t="s">
        <v>671</v>
      </c>
      <c r="L12" s="623"/>
      <c r="M12" s="624"/>
    </row>
    <row r="13" spans="1:13">
      <c r="A13" s="622"/>
      <c r="B13" s="626"/>
      <c r="C13" s="623" t="s">
        <v>672</v>
      </c>
      <c r="D13" s="623"/>
      <c r="E13" s="623"/>
      <c r="F13" s="623"/>
      <c r="G13" s="623"/>
      <c r="H13" s="623" t="s">
        <v>673</v>
      </c>
      <c r="I13" s="623"/>
      <c r="J13" s="623"/>
      <c r="K13" s="623" t="s">
        <v>674</v>
      </c>
      <c r="L13" s="623"/>
      <c r="M13" s="624"/>
    </row>
    <row r="14" spans="1:13">
      <c r="A14" s="622"/>
      <c r="B14" s="623"/>
      <c r="C14" s="623"/>
      <c r="D14" s="623"/>
      <c r="E14" s="623"/>
      <c r="F14" s="623"/>
      <c r="G14" s="623"/>
      <c r="H14" s="623" t="s">
        <v>675</v>
      </c>
      <c r="I14" s="623"/>
      <c r="J14" s="623"/>
      <c r="K14" s="623" t="s">
        <v>676</v>
      </c>
      <c r="L14" s="623"/>
      <c r="M14" s="624"/>
    </row>
    <row r="15" spans="1:13">
      <c r="A15" s="625"/>
      <c r="B15" s="623" t="s">
        <v>677</v>
      </c>
      <c r="C15" s="626"/>
      <c r="D15" s="623"/>
      <c r="E15" s="623"/>
      <c r="F15" s="623"/>
      <c r="G15" s="623"/>
      <c r="H15" s="623" t="s">
        <v>678</v>
      </c>
      <c r="I15" s="623"/>
      <c r="J15" s="623"/>
      <c r="K15" s="623" t="s">
        <v>679</v>
      </c>
      <c r="L15" s="623"/>
      <c r="M15" s="624"/>
    </row>
    <row r="16" spans="1:13">
      <c r="A16" s="627"/>
      <c r="B16" s="612"/>
      <c r="C16" s="612"/>
      <c r="D16" s="612"/>
      <c r="E16" s="612"/>
      <c r="F16" s="612"/>
      <c r="G16" s="612"/>
      <c r="H16" s="612"/>
      <c r="I16" s="612"/>
      <c r="J16" s="612"/>
      <c r="K16" s="612"/>
      <c r="L16" s="612"/>
      <c r="M16" s="628"/>
    </row>
    <row r="17" spans="1:13">
      <c r="A17" s="629" t="s">
        <v>7</v>
      </c>
      <c r="B17" s="630"/>
      <c r="C17" s="631" t="s">
        <v>71</v>
      </c>
      <c r="D17" s="632"/>
      <c r="E17" s="632"/>
      <c r="F17" s="632"/>
      <c r="G17" s="633" t="s">
        <v>680</v>
      </c>
      <c r="H17" s="631" t="s">
        <v>681</v>
      </c>
      <c r="I17" s="634" t="s">
        <v>681</v>
      </c>
      <c r="J17" s="631" t="s">
        <v>682</v>
      </c>
      <c r="K17" s="631" t="s">
        <v>683</v>
      </c>
      <c r="L17" s="629" t="s">
        <v>7</v>
      </c>
      <c r="M17" s="635"/>
    </row>
    <row r="18" spans="1:13">
      <c r="A18" s="636" t="s">
        <v>17</v>
      </c>
      <c r="B18" s="637"/>
      <c r="C18" s="638" t="s">
        <v>79</v>
      </c>
      <c r="D18" s="639"/>
      <c r="E18" s="639"/>
      <c r="F18" s="639"/>
      <c r="G18" s="639"/>
      <c r="H18" s="638" t="s">
        <v>684</v>
      </c>
      <c r="I18" s="640" t="s">
        <v>685</v>
      </c>
      <c r="J18" s="638" t="s">
        <v>686</v>
      </c>
      <c r="K18" s="638" t="s">
        <v>686</v>
      </c>
      <c r="L18" s="636" t="s">
        <v>17</v>
      </c>
      <c r="M18" s="641"/>
    </row>
    <row r="19" spans="1:13">
      <c r="A19" s="636"/>
      <c r="B19" s="637"/>
      <c r="C19" s="638"/>
      <c r="D19" s="639"/>
      <c r="E19" s="639"/>
      <c r="F19" s="639"/>
      <c r="G19" s="639"/>
      <c r="H19" s="638"/>
      <c r="I19" s="640"/>
      <c r="J19" s="638" t="s">
        <v>687</v>
      </c>
      <c r="K19" s="638" t="s">
        <v>687</v>
      </c>
      <c r="L19" s="636"/>
      <c r="M19" s="641"/>
    </row>
    <row r="20" spans="1:13">
      <c r="A20" s="642"/>
      <c r="B20" s="643"/>
      <c r="C20" s="644"/>
      <c r="D20" s="645"/>
      <c r="E20" s="645"/>
      <c r="F20" s="645"/>
      <c r="G20" s="612" t="s">
        <v>688</v>
      </c>
      <c r="H20" s="644" t="s">
        <v>25</v>
      </c>
      <c r="I20" s="646" t="s">
        <v>26</v>
      </c>
      <c r="J20" s="644" t="s">
        <v>27</v>
      </c>
      <c r="K20" s="644" t="s">
        <v>28</v>
      </c>
      <c r="L20" s="642"/>
      <c r="M20" s="647"/>
    </row>
    <row r="21" spans="1:13">
      <c r="A21" s="622"/>
      <c r="B21" s="648"/>
      <c r="C21" s="649"/>
      <c r="D21" s="650"/>
      <c r="E21" s="650"/>
      <c r="F21" s="650"/>
      <c r="G21" s="650"/>
      <c r="H21" s="651"/>
      <c r="I21" s="649"/>
      <c r="J21" s="651"/>
      <c r="K21" s="651"/>
      <c r="L21" s="622"/>
      <c r="M21" s="624"/>
    </row>
    <row r="22" spans="1:13">
      <c r="A22" s="622"/>
      <c r="B22" s="648"/>
      <c r="C22" s="649"/>
      <c r="D22" s="650" t="s">
        <v>292</v>
      </c>
      <c r="E22" s="650"/>
      <c r="F22" s="650"/>
      <c r="G22" s="650" t="s">
        <v>689</v>
      </c>
      <c r="H22" s="652"/>
      <c r="I22" s="652"/>
      <c r="J22" s="652"/>
      <c r="K22" s="652"/>
      <c r="L22" s="622"/>
      <c r="M22" s="624"/>
    </row>
    <row r="23" spans="1:13">
      <c r="A23" s="622"/>
      <c r="B23" s="648"/>
      <c r="C23" s="649"/>
      <c r="D23" s="650"/>
      <c r="E23" s="650"/>
      <c r="F23" s="650"/>
      <c r="G23" s="650" t="s">
        <v>690</v>
      </c>
      <c r="H23" s="652"/>
      <c r="I23" s="652"/>
      <c r="J23" s="652"/>
      <c r="K23" s="652"/>
      <c r="L23" s="622"/>
      <c r="M23" s="624"/>
    </row>
    <row r="24" spans="1:13">
      <c r="A24" s="622"/>
      <c r="B24" s="648"/>
      <c r="C24" s="649"/>
      <c r="D24" s="650"/>
      <c r="E24" s="650"/>
      <c r="F24" s="650"/>
      <c r="G24" s="650" t="s">
        <v>691</v>
      </c>
      <c r="H24" s="652"/>
      <c r="I24" s="652"/>
      <c r="J24" s="652"/>
      <c r="K24" s="652"/>
      <c r="L24" s="622"/>
      <c r="M24" s="624"/>
    </row>
    <row r="25" spans="1:13">
      <c r="A25" s="622">
        <v>1</v>
      </c>
      <c r="B25" s="648"/>
      <c r="C25" s="649"/>
      <c r="D25" s="650" t="s">
        <v>692</v>
      </c>
      <c r="E25" s="650"/>
      <c r="F25" s="650"/>
      <c r="G25" s="650"/>
      <c r="H25" s="652">
        <v>11291199</v>
      </c>
      <c r="I25" s="652">
        <v>10915339</v>
      </c>
      <c r="J25" s="652">
        <v>11291199</v>
      </c>
      <c r="K25" s="652"/>
      <c r="L25" s="622">
        <v>1</v>
      </c>
      <c r="M25" s="624"/>
    </row>
    <row r="26" spans="1:13">
      <c r="A26" s="622">
        <v>2</v>
      </c>
      <c r="B26" s="648"/>
      <c r="C26" s="649"/>
      <c r="D26" s="650" t="s">
        <v>693</v>
      </c>
      <c r="E26" s="650"/>
      <c r="F26" s="650"/>
      <c r="G26" s="650"/>
      <c r="H26" s="653"/>
      <c r="I26" s="653"/>
      <c r="J26" s="652"/>
      <c r="K26" s="652"/>
      <c r="L26" s="622">
        <v>2</v>
      </c>
      <c r="M26" s="624"/>
    </row>
    <row r="27" spans="1:13">
      <c r="A27" s="622">
        <v>3</v>
      </c>
      <c r="B27" s="648"/>
      <c r="C27" s="649"/>
      <c r="D27" s="650" t="s">
        <v>694</v>
      </c>
      <c r="E27" s="650"/>
      <c r="F27" s="650"/>
      <c r="G27" s="650"/>
      <c r="H27" s="654"/>
      <c r="I27" s="653"/>
      <c r="J27" s="652"/>
      <c r="K27" s="652"/>
      <c r="L27" s="622">
        <v>3</v>
      </c>
      <c r="M27" s="624"/>
    </row>
    <row r="28" spans="1:13">
      <c r="A28" s="622">
        <v>4</v>
      </c>
      <c r="B28" s="648"/>
      <c r="C28" s="649"/>
      <c r="D28" s="650" t="s">
        <v>695</v>
      </c>
      <c r="E28" s="650"/>
      <c r="F28" s="650"/>
      <c r="G28" s="650"/>
      <c r="H28" s="655">
        <v>67703</v>
      </c>
      <c r="I28" s="652">
        <v>71386</v>
      </c>
      <c r="J28" s="652">
        <v>67703</v>
      </c>
      <c r="K28" s="652"/>
      <c r="L28" s="622">
        <v>4</v>
      </c>
      <c r="M28" s="624"/>
    </row>
    <row r="29" spans="1:13">
      <c r="A29" s="622">
        <v>5</v>
      </c>
      <c r="B29" s="648"/>
      <c r="C29" s="649"/>
      <c r="D29" s="650" t="s">
        <v>696</v>
      </c>
      <c r="E29" s="650"/>
      <c r="F29" s="650"/>
      <c r="G29" s="650"/>
      <c r="H29" s="654"/>
      <c r="I29" s="653"/>
      <c r="J29" s="652"/>
      <c r="K29" s="652"/>
      <c r="L29" s="622">
        <v>5</v>
      </c>
      <c r="M29" s="624"/>
    </row>
    <row r="30" spans="1:13">
      <c r="A30" s="622">
        <v>6</v>
      </c>
      <c r="B30" s="648"/>
      <c r="C30" s="649"/>
      <c r="D30" s="650" t="s">
        <v>697</v>
      </c>
      <c r="E30" s="650"/>
      <c r="F30" s="650"/>
      <c r="G30" s="650"/>
      <c r="H30" s="655">
        <v>175130</v>
      </c>
      <c r="I30" s="652">
        <v>169726</v>
      </c>
      <c r="J30" s="652">
        <v>175130</v>
      </c>
      <c r="K30" s="652"/>
      <c r="L30" s="622">
        <v>6</v>
      </c>
      <c r="M30" s="624"/>
    </row>
    <row r="31" spans="1:13">
      <c r="A31" s="622">
        <v>7</v>
      </c>
      <c r="B31" s="648"/>
      <c r="C31" s="649"/>
      <c r="D31" s="650" t="s">
        <v>698</v>
      </c>
      <c r="E31" s="650"/>
      <c r="F31" s="650"/>
      <c r="G31" s="650"/>
      <c r="H31" s="655">
        <v>90199</v>
      </c>
      <c r="I31" s="652">
        <v>88258</v>
      </c>
      <c r="J31" s="652">
        <v>90199</v>
      </c>
      <c r="K31" s="652"/>
      <c r="L31" s="622">
        <v>7</v>
      </c>
      <c r="M31" s="624"/>
    </row>
    <row r="32" spans="1:13">
      <c r="A32" s="622">
        <v>8</v>
      </c>
      <c r="B32" s="648"/>
      <c r="C32" s="649"/>
      <c r="D32" s="650" t="s">
        <v>699</v>
      </c>
      <c r="E32" s="650"/>
      <c r="F32" s="650"/>
      <c r="G32" s="650"/>
      <c r="H32" s="655"/>
      <c r="I32" s="652"/>
      <c r="J32" s="652"/>
      <c r="K32" s="652"/>
      <c r="L32" s="622">
        <v>8</v>
      </c>
      <c r="M32" s="624"/>
    </row>
    <row r="33" spans="1:13">
      <c r="A33" s="622">
        <v>9</v>
      </c>
      <c r="B33" s="648"/>
      <c r="C33" s="649"/>
      <c r="D33" s="650" t="s">
        <v>700</v>
      </c>
      <c r="E33" s="650"/>
      <c r="F33" s="650"/>
      <c r="G33" s="650"/>
      <c r="H33" s="652"/>
      <c r="I33" s="652"/>
      <c r="J33" s="652"/>
      <c r="K33" s="652"/>
      <c r="L33" s="622">
        <v>9</v>
      </c>
      <c r="M33" s="624"/>
    </row>
    <row r="34" spans="1:13">
      <c r="A34" s="622">
        <v>10</v>
      </c>
      <c r="B34" s="648"/>
      <c r="C34" s="649"/>
      <c r="D34" s="650" t="s">
        <v>701</v>
      </c>
      <c r="E34" s="650"/>
      <c r="F34" s="650"/>
      <c r="G34" s="650"/>
      <c r="H34" s="652"/>
      <c r="I34" s="652"/>
      <c r="J34" s="652"/>
      <c r="K34" s="652"/>
      <c r="L34" s="622"/>
      <c r="M34" s="624"/>
    </row>
    <row r="35" spans="1:13">
      <c r="A35" s="622"/>
      <c r="B35" s="648"/>
      <c r="C35" s="649"/>
      <c r="D35" s="650"/>
      <c r="E35" s="650"/>
      <c r="F35" s="650"/>
      <c r="G35" s="650" t="s">
        <v>702</v>
      </c>
      <c r="H35" s="3636">
        <f>SUM(H25:H34)</f>
        <v>11624231</v>
      </c>
      <c r="I35" s="3636">
        <f>SUM(I25:I34)</f>
        <v>11244709</v>
      </c>
      <c r="J35" s="3636">
        <f>SUM(J25:J34)</f>
        <v>11624231</v>
      </c>
      <c r="K35" s="657"/>
      <c r="L35" s="622">
        <v>10</v>
      </c>
      <c r="M35" s="624"/>
    </row>
    <row r="36" spans="1:13">
      <c r="A36" s="622">
        <v>11</v>
      </c>
      <c r="B36" s="648"/>
      <c r="C36" s="649"/>
      <c r="D36" s="650" t="s">
        <v>703</v>
      </c>
      <c r="E36" s="650"/>
      <c r="F36" s="650"/>
      <c r="G36" s="650"/>
      <c r="H36" s="652"/>
      <c r="I36" s="652"/>
      <c r="J36" s="652"/>
      <c r="K36" s="652"/>
      <c r="L36" s="622"/>
      <c r="M36" s="624"/>
    </row>
    <row r="37" spans="1:13">
      <c r="A37" s="622"/>
      <c r="B37" s="648"/>
      <c r="C37" s="649"/>
      <c r="D37" s="650"/>
      <c r="E37" s="650"/>
      <c r="F37" s="650"/>
      <c r="G37" s="650" t="s">
        <v>704</v>
      </c>
      <c r="H37" s="653"/>
      <c r="I37" s="653"/>
      <c r="J37" s="653"/>
      <c r="K37" s="652"/>
      <c r="L37" s="622">
        <v>11</v>
      </c>
      <c r="M37" s="624"/>
    </row>
    <row r="38" spans="1:13">
      <c r="A38" s="622">
        <v>12</v>
      </c>
      <c r="B38" s="648"/>
      <c r="C38" s="649"/>
      <c r="D38" s="650" t="s">
        <v>705</v>
      </c>
      <c r="E38" s="650"/>
      <c r="F38" s="650"/>
      <c r="G38" s="650"/>
      <c r="H38" s="652"/>
      <c r="I38" s="652"/>
      <c r="J38" s="652"/>
      <c r="K38" s="652"/>
      <c r="L38" s="622"/>
      <c r="M38" s="624"/>
    </row>
    <row r="39" spans="1:13">
      <c r="A39" s="622"/>
      <c r="B39" s="648"/>
      <c r="C39" s="649"/>
      <c r="D39" s="650"/>
      <c r="E39" s="650"/>
      <c r="F39" s="650"/>
      <c r="G39" s="650" t="s">
        <v>706</v>
      </c>
      <c r="H39" s="653"/>
      <c r="I39" s="653"/>
      <c r="J39" s="653"/>
      <c r="K39" s="652"/>
      <c r="L39" s="622">
        <v>12</v>
      </c>
      <c r="M39" s="624"/>
    </row>
    <row r="40" spans="1:13">
      <c r="A40" s="622">
        <v>13</v>
      </c>
      <c r="B40" s="648"/>
      <c r="C40" s="649"/>
      <c r="D40" s="650"/>
      <c r="E40" s="650" t="s">
        <v>707</v>
      </c>
      <c r="F40" s="650"/>
      <c r="G40" s="650"/>
      <c r="H40" s="3636">
        <f>H35</f>
        <v>11624231</v>
      </c>
      <c r="I40" s="3636">
        <f>I35</f>
        <v>11244709</v>
      </c>
      <c r="J40" s="3636">
        <f>J35</f>
        <v>11624231</v>
      </c>
      <c r="K40" s="658"/>
      <c r="L40" s="622">
        <v>13</v>
      </c>
      <c r="M40" s="624"/>
    </row>
    <row r="41" spans="1:13">
      <c r="A41" s="622">
        <v>14</v>
      </c>
      <c r="B41" s="648"/>
      <c r="C41" s="638" t="s">
        <v>98</v>
      </c>
      <c r="D41" s="650" t="s">
        <v>708</v>
      </c>
      <c r="E41" s="650"/>
      <c r="F41" s="650"/>
      <c r="G41" s="650"/>
      <c r="H41" s="658">
        <v>8330993</v>
      </c>
      <c r="I41" s="658">
        <v>8205664</v>
      </c>
      <c r="J41" s="658">
        <v>8330993</v>
      </c>
      <c r="K41" s="659"/>
      <c r="L41" s="622">
        <v>14</v>
      </c>
      <c r="M41" s="624"/>
    </row>
    <row r="42" spans="1:13">
      <c r="A42" s="622">
        <v>15</v>
      </c>
      <c r="B42" s="648"/>
      <c r="C42" s="638" t="s">
        <v>98</v>
      </c>
      <c r="D42" s="650"/>
      <c r="E42" s="650"/>
      <c r="F42" s="650" t="s">
        <v>709</v>
      </c>
      <c r="G42" s="650"/>
      <c r="H42" s="3637">
        <f>H40-H41</f>
        <v>3293238</v>
      </c>
      <c r="I42" s="3637">
        <f>I40-I41</f>
        <v>3039045</v>
      </c>
      <c r="J42" s="3637">
        <f>J40-J41</f>
        <v>3293238</v>
      </c>
      <c r="K42" s="659"/>
      <c r="L42" s="622">
        <v>15</v>
      </c>
      <c r="M42" s="624"/>
    </row>
    <row r="43" spans="1:13">
      <c r="A43" s="622"/>
      <c r="B43" s="648"/>
      <c r="C43" s="649"/>
      <c r="D43" s="650"/>
      <c r="E43" s="650"/>
      <c r="F43" s="650"/>
      <c r="G43" s="650" t="s">
        <v>710</v>
      </c>
      <c r="H43" s="652"/>
      <c r="I43" s="652"/>
      <c r="J43" s="660"/>
      <c r="K43" s="661"/>
      <c r="L43" s="622"/>
      <c r="M43" s="624"/>
    </row>
    <row r="44" spans="1:13">
      <c r="A44" s="622">
        <v>16</v>
      </c>
      <c r="B44" s="648"/>
      <c r="C44" s="649"/>
      <c r="D44" s="650" t="s">
        <v>711</v>
      </c>
      <c r="E44" s="650"/>
      <c r="F44" s="650"/>
      <c r="G44" s="650"/>
      <c r="H44" s="655">
        <v>13322</v>
      </c>
      <c r="I44" s="652">
        <v>9319</v>
      </c>
      <c r="J44" s="660"/>
      <c r="K44" s="661"/>
      <c r="L44" s="622">
        <v>16</v>
      </c>
      <c r="M44" s="624"/>
    </row>
    <row r="45" spans="1:13">
      <c r="A45" s="622">
        <v>17</v>
      </c>
      <c r="B45" s="648"/>
      <c r="C45" s="649"/>
      <c r="D45" s="650" t="s">
        <v>712</v>
      </c>
      <c r="E45" s="650"/>
      <c r="F45" s="650"/>
      <c r="G45" s="650"/>
      <c r="H45" s="655">
        <v>58364</v>
      </c>
      <c r="I45" s="652">
        <v>47907</v>
      </c>
      <c r="J45" s="660"/>
      <c r="K45" s="661"/>
      <c r="L45" s="622">
        <v>17</v>
      </c>
      <c r="M45" s="624"/>
    </row>
    <row r="46" spans="1:13">
      <c r="A46" s="622">
        <v>18</v>
      </c>
      <c r="B46" s="648"/>
      <c r="C46" s="649"/>
      <c r="D46" s="650" t="s">
        <v>713</v>
      </c>
      <c r="E46" s="650"/>
      <c r="F46" s="650"/>
      <c r="G46" s="650"/>
      <c r="H46" s="654"/>
      <c r="I46" s="653"/>
      <c r="J46" s="660"/>
      <c r="K46" s="661"/>
      <c r="L46" s="622">
        <v>18</v>
      </c>
      <c r="M46" s="624"/>
    </row>
    <row r="47" spans="1:13">
      <c r="A47" s="622">
        <v>19</v>
      </c>
      <c r="B47" s="648"/>
      <c r="C47" s="649"/>
      <c r="D47" s="650" t="s">
        <v>714</v>
      </c>
      <c r="E47" s="650"/>
      <c r="F47" s="650"/>
      <c r="G47" s="650"/>
      <c r="H47" s="655"/>
      <c r="I47" s="652">
        <v>41454</v>
      </c>
      <c r="J47" s="660"/>
      <c r="K47" s="661"/>
      <c r="L47" s="622">
        <v>19</v>
      </c>
      <c r="M47" s="624"/>
    </row>
    <row r="48" spans="1:13">
      <c r="A48" s="622">
        <v>20</v>
      </c>
      <c r="B48" s="648"/>
      <c r="C48" s="649"/>
      <c r="D48" s="650" t="s">
        <v>715</v>
      </c>
      <c r="E48" s="650"/>
      <c r="F48" s="650"/>
      <c r="G48" s="650"/>
      <c r="H48" s="655">
        <v>13648</v>
      </c>
      <c r="I48" s="652">
        <v>11675</v>
      </c>
      <c r="J48" s="660"/>
      <c r="K48" s="661"/>
      <c r="L48" s="622">
        <v>20</v>
      </c>
      <c r="M48" s="624"/>
    </row>
    <row r="49" spans="1:13">
      <c r="A49" s="622">
        <v>21</v>
      </c>
      <c r="B49" s="648"/>
      <c r="C49" s="649"/>
      <c r="D49" s="650" t="s">
        <v>716</v>
      </c>
      <c r="E49" s="650"/>
      <c r="F49" s="650"/>
      <c r="G49" s="650"/>
      <c r="H49" s="655"/>
      <c r="I49" s="652"/>
      <c r="J49" s="660"/>
      <c r="K49" s="661"/>
      <c r="L49" s="622">
        <v>21</v>
      </c>
      <c r="M49" s="624"/>
    </row>
    <row r="50" spans="1:13">
      <c r="A50" s="622">
        <v>22</v>
      </c>
      <c r="B50" s="648"/>
      <c r="C50" s="649"/>
      <c r="D50" s="650" t="s">
        <v>717</v>
      </c>
      <c r="E50" s="650"/>
      <c r="F50" s="650"/>
      <c r="G50" s="650"/>
      <c r="H50" s="652"/>
      <c r="I50" s="652"/>
      <c r="J50" s="660"/>
      <c r="K50" s="661"/>
      <c r="L50" s="622">
        <v>22</v>
      </c>
      <c r="M50" s="624"/>
    </row>
    <row r="51" spans="1:13">
      <c r="A51" s="622">
        <v>23</v>
      </c>
      <c r="B51" s="648"/>
      <c r="C51" s="649"/>
      <c r="D51" s="650" t="s">
        <v>718</v>
      </c>
      <c r="E51" s="650"/>
      <c r="F51" s="650"/>
      <c r="G51" s="650"/>
      <c r="H51" s="654"/>
      <c r="I51" s="653"/>
      <c r="J51" s="660"/>
      <c r="K51" s="661"/>
      <c r="L51" s="622">
        <v>23</v>
      </c>
      <c r="M51" s="624"/>
    </row>
    <row r="52" spans="1:13">
      <c r="A52" s="622">
        <v>24</v>
      </c>
      <c r="B52" s="648"/>
      <c r="C52" s="649"/>
      <c r="D52" s="650" t="s">
        <v>719</v>
      </c>
      <c r="E52" s="650"/>
      <c r="F52" s="650"/>
      <c r="G52" s="650"/>
      <c r="H52" s="655">
        <v>31242</v>
      </c>
      <c r="I52" s="652">
        <v>219086</v>
      </c>
      <c r="J52" s="660"/>
      <c r="K52" s="661"/>
      <c r="L52" s="622">
        <v>24</v>
      </c>
      <c r="M52" s="624"/>
    </row>
    <row r="53" spans="1:13">
      <c r="A53" s="622"/>
      <c r="B53" s="648"/>
      <c r="C53" s="649"/>
      <c r="D53" s="650"/>
      <c r="E53" s="650"/>
      <c r="F53" s="650" t="s">
        <v>720</v>
      </c>
      <c r="G53" s="650"/>
      <c r="H53" s="655"/>
      <c r="I53" s="652"/>
      <c r="J53" s="660"/>
      <c r="K53" s="661"/>
      <c r="L53" s="622"/>
      <c r="M53" s="624"/>
    </row>
    <row r="54" spans="1:13">
      <c r="A54" s="622">
        <v>25</v>
      </c>
      <c r="B54" s="648"/>
      <c r="C54" s="649"/>
      <c r="D54" s="650"/>
      <c r="E54" s="650"/>
      <c r="F54" s="650"/>
      <c r="G54" s="650" t="s">
        <v>721</v>
      </c>
      <c r="H54" s="653"/>
      <c r="I54" s="653"/>
      <c r="J54" s="660"/>
      <c r="K54" s="661"/>
      <c r="L54" s="622">
        <v>25</v>
      </c>
      <c r="M54" s="624"/>
    </row>
    <row r="55" spans="1:13">
      <c r="A55" s="622">
        <v>26</v>
      </c>
      <c r="B55" s="648"/>
      <c r="C55" s="649"/>
      <c r="D55" s="650"/>
      <c r="E55" s="650"/>
      <c r="F55" s="650"/>
      <c r="G55" s="650" t="s">
        <v>722</v>
      </c>
      <c r="H55" s="655">
        <v>-190</v>
      </c>
      <c r="I55" s="652">
        <v>-5001</v>
      </c>
      <c r="J55" s="660"/>
      <c r="K55" s="661"/>
      <c r="L55" s="622">
        <v>26</v>
      </c>
      <c r="M55" s="624"/>
    </row>
    <row r="56" spans="1:13">
      <c r="A56" s="622">
        <v>27</v>
      </c>
      <c r="B56" s="648"/>
      <c r="C56" s="649"/>
      <c r="D56" s="650"/>
      <c r="E56" s="650"/>
      <c r="F56" s="650" t="s">
        <v>723</v>
      </c>
      <c r="G56" s="650"/>
      <c r="H56" s="3638">
        <f>SUM(H44:H55)</f>
        <v>116386</v>
      </c>
      <c r="I56" s="3638">
        <f>SUM(I44:I55)</f>
        <v>324440</v>
      </c>
      <c r="J56" s="660"/>
      <c r="K56" s="661"/>
      <c r="L56" s="622">
        <v>27</v>
      </c>
      <c r="M56" s="624"/>
    </row>
    <row r="57" spans="1:13">
      <c r="A57" s="622">
        <v>28</v>
      </c>
      <c r="B57" s="648"/>
      <c r="C57" s="649"/>
      <c r="D57" s="650"/>
      <c r="E57" s="650"/>
      <c r="F57" s="650" t="s">
        <v>724</v>
      </c>
      <c r="G57" s="650"/>
      <c r="H57" s="3637">
        <f>H42+H56</f>
        <v>3409624</v>
      </c>
      <c r="I57" s="3637">
        <f>I42+I56</f>
        <v>3363485</v>
      </c>
      <c r="J57" s="660"/>
      <c r="K57" s="661"/>
      <c r="L57" s="622">
        <v>28</v>
      </c>
      <c r="M57" s="624"/>
    </row>
    <row r="58" spans="1:13">
      <c r="A58" s="622"/>
      <c r="B58" s="648"/>
      <c r="C58" s="649"/>
      <c r="D58" s="650"/>
      <c r="E58" s="650" t="s">
        <v>725</v>
      </c>
      <c r="F58" s="650"/>
      <c r="G58" s="650"/>
      <c r="H58" s="652"/>
      <c r="I58" s="652"/>
      <c r="J58" s="660"/>
      <c r="K58" s="661"/>
      <c r="L58" s="622"/>
      <c r="M58" s="624"/>
    </row>
    <row r="59" spans="1:13">
      <c r="A59" s="622">
        <v>29</v>
      </c>
      <c r="B59" s="648"/>
      <c r="C59" s="649"/>
      <c r="D59" s="650" t="s">
        <v>726</v>
      </c>
      <c r="E59" s="650"/>
      <c r="F59" s="650"/>
      <c r="G59" s="650"/>
      <c r="H59" s="652">
        <v>18393</v>
      </c>
      <c r="I59" s="652">
        <v>20856</v>
      </c>
      <c r="J59" s="660"/>
      <c r="K59" s="661"/>
      <c r="L59" s="622">
        <v>29</v>
      </c>
      <c r="M59" s="624"/>
    </row>
    <row r="60" spans="1:13">
      <c r="A60" s="622">
        <v>30</v>
      </c>
      <c r="B60" s="648"/>
      <c r="C60" s="649"/>
      <c r="D60" s="650" t="s">
        <v>727</v>
      </c>
      <c r="E60" s="650"/>
      <c r="F60" s="650"/>
      <c r="G60" s="650"/>
      <c r="H60" s="653"/>
      <c r="I60" s="653"/>
      <c r="J60" s="662"/>
      <c r="K60" s="663"/>
      <c r="L60" s="622">
        <v>30</v>
      </c>
      <c r="M60" s="624"/>
    </row>
    <row r="61" spans="1:13">
      <c r="A61" s="622">
        <v>31</v>
      </c>
      <c r="B61" s="648"/>
      <c r="C61" s="649"/>
      <c r="D61" s="650" t="s">
        <v>728</v>
      </c>
      <c r="E61" s="650"/>
      <c r="F61" s="650"/>
      <c r="G61" s="650"/>
      <c r="H61" s="653"/>
      <c r="I61" s="653"/>
      <c r="J61" s="662"/>
      <c r="K61" s="663"/>
      <c r="L61" s="622">
        <v>31</v>
      </c>
      <c r="M61" s="624"/>
    </row>
    <row r="62" spans="1:13">
      <c r="A62" s="622">
        <v>32</v>
      </c>
      <c r="B62" s="648"/>
      <c r="C62" s="649"/>
      <c r="D62" s="650" t="s">
        <v>729</v>
      </c>
      <c r="E62" s="650"/>
      <c r="F62" s="650"/>
      <c r="G62" s="650"/>
      <c r="H62" s="653"/>
      <c r="I62" s="653"/>
      <c r="J62" s="662"/>
      <c r="K62" s="663"/>
      <c r="L62" s="622">
        <v>32</v>
      </c>
      <c r="M62" s="624"/>
    </row>
    <row r="63" spans="1:13">
      <c r="A63" s="622">
        <v>33</v>
      </c>
      <c r="B63" s="648"/>
      <c r="C63" s="649"/>
      <c r="D63" s="650" t="s">
        <v>730</v>
      </c>
      <c r="E63" s="650"/>
      <c r="F63" s="650"/>
      <c r="G63" s="650"/>
      <c r="H63" s="653"/>
      <c r="I63" s="653"/>
      <c r="J63" s="662"/>
      <c r="K63" s="663"/>
      <c r="L63" s="622">
        <v>33</v>
      </c>
      <c r="M63" s="624"/>
    </row>
    <row r="64" spans="1:13">
      <c r="A64" s="622">
        <v>34</v>
      </c>
      <c r="B64" s="648"/>
      <c r="C64" s="649"/>
      <c r="D64" s="650" t="s">
        <v>731</v>
      </c>
      <c r="E64" s="650"/>
      <c r="F64" s="650"/>
      <c r="G64" s="650"/>
      <c r="H64" s="652">
        <v>19632</v>
      </c>
      <c r="I64" s="652">
        <v>16798</v>
      </c>
      <c r="J64" s="662"/>
      <c r="K64" s="663"/>
      <c r="L64" s="622">
        <v>34</v>
      </c>
      <c r="M64" s="624"/>
    </row>
    <row r="65" spans="1:13">
      <c r="A65" s="622">
        <v>35</v>
      </c>
      <c r="B65" s="648"/>
      <c r="C65" s="649"/>
      <c r="D65" s="650" t="s">
        <v>732</v>
      </c>
      <c r="E65" s="650"/>
      <c r="F65" s="650"/>
      <c r="G65" s="650"/>
      <c r="H65" s="653"/>
      <c r="I65" s="653"/>
      <c r="J65" s="662"/>
      <c r="K65" s="663"/>
      <c r="L65" s="622">
        <v>35</v>
      </c>
      <c r="M65" s="624"/>
    </row>
    <row r="66" spans="1:13">
      <c r="A66" s="622">
        <v>36</v>
      </c>
      <c r="B66" s="648"/>
      <c r="C66" s="649"/>
      <c r="D66" s="650"/>
      <c r="E66" s="650"/>
      <c r="F66" s="650" t="s">
        <v>733</v>
      </c>
      <c r="G66" s="650"/>
      <c r="H66" s="3638">
        <f>SUM(H59:H65)</f>
        <v>38025</v>
      </c>
      <c r="I66" s="3638">
        <f>SUM(I59:I65)</f>
        <v>37654</v>
      </c>
      <c r="J66" s="662"/>
      <c r="K66" s="663"/>
      <c r="L66" s="622">
        <v>36</v>
      </c>
      <c r="M66" s="624"/>
    </row>
    <row r="67" spans="1:13">
      <c r="A67" s="627">
        <v>37</v>
      </c>
      <c r="B67" s="664"/>
      <c r="C67" s="665"/>
      <c r="D67" s="612"/>
      <c r="E67" s="612"/>
      <c r="F67" s="612" t="s">
        <v>734</v>
      </c>
      <c r="G67" s="612"/>
      <c r="H67" s="3637">
        <f>H57-H66</f>
        <v>3371599</v>
      </c>
      <c r="I67" s="3637">
        <f>I57-I66</f>
        <v>3325831</v>
      </c>
      <c r="J67" s="666"/>
      <c r="K67" s="667"/>
      <c r="L67" s="627">
        <v>37</v>
      </c>
      <c r="M67" s="628"/>
    </row>
    <row r="68" spans="1:13">
      <c r="A68" s="650"/>
      <c r="B68" s="650"/>
      <c r="C68" s="650"/>
      <c r="D68" s="650"/>
      <c r="E68" s="650"/>
      <c r="F68" s="650"/>
      <c r="G68" s="650"/>
      <c r="H68" s="668"/>
      <c r="I68" s="668"/>
      <c r="K68" s="650"/>
      <c r="L68" s="650"/>
      <c r="M68" s="669" t="s">
        <v>735</v>
      </c>
    </row>
  </sheetData>
  <customSheetViews>
    <customSheetView guid="{4E7A3D04-9F51-465C-A42B-3DF9B3E7D5B5}" showPageBreaks="1" fitToPage="1" printArea="1">
      <selection activeCell="P36" sqref="P36"/>
      <pageMargins left="0.5" right="0.5" top="0.5" bottom="0.25" header="0.5" footer="0.25"/>
      <printOptions horizontalCentered="1" verticalCentered="1"/>
      <pageSetup scale="81" orientation="portrait" r:id="rId1"/>
      <headerFooter alignWithMargins="0"/>
    </customSheetView>
    <customSheetView guid="{0DB5BAD5-393A-4F38-9E8B-709DEA7858B1}" showPageBreaks="1" fitToPage="1" printArea="1" topLeftCell="A28">
      <selection activeCell="I49" sqref="I49"/>
      <pageMargins left="0.5" right="0.5" top="0.5" bottom="0.25" header="0.5" footer="0.25"/>
      <printOptions horizontalCentered="1" verticalCentered="1"/>
      <pageSetup scale="81" orientation="portrait" r:id="rId2"/>
      <headerFooter alignWithMargins="0"/>
    </customSheetView>
    <customSheetView guid="{9188604F-721B-4607-B5A7-F14601E34BB8}" showPageBreaks="1" fitToPage="1" printArea="1">
      <selection activeCell="P36" sqref="P36"/>
      <pageMargins left="0.5" right="0.5" top="0.5" bottom="0.25" header="0.5" footer="0.25"/>
      <printOptions horizontalCentered="1" verticalCentered="1"/>
      <pageSetup scale="81" orientation="portrait" r:id="rId3"/>
      <headerFooter alignWithMargins="0"/>
    </customSheetView>
    <customSheetView guid="{26429A53-B624-4AA6-8C8D-667186B058B8}" fitToPage="1">
      <pageMargins left="0.5" right="0.5" top="0.5" bottom="0.25" header="0.5" footer="0.25"/>
      <printOptions horizontalCentered="1" verticalCentered="1"/>
      <pageSetup scale="81" orientation="portrait" r:id="rId4"/>
      <headerFooter alignWithMargins="0"/>
    </customSheetView>
    <customSheetView guid="{7390B031-6060-4327-BF01-8B9465EDB6D9}" fitToPage="1">
      <pageMargins left="0.5" right="0.5" top="0.5" bottom="0.25" header="0.5" footer="0.25"/>
      <printOptions horizontalCentered="1" verticalCentered="1"/>
      <pageSetup scale="81" orientation="portrait" r:id="rId5"/>
      <headerFooter alignWithMargins="0"/>
    </customSheetView>
    <customSheetView guid="{49D366EC-C851-4932-854D-8EA887B298C5}" fitToPage="1">
      <pageMargins left="0.5" right="0.5" top="0.5" bottom="0.25" header="0.5" footer="0.25"/>
      <printOptions horizontalCentered="1" verticalCentered="1"/>
      <pageSetup scale="81" orientation="portrait" r:id="rId6"/>
      <headerFooter alignWithMargins="0"/>
    </customSheetView>
    <customSheetView guid="{F228F194-B0FE-4A91-A927-06A4E89703F0}" fitToPage="1">
      <selection activeCell="Q10" sqref="Q10"/>
      <pageMargins left="0.5" right="0.5" top="0.5" bottom="0.25" header="0.5" footer="0.25"/>
      <printOptions horizontalCentered="1" verticalCentered="1"/>
      <pageSetup scale="81" orientation="portrait" r:id="rId7"/>
      <headerFooter alignWithMargins="0"/>
    </customSheetView>
    <customSheetView guid="{A2494C54-8D9D-4A05-9F27-C858173D9692}" fitToPage="1">
      <selection activeCell="Q10" sqref="Q10"/>
      <pageMargins left="0.5" right="0.5" top="0.5" bottom="0.25" header="0.5" footer="0.25"/>
      <printOptions horizontalCentered="1" verticalCentered="1"/>
      <pageSetup scale="81" orientation="portrait" r:id="rId8"/>
      <headerFooter alignWithMargins="0"/>
    </customSheetView>
    <customSheetView guid="{74404EEC-CA6A-48B0-B168-B7933282EEB2}" showPageBreaks="1" fitToPage="1" printArea="1">
      <selection activeCell="I49" sqref="I49"/>
      <pageMargins left="0.5" right="0.5" top="0.5" bottom="0.25" header="0.5" footer="0.25"/>
      <printOptions horizontalCentered="1" verticalCentered="1"/>
      <pageSetup scale="81" orientation="portrait" r:id="rId9"/>
      <headerFooter alignWithMargins="0"/>
    </customSheetView>
    <customSheetView guid="{FB19BFAA-60BA-4CC2-92E5-E4C141AE804E}" fitToPage="1">
      <selection activeCell="P36" sqref="P36"/>
      <pageMargins left="0.5" right="0.5" top="0.5" bottom="0.25" header="0.5" footer="0.25"/>
      <printOptions horizontalCentered="1" verticalCentered="1"/>
      <pageSetup scale="81" orientation="portrait" r:id="rId10"/>
      <headerFooter alignWithMargins="0"/>
    </customSheetView>
    <customSheetView guid="{F56BCD39-3910-4701-BCCF-245589B07D98}" showPageBreaks="1" fitToPage="1" printArea="1">
      <selection activeCell="P36" sqref="P36"/>
      <pageMargins left="0.5" right="0.5" top="0.5" bottom="0.25" header="0.5" footer="0.25"/>
      <printOptions horizontalCentered="1" verticalCentered="1"/>
      <pageSetup scale="81" orientation="portrait" r:id="rId11"/>
      <headerFooter alignWithMargins="0"/>
    </customSheetView>
  </customSheetViews>
  <printOptions horizontalCentered="1" verticalCentered="1"/>
  <pageMargins left="0.5" right="0.5" top="0.5" bottom="0.25" header="0.5" footer="0.25"/>
  <pageSetup scale="81" orientation="portrait" r:id="rId12"/>
  <headerFooter alignWithMargins="0"/>
  <legacyDrawing r:id="rId1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73"/>
  <sheetViews>
    <sheetView topLeftCell="A37" workbookViewId="0">
      <selection activeCell="C38" sqref="C38"/>
    </sheetView>
  </sheetViews>
  <sheetFormatPr defaultColWidth="11.42578125" defaultRowHeight="12.75"/>
  <cols>
    <col min="1" max="1" width="3.5703125" style="530" customWidth="1"/>
    <col min="2" max="2" width="0.7109375" style="530" customWidth="1"/>
    <col min="3" max="3" width="5.85546875" style="530" customWidth="1"/>
    <col min="4" max="4" width="4.28515625" style="530" customWidth="1"/>
    <col min="5" max="5" width="1.7109375" style="530" customWidth="1"/>
    <col min="6" max="6" width="73.42578125" style="530" customWidth="1"/>
    <col min="7" max="7" width="13" style="656" customWidth="1"/>
    <col min="8" max="8" width="12.42578125" style="656" customWidth="1"/>
    <col min="9" max="9" width="3.5703125" style="530" customWidth="1"/>
    <col min="10" max="10" width="0.7109375" style="530" customWidth="1"/>
    <col min="11" max="11" width="11.42578125" style="530"/>
    <col min="12" max="12" width="20.140625" style="530" bestFit="1" customWidth="1"/>
    <col min="13" max="13" width="11.42578125" style="530"/>
    <col min="14" max="14" width="49.28515625" style="530" bestFit="1" customWidth="1"/>
    <col min="15" max="15" width="10.140625" style="530" bestFit="1" customWidth="1"/>
    <col min="16" max="16384" width="11.42578125" style="530"/>
  </cols>
  <sheetData>
    <row r="1" spans="1:15">
      <c r="A1" s="612" t="s">
        <v>3461</v>
      </c>
      <c r="B1" s="612"/>
      <c r="C1" s="612"/>
      <c r="D1" s="612"/>
      <c r="E1" s="612"/>
      <c r="F1" s="612"/>
      <c r="G1" s="670"/>
      <c r="H1" s="670"/>
      <c r="I1" s="3890">
        <v>17</v>
      </c>
      <c r="J1" s="3890"/>
    </row>
    <row r="2" spans="1:15">
      <c r="A2" s="671" t="s">
        <v>736</v>
      </c>
      <c r="B2" s="672"/>
      <c r="C2" s="672"/>
      <c r="D2" s="672"/>
      <c r="E2" s="672"/>
      <c r="F2" s="672"/>
      <c r="G2" s="673"/>
      <c r="H2" s="673"/>
      <c r="I2" s="672"/>
      <c r="J2" s="674"/>
    </row>
    <row r="3" spans="1:15" s="621" customFormat="1">
      <c r="A3" s="618" t="s">
        <v>295</v>
      </c>
      <c r="B3" s="675"/>
      <c r="C3" s="675"/>
      <c r="D3" s="675"/>
      <c r="E3" s="675"/>
      <c r="F3" s="675"/>
      <c r="G3" s="676"/>
      <c r="H3" s="676"/>
      <c r="I3" s="675"/>
      <c r="J3" s="620"/>
    </row>
    <row r="4" spans="1:15">
      <c r="A4" s="618"/>
      <c r="B4" s="675"/>
      <c r="C4" s="675"/>
      <c r="D4" s="675"/>
      <c r="E4" s="675"/>
      <c r="F4" s="675"/>
      <c r="G4" s="676"/>
      <c r="H4" s="676"/>
      <c r="I4" s="675"/>
      <c r="J4" s="620"/>
    </row>
    <row r="5" spans="1:15">
      <c r="A5" s="627"/>
      <c r="B5" s="612"/>
      <c r="C5" s="612"/>
      <c r="D5" s="612"/>
      <c r="E5" s="612"/>
      <c r="F5" s="612"/>
      <c r="G5" s="670"/>
      <c r="H5" s="670"/>
      <c r="I5" s="612"/>
      <c r="J5" s="628"/>
    </row>
    <row r="6" spans="1:15">
      <c r="A6" s="629" t="s">
        <v>7</v>
      </c>
      <c r="B6" s="630"/>
      <c r="C6" s="631" t="s">
        <v>71</v>
      </c>
      <c r="D6" s="633"/>
      <c r="E6" s="633"/>
      <c r="F6" s="633" t="s">
        <v>737</v>
      </c>
      <c r="G6" s="677" t="s">
        <v>681</v>
      </c>
      <c r="H6" s="678" t="s">
        <v>681</v>
      </c>
      <c r="I6" s="629" t="s">
        <v>7</v>
      </c>
      <c r="J6" s="679"/>
    </row>
    <row r="7" spans="1:15">
      <c r="A7" s="636" t="s">
        <v>17</v>
      </c>
      <c r="B7" s="637"/>
      <c r="C7" s="638" t="s">
        <v>79</v>
      </c>
      <c r="D7" s="650"/>
      <c r="E7" s="650"/>
      <c r="F7" s="639"/>
      <c r="G7" s="653" t="s">
        <v>684</v>
      </c>
      <c r="H7" s="654" t="s">
        <v>685</v>
      </c>
      <c r="I7" s="636" t="s">
        <v>17</v>
      </c>
      <c r="J7" s="624"/>
    </row>
    <row r="8" spans="1:15">
      <c r="A8" s="627"/>
      <c r="B8" s="664"/>
      <c r="C8" s="665"/>
      <c r="D8" s="612"/>
      <c r="E8" s="612"/>
      <c r="F8" s="612" t="s">
        <v>738</v>
      </c>
      <c r="G8" s="680" t="s">
        <v>25</v>
      </c>
      <c r="H8" s="681" t="s">
        <v>26</v>
      </c>
      <c r="I8" s="627"/>
      <c r="J8" s="628"/>
      <c r="L8" s="220"/>
      <c r="M8" s="220"/>
      <c r="N8" s="220"/>
      <c r="O8" s="220"/>
    </row>
    <row r="9" spans="1:15">
      <c r="A9" s="622"/>
      <c r="B9" s="648"/>
      <c r="C9" s="649"/>
      <c r="D9" s="650"/>
      <c r="E9" s="650"/>
      <c r="F9" s="650"/>
      <c r="G9" s="652"/>
      <c r="H9" s="652"/>
      <c r="I9" s="622"/>
      <c r="J9" s="624"/>
    </row>
    <row r="10" spans="1:15">
      <c r="A10" s="622"/>
      <c r="B10" s="648"/>
      <c r="C10" s="649"/>
      <c r="D10" s="650"/>
      <c r="E10" s="650"/>
      <c r="F10" s="650" t="s">
        <v>739</v>
      </c>
      <c r="G10" s="652"/>
      <c r="H10" s="652"/>
      <c r="I10" s="622"/>
      <c r="J10" s="624"/>
    </row>
    <row r="11" spans="1:15">
      <c r="A11" s="622"/>
      <c r="B11" s="648"/>
      <c r="C11" s="649"/>
      <c r="D11" s="650" t="s">
        <v>740</v>
      </c>
      <c r="E11" s="650"/>
      <c r="F11" s="650"/>
      <c r="G11" s="652"/>
      <c r="H11" s="652"/>
      <c r="I11" s="622"/>
      <c r="J11" s="624"/>
    </row>
    <row r="12" spans="1:15">
      <c r="A12" s="622">
        <v>38</v>
      </c>
      <c r="B12" s="648"/>
      <c r="C12" s="649"/>
      <c r="D12" s="650"/>
      <c r="E12" s="650" t="s">
        <v>741</v>
      </c>
      <c r="F12" s="650"/>
      <c r="G12" s="652">
        <v>147687</v>
      </c>
      <c r="H12" s="652">
        <v>123594</v>
      </c>
      <c r="I12" s="622">
        <v>38</v>
      </c>
      <c r="J12" s="624"/>
    </row>
    <row r="13" spans="1:15">
      <c r="A13" s="622">
        <v>39</v>
      </c>
      <c r="B13" s="648"/>
      <c r="C13" s="649"/>
      <c r="D13" s="650"/>
      <c r="E13" s="650" t="s">
        <v>742</v>
      </c>
      <c r="F13" s="650"/>
      <c r="G13" s="653"/>
      <c r="H13" s="653"/>
      <c r="I13" s="622">
        <v>39</v>
      </c>
      <c r="J13" s="624"/>
    </row>
    <row r="14" spans="1:15">
      <c r="A14" s="622">
        <v>40</v>
      </c>
      <c r="B14" s="648"/>
      <c r="C14" s="649"/>
      <c r="D14" s="682" t="s">
        <v>743</v>
      </c>
      <c r="E14" s="682"/>
      <c r="F14" s="682"/>
      <c r="G14" s="652">
        <v>21072</v>
      </c>
      <c r="H14" s="652">
        <v>104173</v>
      </c>
      <c r="I14" s="622">
        <v>40</v>
      </c>
      <c r="J14" s="624"/>
    </row>
    <row r="15" spans="1:15">
      <c r="A15" s="622">
        <v>41</v>
      </c>
      <c r="B15" s="648"/>
      <c r="C15" s="649"/>
      <c r="D15" s="650" t="s">
        <v>744</v>
      </c>
      <c r="E15" s="650"/>
      <c r="F15" s="650"/>
      <c r="G15" s="652">
        <v>10</v>
      </c>
      <c r="H15" s="652">
        <v>33</v>
      </c>
      <c r="I15" s="622">
        <v>41</v>
      </c>
      <c r="J15" s="624"/>
    </row>
    <row r="16" spans="1:15">
      <c r="A16" s="622">
        <v>42</v>
      </c>
      <c r="B16" s="648"/>
      <c r="C16" s="649"/>
      <c r="D16" s="650"/>
      <c r="E16" s="650" t="s">
        <v>745</v>
      </c>
      <c r="F16" s="650"/>
      <c r="G16" s="3638">
        <f>SUM(G12:G15)</f>
        <v>168769</v>
      </c>
      <c r="H16" s="3638">
        <f>SUM(H12:H15)</f>
        <v>227800</v>
      </c>
      <c r="I16" s="622">
        <v>42</v>
      </c>
      <c r="J16" s="624"/>
    </row>
    <row r="17" spans="1:10">
      <c r="A17" s="622">
        <v>43</v>
      </c>
      <c r="B17" s="648"/>
      <c r="C17" s="649"/>
      <c r="D17" s="650"/>
      <c r="E17" s="650"/>
      <c r="F17" s="650" t="s">
        <v>746</v>
      </c>
      <c r="G17" s="3639">
        <f>'Sch 210-p16'!H67-'Sch 210-p17'!G16</f>
        <v>3202830</v>
      </c>
      <c r="H17" s="3639">
        <f>'Sch 210-p16'!I67-'Sch 210-p17'!H16</f>
        <v>3098031</v>
      </c>
      <c r="I17" s="622">
        <v>43</v>
      </c>
      <c r="J17" s="624"/>
    </row>
    <row r="18" spans="1:10">
      <c r="A18" s="622"/>
      <c r="B18" s="648"/>
      <c r="C18" s="649"/>
      <c r="D18" s="650"/>
      <c r="E18" s="650"/>
      <c r="F18" s="650" t="s">
        <v>747</v>
      </c>
      <c r="G18" s="652"/>
      <c r="H18" s="652"/>
      <c r="I18" s="622"/>
      <c r="J18" s="624"/>
    </row>
    <row r="19" spans="1:10">
      <c r="A19" s="622"/>
      <c r="B19" s="648"/>
      <c r="C19" s="649"/>
      <c r="D19" s="650" t="s">
        <v>740</v>
      </c>
      <c r="E19" s="650"/>
      <c r="F19" s="650"/>
      <c r="G19" s="652"/>
      <c r="H19" s="652"/>
      <c r="I19" s="622"/>
      <c r="J19" s="624"/>
    </row>
    <row r="20" spans="1:10">
      <c r="A20" s="622">
        <v>44</v>
      </c>
      <c r="B20" s="648"/>
      <c r="C20" s="649"/>
      <c r="D20" s="650"/>
      <c r="E20" s="650" t="s">
        <v>748</v>
      </c>
      <c r="F20" s="650"/>
      <c r="G20" s="652"/>
      <c r="H20" s="652"/>
      <c r="I20" s="622">
        <v>44</v>
      </c>
      <c r="J20" s="624"/>
    </row>
    <row r="21" spans="1:10">
      <c r="A21" s="622"/>
      <c r="B21" s="648"/>
      <c r="C21" s="649"/>
      <c r="D21" s="650"/>
      <c r="E21" s="650"/>
      <c r="F21" s="650" t="s">
        <v>749</v>
      </c>
      <c r="G21" s="652"/>
      <c r="H21" s="652"/>
      <c r="I21" s="622"/>
      <c r="J21" s="624"/>
    </row>
    <row r="22" spans="1:10">
      <c r="A22" s="622">
        <v>45</v>
      </c>
      <c r="B22" s="648"/>
      <c r="C22" s="649"/>
      <c r="D22" s="650" t="s">
        <v>750</v>
      </c>
      <c r="E22" s="650"/>
      <c r="F22" s="650"/>
      <c r="G22" s="653"/>
      <c r="H22" s="653"/>
      <c r="I22" s="622">
        <v>45</v>
      </c>
      <c r="J22" s="624"/>
    </row>
    <row r="23" spans="1:10">
      <c r="A23" s="622">
        <v>46</v>
      </c>
      <c r="B23" s="648"/>
      <c r="C23" s="649"/>
      <c r="D23" s="650"/>
      <c r="E23" s="650"/>
      <c r="F23" s="650" t="s">
        <v>751</v>
      </c>
      <c r="G23" s="3636">
        <f>G17-G20</f>
        <v>3202830</v>
      </c>
      <c r="H23" s="3636">
        <f>H17-H20</f>
        <v>3098031</v>
      </c>
      <c r="I23" s="622">
        <v>46</v>
      </c>
      <c r="J23" s="624"/>
    </row>
    <row r="24" spans="1:10">
      <c r="A24" s="622"/>
      <c r="B24" s="648"/>
      <c r="C24" s="649"/>
      <c r="D24" s="650"/>
      <c r="E24" s="650"/>
      <c r="F24" s="650" t="s">
        <v>752</v>
      </c>
      <c r="G24" s="652"/>
      <c r="H24" s="652"/>
      <c r="I24" s="622"/>
      <c r="J24" s="624"/>
    </row>
    <row r="25" spans="1:10">
      <c r="A25" s="622"/>
      <c r="B25" s="648"/>
      <c r="C25" s="649"/>
      <c r="D25" s="650" t="s">
        <v>753</v>
      </c>
      <c r="E25" s="650"/>
      <c r="F25" s="650"/>
      <c r="G25" s="652"/>
      <c r="H25" s="652"/>
      <c r="I25" s="622"/>
      <c r="J25" s="624"/>
    </row>
    <row r="26" spans="1:10">
      <c r="A26" s="622">
        <v>47</v>
      </c>
      <c r="B26" s="648"/>
      <c r="C26" s="638" t="s">
        <v>98</v>
      </c>
      <c r="D26" s="650"/>
      <c r="E26" s="650" t="s">
        <v>754</v>
      </c>
      <c r="F26" s="650"/>
      <c r="G26" s="652">
        <v>797408</v>
      </c>
      <c r="H26" s="652">
        <v>710316</v>
      </c>
      <c r="I26" s="622">
        <v>47</v>
      </c>
      <c r="J26" s="624"/>
    </row>
    <row r="27" spans="1:10">
      <c r="A27" s="622">
        <v>48</v>
      </c>
      <c r="B27" s="648"/>
      <c r="C27" s="638" t="s">
        <v>98</v>
      </c>
      <c r="D27" s="650"/>
      <c r="E27" s="650" t="s">
        <v>755</v>
      </c>
      <c r="F27" s="650"/>
      <c r="G27" s="652">
        <v>103948</v>
      </c>
      <c r="H27" s="652">
        <v>91222</v>
      </c>
      <c r="I27" s="622">
        <v>48</v>
      </c>
      <c r="J27" s="624"/>
    </row>
    <row r="28" spans="1:10">
      <c r="A28" s="622">
        <v>49</v>
      </c>
      <c r="B28" s="648"/>
      <c r="C28" s="638" t="s">
        <v>98</v>
      </c>
      <c r="D28" s="650"/>
      <c r="E28" s="650" t="s">
        <v>756</v>
      </c>
      <c r="F28" s="650"/>
      <c r="G28" s="653"/>
      <c r="H28" s="653"/>
      <c r="I28" s="622">
        <v>49</v>
      </c>
      <c r="J28" s="624"/>
    </row>
    <row r="29" spans="1:10">
      <c r="A29" s="622">
        <v>50</v>
      </c>
      <c r="B29" s="648"/>
      <c r="C29" s="638" t="s">
        <v>98</v>
      </c>
      <c r="D29" s="650" t="s">
        <v>757</v>
      </c>
      <c r="E29" s="650"/>
      <c r="F29" s="650"/>
      <c r="G29" s="652">
        <v>271663</v>
      </c>
      <c r="H29" s="652">
        <v>298369</v>
      </c>
      <c r="I29" s="622">
        <v>50</v>
      </c>
      <c r="J29" s="624"/>
    </row>
    <row r="30" spans="1:10">
      <c r="A30" s="622">
        <v>51</v>
      </c>
      <c r="B30" s="648"/>
      <c r="C30" s="649"/>
      <c r="D30" s="650"/>
      <c r="E30" s="650" t="s">
        <v>758</v>
      </c>
      <c r="F30" s="650"/>
      <c r="G30" s="3638">
        <f>SUM(G26:G29)</f>
        <v>1173019</v>
      </c>
      <c r="H30" s="3638">
        <f>SUM(H26:H29)</f>
        <v>1099907</v>
      </c>
      <c r="I30" s="622">
        <v>51</v>
      </c>
      <c r="J30" s="624"/>
    </row>
    <row r="31" spans="1:10">
      <c r="A31" s="622">
        <v>52</v>
      </c>
      <c r="B31" s="648"/>
      <c r="C31" s="649"/>
      <c r="D31" s="650"/>
      <c r="E31" s="650"/>
      <c r="F31" s="650" t="s">
        <v>759</v>
      </c>
      <c r="G31" s="3639">
        <f>G23-G30</f>
        <v>2029811</v>
      </c>
      <c r="H31" s="3639">
        <f>H23-H30</f>
        <v>1998124</v>
      </c>
      <c r="I31" s="622">
        <v>52</v>
      </c>
      <c r="J31" s="624"/>
    </row>
    <row r="32" spans="1:10">
      <c r="A32" s="622"/>
      <c r="B32" s="648"/>
      <c r="C32" s="649"/>
      <c r="D32" s="650"/>
      <c r="E32" s="650"/>
      <c r="F32" s="650" t="s">
        <v>760</v>
      </c>
      <c r="G32" s="3639"/>
      <c r="H32" s="3639"/>
      <c r="I32" s="622"/>
      <c r="J32" s="624"/>
    </row>
    <row r="33" spans="1:10">
      <c r="A33" s="622">
        <v>53</v>
      </c>
      <c r="B33" s="648"/>
      <c r="C33" s="649"/>
      <c r="D33" s="650" t="s">
        <v>761</v>
      </c>
      <c r="E33" s="650"/>
      <c r="F33" s="650"/>
      <c r="G33" s="3640"/>
      <c r="H33" s="3640"/>
      <c r="I33" s="622">
        <v>53</v>
      </c>
      <c r="J33" s="624"/>
    </row>
    <row r="34" spans="1:10">
      <c r="A34" s="622">
        <v>54</v>
      </c>
      <c r="B34" s="648"/>
      <c r="C34" s="649"/>
      <c r="D34" s="650" t="s">
        <v>762</v>
      </c>
      <c r="E34" s="650"/>
      <c r="F34" s="650"/>
      <c r="G34" s="3640"/>
      <c r="H34" s="3640"/>
      <c r="I34" s="622">
        <v>54</v>
      </c>
      <c r="J34" s="624"/>
    </row>
    <row r="35" spans="1:10">
      <c r="A35" s="622">
        <v>55</v>
      </c>
      <c r="B35" s="648"/>
      <c r="C35" s="649"/>
      <c r="D35" s="650"/>
      <c r="E35" s="650"/>
      <c r="F35" s="650" t="s">
        <v>763</v>
      </c>
      <c r="G35" s="3636">
        <f>G31</f>
        <v>2029811</v>
      </c>
      <c r="H35" s="3636">
        <f>H31</f>
        <v>1998124</v>
      </c>
      <c r="I35" s="622">
        <v>55</v>
      </c>
      <c r="J35" s="624"/>
    </row>
    <row r="36" spans="1:10">
      <c r="A36" s="622"/>
      <c r="B36" s="648"/>
      <c r="C36" s="649"/>
      <c r="D36" s="650"/>
      <c r="E36" s="650"/>
      <c r="F36" s="650" t="s">
        <v>764</v>
      </c>
      <c r="G36" s="3639"/>
      <c r="H36" s="3639"/>
      <c r="I36" s="622"/>
      <c r="J36" s="624"/>
    </row>
    <row r="37" spans="1:10">
      <c r="A37" s="622">
        <v>56</v>
      </c>
      <c r="B37" s="648"/>
      <c r="C37" s="649"/>
      <c r="D37" s="650" t="s">
        <v>765</v>
      </c>
      <c r="E37" s="650"/>
      <c r="F37" s="650"/>
      <c r="G37" s="3640"/>
      <c r="H37" s="3640"/>
      <c r="I37" s="622">
        <v>56</v>
      </c>
      <c r="J37" s="624"/>
    </row>
    <row r="38" spans="1:10">
      <c r="A38" s="622">
        <v>57</v>
      </c>
      <c r="B38" s="648"/>
      <c r="C38" s="649"/>
      <c r="D38" s="650" t="s">
        <v>766</v>
      </c>
      <c r="E38" s="650"/>
      <c r="F38" s="650"/>
      <c r="G38" s="3640"/>
      <c r="H38" s="3640"/>
      <c r="I38" s="622">
        <v>57</v>
      </c>
      <c r="J38" s="624"/>
    </row>
    <row r="39" spans="1:10">
      <c r="A39" s="622">
        <v>58</v>
      </c>
      <c r="B39" s="648"/>
      <c r="C39" s="649"/>
      <c r="D39" s="650" t="s">
        <v>767</v>
      </c>
      <c r="E39" s="650"/>
      <c r="F39" s="650"/>
      <c r="G39" s="3640"/>
      <c r="H39" s="3640"/>
      <c r="I39" s="622">
        <v>58</v>
      </c>
      <c r="J39" s="624"/>
    </row>
    <row r="40" spans="1:10">
      <c r="A40" s="622">
        <v>59</v>
      </c>
      <c r="B40" s="648"/>
      <c r="C40" s="649"/>
      <c r="D40" s="650"/>
      <c r="E40" s="650" t="s">
        <v>768</v>
      </c>
      <c r="F40" s="650"/>
      <c r="G40" s="3640"/>
      <c r="H40" s="3640"/>
      <c r="I40" s="622">
        <v>59</v>
      </c>
      <c r="J40" s="624"/>
    </row>
    <row r="41" spans="1:10">
      <c r="A41" s="622">
        <v>60</v>
      </c>
      <c r="B41" s="648"/>
      <c r="C41" s="649"/>
      <c r="D41" s="650" t="s">
        <v>769</v>
      </c>
      <c r="E41" s="650"/>
      <c r="F41" s="650"/>
      <c r="G41" s="3641"/>
      <c r="H41" s="3641"/>
      <c r="I41" s="622">
        <v>60</v>
      </c>
      <c r="J41" s="624"/>
    </row>
    <row r="42" spans="1:10">
      <c r="A42" s="622">
        <v>61</v>
      </c>
      <c r="B42" s="648"/>
      <c r="C42" s="638" t="s">
        <v>98</v>
      </c>
      <c r="D42" s="650"/>
      <c r="E42" s="650"/>
      <c r="F42" s="650" t="s">
        <v>770</v>
      </c>
      <c r="G42" s="3636">
        <f>G41+G35</f>
        <v>2029811</v>
      </c>
      <c r="H42" s="3636">
        <f>H41+H35</f>
        <v>1998124</v>
      </c>
      <c r="I42" s="622">
        <v>61</v>
      </c>
      <c r="J42" s="624"/>
    </row>
    <row r="43" spans="1:10" ht="3" customHeight="1">
      <c r="A43" s="622"/>
      <c r="B43" s="648"/>
      <c r="C43" s="649"/>
      <c r="D43" s="650"/>
      <c r="E43" s="650"/>
      <c r="F43" s="650"/>
      <c r="G43" s="658"/>
      <c r="H43" s="658"/>
      <c r="I43" s="622"/>
      <c r="J43" s="624"/>
    </row>
    <row r="44" spans="1:10">
      <c r="A44" s="622"/>
      <c r="B44" s="648"/>
      <c r="C44" s="649"/>
      <c r="D44" s="650"/>
      <c r="E44" s="650"/>
      <c r="F44" s="650"/>
      <c r="G44" s="652"/>
      <c r="H44" s="652"/>
      <c r="I44" s="622"/>
      <c r="J44" s="624"/>
    </row>
    <row r="45" spans="1:10">
      <c r="A45" s="622"/>
      <c r="B45" s="648"/>
      <c r="C45" s="649"/>
      <c r="D45" s="650" t="s">
        <v>771</v>
      </c>
      <c r="E45" s="650"/>
      <c r="F45" s="650"/>
      <c r="G45" s="652"/>
      <c r="H45" s="652"/>
      <c r="I45" s="622"/>
      <c r="J45" s="624"/>
    </row>
    <row r="46" spans="1:10">
      <c r="A46" s="622">
        <v>62</v>
      </c>
      <c r="B46" s="648"/>
      <c r="C46" s="649"/>
      <c r="D46" s="650"/>
      <c r="E46" s="650"/>
      <c r="F46" s="650" t="s">
        <v>772</v>
      </c>
      <c r="G46" s="652">
        <v>3293238</v>
      </c>
      <c r="H46" s="652">
        <v>3039045</v>
      </c>
      <c r="I46" s="622">
        <v>62</v>
      </c>
      <c r="J46" s="624"/>
    </row>
    <row r="47" spans="1:10">
      <c r="A47" s="622">
        <v>63</v>
      </c>
      <c r="B47" s="648"/>
      <c r="C47" s="638" t="s">
        <v>98</v>
      </c>
      <c r="D47" s="650" t="s">
        <v>773</v>
      </c>
      <c r="E47" s="650"/>
      <c r="F47" s="650"/>
      <c r="G47" s="652">
        <v>-901356</v>
      </c>
      <c r="H47" s="652">
        <v>-801538</v>
      </c>
      <c r="I47" s="622">
        <v>63</v>
      </c>
      <c r="J47" s="624"/>
    </row>
    <row r="48" spans="1:10">
      <c r="A48" s="622">
        <v>64</v>
      </c>
      <c r="B48" s="648"/>
      <c r="C48" s="638" t="s">
        <v>98</v>
      </c>
      <c r="D48" s="650" t="s">
        <v>774</v>
      </c>
      <c r="E48" s="650"/>
      <c r="F48" s="650"/>
      <c r="G48" s="652">
        <v>-271663</v>
      </c>
      <c r="H48" s="652">
        <v>-298369</v>
      </c>
      <c r="I48" s="622">
        <v>64</v>
      </c>
      <c r="J48" s="624"/>
    </row>
    <row r="49" spans="1:10">
      <c r="A49" s="622">
        <v>65</v>
      </c>
      <c r="B49" s="648"/>
      <c r="C49" s="649"/>
      <c r="D49" s="650"/>
      <c r="E49" s="650" t="s">
        <v>775</v>
      </c>
      <c r="F49" s="650"/>
      <c r="G49" s="683">
        <v>-9550</v>
      </c>
      <c r="H49" s="683">
        <v>-10143</v>
      </c>
      <c r="I49" s="622">
        <v>65</v>
      </c>
      <c r="J49" s="624"/>
    </row>
    <row r="50" spans="1:10">
      <c r="A50" s="622">
        <v>66</v>
      </c>
      <c r="B50" s="648"/>
      <c r="C50" s="649"/>
      <c r="D50" s="650"/>
      <c r="E50" s="650" t="s">
        <v>776</v>
      </c>
      <c r="F50" s="650"/>
      <c r="G50" s="652">
        <v>24467</v>
      </c>
      <c r="H50" s="652">
        <v>24727</v>
      </c>
      <c r="I50" s="622">
        <v>66</v>
      </c>
      <c r="J50" s="624"/>
    </row>
    <row r="51" spans="1:10">
      <c r="A51" s="627">
        <v>67</v>
      </c>
      <c r="B51" s="664"/>
      <c r="C51" s="649"/>
      <c r="D51" s="612"/>
      <c r="E51" s="612"/>
      <c r="F51" s="612" t="s">
        <v>777</v>
      </c>
      <c r="G51" s="658">
        <f>SUM(G46:G50)</f>
        <v>2135136</v>
      </c>
      <c r="H51" s="658">
        <f>SUM(H46:H50)</f>
        <v>1953722</v>
      </c>
      <c r="I51" s="627">
        <v>67</v>
      </c>
      <c r="J51" s="628"/>
    </row>
    <row r="52" spans="1:10">
      <c r="A52" s="622"/>
      <c r="B52" s="650"/>
      <c r="C52" s="633"/>
      <c r="D52" s="650"/>
      <c r="E52" s="650"/>
      <c r="F52" s="650"/>
      <c r="G52" s="668"/>
      <c r="H52" s="668"/>
      <c r="I52" s="650"/>
      <c r="J52" s="624"/>
    </row>
    <row r="53" spans="1:10">
      <c r="A53" s="622"/>
      <c r="B53" s="650"/>
      <c r="C53" s="650"/>
      <c r="D53" s="650"/>
      <c r="E53" s="650"/>
      <c r="F53" s="650"/>
      <c r="G53" s="668"/>
      <c r="H53" s="668"/>
      <c r="I53" s="650"/>
      <c r="J53" s="624"/>
    </row>
    <row r="54" spans="1:10">
      <c r="A54" s="622"/>
      <c r="B54" s="650"/>
      <c r="C54" s="650"/>
      <c r="D54" s="650"/>
      <c r="E54" s="650"/>
      <c r="F54" s="650"/>
      <c r="G54" s="668"/>
      <c r="H54" s="668"/>
      <c r="I54" s="650"/>
      <c r="J54" s="624"/>
    </row>
    <row r="55" spans="1:10">
      <c r="A55" s="622"/>
      <c r="B55" s="650"/>
      <c r="C55" s="650"/>
      <c r="D55" s="650"/>
      <c r="E55" s="650"/>
      <c r="F55" s="650"/>
      <c r="G55" s="668"/>
      <c r="H55" s="668"/>
      <c r="I55" s="650"/>
      <c r="J55" s="624"/>
    </row>
    <row r="56" spans="1:10">
      <c r="A56" s="622"/>
      <c r="B56" s="650"/>
      <c r="C56" s="650"/>
      <c r="D56" s="650"/>
      <c r="E56" s="650"/>
      <c r="F56" s="650"/>
      <c r="G56" s="668"/>
      <c r="H56" s="668"/>
      <c r="I56" s="650"/>
      <c r="J56" s="624"/>
    </row>
    <row r="57" spans="1:10">
      <c r="A57" s="622"/>
      <c r="B57" s="650"/>
      <c r="C57" s="650"/>
      <c r="D57" s="650"/>
      <c r="E57" s="650"/>
      <c r="F57" s="650"/>
      <c r="G57" s="668"/>
      <c r="H57" s="668"/>
      <c r="I57" s="650"/>
      <c r="J57" s="624"/>
    </row>
    <row r="58" spans="1:10">
      <c r="A58" s="622"/>
      <c r="B58" s="650"/>
      <c r="C58" s="650"/>
      <c r="D58" s="650"/>
      <c r="E58" s="650"/>
      <c r="F58" s="650"/>
      <c r="G58" s="668"/>
      <c r="H58" s="668"/>
      <c r="I58" s="650"/>
      <c r="J58" s="624"/>
    </row>
    <row r="59" spans="1:10">
      <c r="A59" s="622"/>
      <c r="B59" s="650"/>
      <c r="C59" s="650"/>
      <c r="D59" s="650"/>
      <c r="E59" s="650"/>
      <c r="F59" s="650"/>
      <c r="G59" s="668"/>
      <c r="H59" s="668"/>
      <c r="I59" s="650"/>
      <c r="J59" s="624"/>
    </row>
    <row r="60" spans="1:10">
      <c r="A60" s="622"/>
      <c r="B60" s="650"/>
      <c r="C60" s="650"/>
      <c r="D60" s="650"/>
      <c r="E60" s="650"/>
      <c r="F60" s="650"/>
      <c r="G60" s="668"/>
      <c r="H60" s="668"/>
      <c r="I60" s="650"/>
      <c r="J60" s="624"/>
    </row>
    <row r="61" spans="1:10">
      <c r="A61" s="622"/>
      <c r="B61" s="650"/>
      <c r="C61" s="650"/>
      <c r="D61" s="650"/>
      <c r="E61" s="650"/>
      <c r="F61" s="650"/>
      <c r="G61" s="668"/>
      <c r="H61" s="668"/>
      <c r="I61" s="650"/>
      <c r="J61" s="624"/>
    </row>
    <row r="62" spans="1:10">
      <c r="A62" s="622"/>
      <c r="B62" s="650"/>
      <c r="C62" s="650"/>
      <c r="D62" s="650"/>
      <c r="E62" s="650"/>
      <c r="F62" s="650"/>
      <c r="G62" s="668"/>
      <c r="H62" s="668"/>
      <c r="I62" s="650"/>
      <c r="J62" s="624"/>
    </row>
    <row r="63" spans="1:10">
      <c r="A63" s="622"/>
      <c r="B63" s="650"/>
      <c r="C63" s="650"/>
      <c r="D63" s="650"/>
      <c r="E63" s="650"/>
      <c r="F63" s="650"/>
      <c r="G63" s="668"/>
      <c r="H63" s="668"/>
      <c r="I63" s="650"/>
      <c r="J63" s="624"/>
    </row>
    <row r="64" spans="1:10">
      <c r="A64" s="622"/>
      <c r="B64" s="650"/>
      <c r="C64" s="650"/>
      <c r="D64" s="650"/>
      <c r="E64" s="650"/>
      <c r="F64" s="650"/>
      <c r="G64" s="668"/>
      <c r="H64" s="668"/>
      <c r="I64" s="650"/>
      <c r="J64" s="624"/>
    </row>
    <row r="65" spans="1:10">
      <c r="A65" s="622"/>
      <c r="B65" s="650"/>
      <c r="C65" s="650"/>
      <c r="D65" s="650"/>
      <c r="E65" s="650"/>
      <c r="F65" s="650"/>
      <c r="G65" s="668"/>
      <c r="H65" s="668"/>
      <c r="I65" s="650"/>
      <c r="J65" s="624"/>
    </row>
    <row r="66" spans="1:10">
      <c r="A66" s="622"/>
      <c r="B66" s="650"/>
      <c r="C66" s="650"/>
      <c r="D66" s="650"/>
      <c r="E66" s="650"/>
      <c r="F66" s="650"/>
      <c r="G66" s="668"/>
      <c r="H66" s="668"/>
      <c r="I66" s="650"/>
      <c r="J66" s="624"/>
    </row>
    <row r="67" spans="1:10">
      <c r="A67" s="622"/>
      <c r="B67" s="650"/>
      <c r="C67" s="650"/>
      <c r="D67" s="650"/>
      <c r="E67" s="650"/>
      <c r="F67" s="650"/>
      <c r="G67" s="668"/>
      <c r="H67" s="668"/>
      <c r="I67" s="650"/>
      <c r="J67" s="624"/>
    </row>
    <row r="68" spans="1:10">
      <c r="A68" s="622"/>
      <c r="B68" s="650"/>
      <c r="C68" s="650"/>
      <c r="D68" s="650"/>
      <c r="E68" s="650"/>
      <c r="F68" s="650"/>
      <c r="G68" s="668"/>
      <c r="H68" s="668"/>
      <c r="I68" s="650"/>
      <c r="J68" s="624"/>
    </row>
    <row r="69" spans="1:10">
      <c r="A69" s="622"/>
      <c r="B69" s="650"/>
      <c r="C69" s="650"/>
      <c r="D69" s="650"/>
      <c r="E69" s="650"/>
      <c r="F69" s="650"/>
      <c r="G69" s="668"/>
      <c r="H69" s="668"/>
      <c r="I69" s="650"/>
      <c r="J69" s="624"/>
    </row>
    <row r="70" spans="1:10">
      <c r="A70" s="622"/>
      <c r="B70" s="650"/>
      <c r="C70" s="650"/>
      <c r="D70" s="650"/>
      <c r="E70" s="650"/>
      <c r="F70" s="650"/>
      <c r="G70" s="668"/>
      <c r="H70" s="668"/>
      <c r="I70" s="650"/>
      <c r="J70" s="624"/>
    </row>
    <row r="71" spans="1:10">
      <c r="A71" s="622"/>
      <c r="B71" s="650"/>
      <c r="C71" s="650"/>
      <c r="D71" s="650"/>
      <c r="E71" s="650"/>
      <c r="F71" s="650"/>
      <c r="G71" s="668"/>
      <c r="H71" s="668"/>
      <c r="I71" s="650"/>
      <c r="J71" s="624"/>
    </row>
    <row r="72" spans="1:10">
      <c r="A72" s="627"/>
      <c r="B72" s="612"/>
      <c r="C72" s="612"/>
      <c r="D72" s="612"/>
      <c r="E72" s="612"/>
      <c r="F72" s="612"/>
      <c r="G72" s="670"/>
      <c r="H72" s="670"/>
      <c r="I72" s="612"/>
      <c r="J72" s="628"/>
    </row>
    <row r="73" spans="1:10">
      <c r="A73" s="650" t="s">
        <v>391</v>
      </c>
      <c r="B73" s="650"/>
      <c r="C73" s="650"/>
      <c r="D73" s="650"/>
      <c r="E73" s="650"/>
      <c r="F73" s="650"/>
      <c r="G73" s="668"/>
      <c r="H73" s="668"/>
      <c r="I73" s="650"/>
    </row>
  </sheetData>
  <customSheetViews>
    <customSheetView guid="{4E7A3D04-9F51-465C-A42B-3DF9B3E7D5B5}" showPageBreaks="1" fitToPage="1" printArea="1">
      <selection activeCell="L23" sqref="L23"/>
      <pageMargins left="0.5" right="0.5" top="0.5" bottom="0.25" header="0.5" footer="0.25"/>
      <printOptions horizontalCentered="1" verticalCentered="1"/>
      <pageSetup scale="80" orientation="portrait" r:id="rId1"/>
      <headerFooter alignWithMargins="0"/>
    </customSheetView>
    <customSheetView guid="{0DB5BAD5-393A-4F38-9E8B-709DEA7858B1}" showPageBreaks="1" fitToPage="1" printArea="1" topLeftCell="A25">
      <selection activeCell="L34" sqref="L34"/>
      <pageMargins left="0.5" right="0.5" top="0.5" bottom="0.25" header="0.5" footer="0.25"/>
      <printOptions horizontalCentered="1" verticalCentered="1"/>
      <pageSetup scale="80" orientation="portrait" r:id="rId2"/>
      <headerFooter alignWithMargins="0"/>
    </customSheetView>
    <customSheetView guid="{9188604F-721B-4607-B5A7-F14601E34BB8}" showPageBreaks="1" fitToPage="1" printArea="1">
      <selection activeCell="L23" sqref="L23"/>
      <pageMargins left="0.5" right="0.5" top="0.5" bottom="0.25" header="0.5" footer="0.25"/>
      <printOptions horizontalCentered="1" verticalCentered="1"/>
      <pageSetup scale="80" orientation="portrait" r:id="rId3"/>
      <headerFooter alignWithMargins="0"/>
    </customSheetView>
    <customSheetView guid="{26429A53-B624-4AA6-8C8D-667186B058B8}" fitToPage="1">
      <pageMargins left="0.5" right="0.5" top="0.5" bottom="0.25" header="0.5" footer="0.25"/>
      <printOptions horizontalCentered="1" verticalCentered="1"/>
      <pageSetup scale="77" orientation="portrait" r:id="rId4"/>
      <headerFooter alignWithMargins="0"/>
    </customSheetView>
    <customSheetView guid="{7390B031-6060-4327-BF01-8B9465EDB6D9}" fitToPage="1">
      <pageMargins left="0.5" right="0.5" top="0.5" bottom="0.25" header="0.5" footer="0.25"/>
      <printOptions horizontalCentered="1" verticalCentered="1"/>
      <pageSetup scale="77" orientation="portrait" r:id="rId5"/>
      <headerFooter alignWithMargins="0"/>
    </customSheetView>
    <customSheetView guid="{49D366EC-C851-4932-854D-8EA887B298C5}" fitToPage="1">
      <pageMargins left="0.5" right="0.5" top="0.5" bottom="0.25" header="0.5" footer="0.25"/>
      <printOptions horizontalCentered="1" verticalCentered="1"/>
      <pageSetup scale="77" orientation="portrait" r:id="rId6"/>
      <headerFooter alignWithMargins="0"/>
    </customSheetView>
    <customSheetView guid="{F228F194-B0FE-4A91-A927-06A4E89703F0}" fitToPage="1">
      <selection activeCell="L34" sqref="L34"/>
      <pageMargins left="0.5" right="0.5" top="0.5" bottom="0.25" header="0.5" footer="0.25"/>
      <printOptions horizontalCentered="1" verticalCentered="1"/>
      <pageSetup scale="80" orientation="portrait" r:id="rId7"/>
      <headerFooter alignWithMargins="0"/>
    </customSheetView>
    <customSheetView guid="{A2494C54-8D9D-4A05-9F27-C858173D9692}" fitToPage="1">
      <selection activeCell="L34" sqref="L34"/>
      <pageMargins left="0.5" right="0.5" top="0.5" bottom="0.25" header="0.5" footer="0.25"/>
      <printOptions horizontalCentered="1" verticalCentered="1"/>
      <pageSetup scale="80" orientation="portrait" r:id="rId8"/>
      <headerFooter alignWithMargins="0"/>
    </customSheetView>
    <customSheetView guid="{74404EEC-CA6A-48B0-B168-B7933282EEB2}" showPageBreaks="1" fitToPage="1" printArea="1">
      <selection activeCell="L34" sqref="L34"/>
      <pageMargins left="0.5" right="0.5" top="0.5" bottom="0.25" header="0.5" footer="0.25"/>
      <printOptions horizontalCentered="1" verticalCentered="1"/>
      <pageSetup scale="77" orientation="portrait" r:id="rId9"/>
      <headerFooter alignWithMargins="0"/>
    </customSheetView>
    <customSheetView guid="{FB19BFAA-60BA-4CC2-92E5-E4C141AE804E}" fitToPage="1">
      <selection activeCell="L23" sqref="L23"/>
      <pageMargins left="0.5" right="0.5" top="0.5" bottom="0.25" header="0.5" footer="0.25"/>
      <printOptions horizontalCentered="1" verticalCentered="1"/>
      <pageSetup scale="80" orientation="portrait" r:id="rId10"/>
      <headerFooter alignWithMargins="0"/>
    </customSheetView>
    <customSheetView guid="{F56BCD39-3910-4701-BCCF-245589B07D98}" showPageBreaks="1" fitToPage="1" printArea="1">
      <selection activeCell="L23" sqref="L23"/>
      <pageMargins left="0.5" right="0.5" top="0.5" bottom="0.25" header="0.5" footer="0.25"/>
      <printOptions horizontalCentered="1" verticalCentered="1"/>
      <pageSetup scale="80" orientation="portrait" r:id="rId11"/>
      <headerFooter alignWithMargins="0"/>
    </customSheetView>
  </customSheetViews>
  <mergeCells count="1">
    <mergeCell ref="I1:J1"/>
  </mergeCells>
  <printOptions horizontalCentered="1" verticalCentered="1"/>
  <pageMargins left="0.5" right="0.5" top="0.5" bottom="0.25" header="0.5" footer="0.25"/>
  <pageSetup scale="80" orientation="portrait" r:id="rId12"/>
  <headerFooter alignWithMargins="0"/>
  <legacy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A22" workbookViewId="0">
      <selection activeCell="C38" sqref="C38"/>
    </sheetView>
  </sheetViews>
  <sheetFormatPr defaultColWidth="9.140625" defaultRowHeight="12.75"/>
  <cols>
    <col min="1" max="16384" width="9.140625" style="687"/>
  </cols>
  <sheetData>
    <row r="1" spans="1:9" s="685" customFormat="1" ht="12">
      <c r="A1" s="684">
        <v>18</v>
      </c>
      <c r="I1" s="686" t="s">
        <v>3461</v>
      </c>
    </row>
    <row r="2" spans="1:9">
      <c r="A2" s="3891" t="s">
        <v>778</v>
      </c>
      <c r="B2" s="3892"/>
      <c r="C2" s="3892"/>
      <c r="D2" s="3892"/>
      <c r="E2" s="3892"/>
      <c r="F2" s="3892"/>
      <c r="G2" s="3892"/>
      <c r="H2" s="3892"/>
      <c r="I2" s="3893"/>
    </row>
    <row r="3" spans="1:9">
      <c r="A3" s="688"/>
      <c r="B3" s="689"/>
      <c r="C3" s="689"/>
      <c r="D3" s="689"/>
      <c r="E3" s="689"/>
      <c r="F3" s="689"/>
      <c r="G3" s="689"/>
      <c r="H3" s="689"/>
      <c r="I3" s="690"/>
    </row>
    <row r="4" spans="1:9">
      <c r="A4" s="3894"/>
      <c r="B4" s="3895"/>
      <c r="C4" s="3895"/>
      <c r="D4" s="3895"/>
      <c r="E4" s="3895"/>
      <c r="F4" s="3895"/>
      <c r="G4" s="3895"/>
      <c r="H4" s="3895"/>
      <c r="I4" s="3896"/>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91"/>
      <c r="B50" s="692"/>
      <c r="C50" s="692"/>
      <c r="D50" s="692"/>
      <c r="E50" s="692"/>
      <c r="F50" s="692"/>
      <c r="G50" s="692"/>
      <c r="H50" s="692"/>
      <c r="I50" s="693"/>
    </row>
    <row r="51" spans="1:9" s="685" customFormat="1" ht="12">
      <c r="I51" s="686" t="s">
        <v>391</v>
      </c>
    </row>
  </sheetData>
  <customSheetViews>
    <customSheetView guid="{4E7A3D04-9F51-465C-A42B-3DF9B3E7D5B5}" showPageBreaks="1">
      <selection activeCell="P11" sqref="P11"/>
      <pageMargins left="0.5" right="0.5" top="0.5" bottom="0.25" header="0.5" footer="0.25"/>
      <printOptions horizontalCentered="1" verticalCentered="1"/>
      <pageSetup orientation="portrait" r:id="rId1"/>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2"/>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3"/>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4"/>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5"/>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6"/>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7"/>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8"/>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9"/>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10"/>
      <headerFooter alignWithMargins="0"/>
    </customSheetView>
    <customSheetView guid="{F56BCD39-3910-4701-BCCF-245589B07D98}">
      <selection activeCell="P11" sqref="P11"/>
      <pageMargins left="0.5" right="0.5" top="0.5" bottom="0.25" header="0.5" footer="0.2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25"/>
  <pageSetup orientation="portrait" r:id="rId12"/>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8"/>
  <sheetViews>
    <sheetView topLeftCell="A22" workbookViewId="0">
      <selection activeCell="L35" sqref="L35"/>
    </sheetView>
  </sheetViews>
  <sheetFormatPr defaultColWidth="11.42578125" defaultRowHeight="12.75"/>
  <cols>
    <col min="1" max="1" width="4" style="697" customWidth="1"/>
    <col min="2" max="2" width="0.42578125" style="697" customWidth="1"/>
    <col min="3" max="3" width="6" style="697" customWidth="1"/>
    <col min="4" max="4" width="6.85546875" style="762" customWidth="1"/>
    <col min="5" max="5" width="0.7109375" style="697" customWidth="1"/>
    <col min="6" max="6" width="2.28515625" style="697" customWidth="1"/>
    <col min="7" max="7" width="4.28515625" style="697" customWidth="1"/>
    <col min="8" max="8" width="3.28515625" style="697" customWidth="1"/>
    <col min="9" max="9" width="8.42578125" style="697" customWidth="1"/>
    <col min="10" max="10" width="4.140625" style="697" customWidth="1"/>
    <col min="11" max="11" width="36.42578125" style="697" customWidth="1"/>
    <col min="12" max="12" width="13.140625" style="767" customWidth="1"/>
    <col min="13" max="13" width="2.42578125" style="767" customWidth="1"/>
    <col min="14" max="14" width="13.7109375" style="767" customWidth="1"/>
    <col min="15" max="15" width="3.5703125" style="697" customWidth="1"/>
    <col min="16" max="16" width="0.85546875" style="697" customWidth="1"/>
    <col min="17" max="17" width="11.42578125" style="697"/>
    <col min="18" max="18" width="20.140625" style="739" bestFit="1" customWidth="1"/>
    <col min="19" max="19" width="10.140625" style="739" bestFit="1" customWidth="1"/>
    <col min="20" max="20" width="48.85546875" style="739" bestFit="1" customWidth="1"/>
    <col min="21" max="21" width="10.140625" style="739" bestFit="1" customWidth="1"/>
    <col min="22" max="16384" width="11.42578125" style="697"/>
  </cols>
  <sheetData>
    <row r="1" spans="1:16">
      <c r="A1" s="694" t="s">
        <v>3461</v>
      </c>
      <c r="B1" s="694"/>
      <c r="C1" s="694"/>
      <c r="D1" s="695"/>
      <c r="E1" s="694"/>
      <c r="F1" s="694"/>
      <c r="G1" s="694"/>
      <c r="H1" s="694"/>
      <c r="I1" s="694"/>
      <c r="J1" s="694"/>
      <c r="K1" s="694"/>
      <c r="L1" s="696"/>
      <c r="M1" s="696"/>
      <c r="N1" s="696"/>
      <c r="O1" s="3897">
        <v>19</v>
      </c>
      <c r="P1" s="3897"/>
    </row>
    <row r="2" spans="1:16">
      <c r="A2" s="698" t="s">
        <v>779</v>
      </c>
      <c r="B2" s="699"/>
      <c r="C2" s="699"/>
      <c r="D2" s="700"/>
      <c r="E2" s="699"/>
      <c r="F2" s="699"/>
      <c r="G2" s="699"/>
      <c r="H2" s="699"/>
      <c r="I2" s="699"/>
      <c r="J2" s="699"/>
      <c r="K2" s="699"/>
      <c r="L2" s="701"/>
      <c r="M2" s="701"/>
      <c r="N2" s="701"/>
      <c r="O2" s="699"/>
      <c r="P2" s="702"/>
    </row>
    <row r="3" spans="1:16">
      <c r="A3" s="703" t="s">
        <v>295</v>
      </c>
      <c r="B3" s="704"/>
      <c r="C3" s="704"/>
      <c r="D3" s="705"/>
      <c r="E3" s="704"/>
      <c r="F3" s="704"/>
      <c r="G3" s="704"/>
      <c r="H3" s="704"/>
      <c r="I3" s="704"/>
      <c r="J3" s="704"/>
      <c r="K3" s="704"/>
      <c r="L3" s="706"/>
      <c r="M3" s="706"/>
      <c r="N3" s="706"/>
      <c r="O3" s="704"/>
      <c r="P3" s="707"/>
    </row>
    <row r="4" spans="1:16">
      <c r="A4" s="708"/>
      <c r="B4" s="709"/>
      <c r="C4" s="709"/>
      <c r="D4" s="710"/>
      <c r="E4" s="709"/>
      <c r="F4" s="709"/>
      <c r="G4" s="709"/>
      <c r="H4" s="709"/>
      <c r="I4" s="709"/>
      <c r="J4" s="709"/>
      <c r="K4" s="709"/>
      <c r="L4" s="711"/>
      <c r="M4" s="711"/>
      <c r="N4" s="711"/>
      <c r="O4" s="709"/>
      <c r="P4" s="712"/>
    </row>
    <row r="5" spans="1:16">
      <c r="A5" s="713"/>
      <c r="B5" s="714"/>
      <c r="C5" s="714"/>
      <c r="D5" s="715"/>
      <c r="E5" s="714"/>
      <c r="F5" s="714"/>
      <c r="G5" s="714"/>
      <c r="H5" s="714"/>
      <c r="I5" s="714"/>
      <c r="J5" s="714"/>
      <c r="K5" s="714"/>
      <c r="L5" s="716"/>
      <c r="M5" s="716"/>
      <c r="N5" s="716"/>
      <c r="O5" s="714"/>
      <c r="P5" s="717"/>
    </row>
    <row r="6" spans="1:16">
      <c r="A6" s="713"/>
      <c r="B6" s="714"/>
      <c r="C6" s="714" t="s">
        <v>780</v>
      </c>
      <c r="D6" s="715"/>
      <c r="E6" s="714"/>
      <c r="F6" s="714"/>
      <c r="G6" s="714"/>
      <c r="H6" s="714"/>
      <c r="I6" s="714"/>
      <c r="J6" s="714"/>
      <c r="K6" s="714"/>
      <c r="L6" s="716"/>
      <c r="M6" s="716"/>
      <c r="N6" s="716"/>
      <c r="O6" s="714"/>
      <c r="P6" s="717"/>
    </row>
    <row r="7" spans="1:16">
      <c r="A7" s="713"/>
      <c r="B7" s="714"/>
      <c r="C7" s="714" t="s">
        <v>781</v>
      </c>
      <c r="D7" s="715"/>
      <c r="E7" s="714"/>
      <c r="F7" s="714"/>
      <c r="G7" s="714"/>
      <c r="H7" s="714"/>
      <c r="I7" s="714"/>
      <c r="J7" s="714"/>
      <c r="K7" s="714"/>
      <c r="L7" s="716"/>
      <c r="M7" s="716"/>
      <c r="N7" s="716"/>
      <c r="O7" s="714"/>
      <c r="P7" s="717"/>
    </row>
    <row r="8" spans="1:16">
      <c r="A8" s="713"/>
      <c r="B8" s="714"/>
      <c r="C8" s="714" t="s">
        <v>782</v>
      </c>
      <c r="D8" s="715"/>
      <c r="E8" s="714"/>
      <c r="F8" s="714"/>
      <c r="G8" s="714"/>
      <c r="H8" s="714"/>
      <c r="I8" s="714"/>
      <c r="J8" s="714"/>
      <c r="K8" s="714"/>
      <c r="L8" s="716"/>
      <c r="M8" s="716"/>
      <c r="N8" s="716"/>
      <c r="O8" s="714"/>
      <c r="P8" s="717"/>
    </row>
    <row r="9" spans="1:16">
      <c r="A9" s="713"/>
      <c r="B9" s="714"/>
      <c r="C9" s="714" t="s">
        <v>783</v>
      </c>
      <c r="D9" s="715"/>
      <c r="E9" s="714"/>
      <c r="F9" s="714"/>
      <c r="G9" s="714"/>
      <c r="H9" s="714"/>
      <c r="I9" s="714"/>
      <c r="J9" s="714"/>
      <c r="K9" s="714"/>
      <c r="L9" s="716"/>
      <c r="M9" s="716"/>
      <c r="N9" s="716"/>
      <c r="O9" s="714"/>
      <c r="P9" s="717"/>
    </row>
    <row r="10" spans="1:16">
      <c r="A10" s="713"/>
      <c r="B10" s="714"/>
      <c r="C10" s="714" t="s">
        <v>784</v>
      </c>
      <c r="D10" s="715"/>
      <c r="E10" s="714"/>
      <c r="F10" s="714"/>
      <c r="G10" s="714"/>
      <c r="H10" s="714"/>
      <c r="I10" s="714"/>
      <c r="J10" s="714"/>
      <c r="K10" s="714"/>
      <c r="L10" s="716"/>
      <c r="M10" s="716"/>
      <c r="N10" s="716"/>
      <c r="O10" s="714"/>
      <c r="P10" s="717"/>
    </row>
    <row r="11" spans="1:16">
      <c r="A11" s="713"/>
      <c r="B11" s="714"/>
      <c r="C11" s="714" t="s">
        <v>785</v>
      </c>
      <c r="D11" s="715"/>
      <c r="E11" s="714"/>
      <c r="F11" s="714"/>
      <c r="G11" s="714"/>
      <c r="H11" s="714"/>
      <c r="I11" s="714"/>
      <c r="J11" s="714"/>
      <c r="K11" s="714"/>
      <c r="L11" s="716"/>
      <c r="M11" s="716"/>
      <c r="N11" s="716"/>
      <c r="O11" s="714"/>
      <c r="P11" s="717"/>
    </row>
    <row r="12" spans="1:16">
      <c r="A12" s="713"/>
      <c r="B12" s="714"/>
      <c r="C12" s="714" t="s">
        <v>786</v>
      </c>
      <c r="D12" s="715"/>
      <c r="E12" s="714"/>
      <c r="F12" s="714"/>
      <c r="G12" s="714"/>
      <c r="H12" s="714"/>
      <c r="I12" s="714"/>
      <c r="J12" s="714"/>
      <c r="K12" s="714"/>
      <c r="L12" s="716"/>
      <c r="M12" s="716"/>
      <c r="N12" s="716"/>
      <c r="O12" s="714"/>
      <c r="P12" s="717"/>
    </row>
    <row r="13" spans="1:16">
      <c r="A13" s="713"/>
      <c r="B13" s="714"/>
      <c r="C13" s="714" t="s">
        <v>787</v>
      </c>
      <c r="D13" s="715"/>
      <c r="E13" s="714"/>
      <c r="F13" s="714"/>
      <c r="G13" s="714"/>
      <c r="H13" s="714"/>
      <c r="I13" s="714"/>
      <c r="J13" s="714"/>
      <c r="K13" s="714"/>
      <c r="L13" s="716"/>
      <c r="M13" s="716"/>
      <c r="N13" s="716"/>
      <c r="O13" s="714"/>
      <c r="P13" s="717"/>
    </row>
    <row r="14" spans="1:16" ht="6.95" customHeight="1">
      <c r="A14" s="718"/>
      <c r="B14" s="719"/>
      <c r="C14" s="719"/>
      <c r="D14" s="720"/>
      <c r="E14" s="719"/>
      <c r="F14" s="719"/>
      <c r="G14" s="719"/>
      <c r="H14" s="719"/>
      <c r="I14" s="719"/>
      <c r="J14" s="719"/>
      <c r="K14" s="719"/>
      <c r="L14" s="721"/>
      <c r="M14" s="721"/>
      <c r="N14" s="721"/>
      <c r="O14" s="719"/>
      <c r="P14" s="722"/>
    </row>
    <row r="15" spans="1:16" ht="5.0999999999999996" customHeight="1">
      <c r="A15" s="723"/>
      <c r="B15" s="724"/>
      <c r="C15" s="724"/>
      <c r="D15" s="725"/>
      <c r="E15" s="724"/>
      <c r="F15" s="724"/>
      <c r="G15" s="724"/>
      <c r="H15" s="724"/>
      <c r="I15" s="724"/>
      <c r="J15" s="724"/>
      <c r="K15" s="724"/>
      <c r="L15" s="726"/>
      <c r="M15" s="726"/>
      <c r="N15" s="726"/>
      <c r="O15" s="724"/>
      <c r="P15" s="727"/>
    </row>
    <row r="16" spans="1:16">
      <c r="A16" s="728" t="s">
        <v>7</v>
      </c>
      <c r="B16" s="729"/>
      <c r="C16" s="730" t="s">
        <v>71</v>
      </c>
      <c r="D16" s="731"/>
      <c r="E16" s="732"/>
      <c r="F16" s="732"/>
      <c r="G16" s="732"/>
      <c r="H16" s="732"/>
      <c r="I16" s="732"/>
      <c r="J16" s="732"/>
      <c r="K16" s="732" t="s">
        <v>788</v>
      </c>
      <c r="L16" s="733" t="s">
        <v>789</v>
      </c>
      <c r="M16" s="734"/>
      <c r="N16" s="734" t="s">
        <v>790</v>
      </c>
      <c r="O16" s="728" t="s">
        <v>7</v>
      </c>
      <c r="P16" s="729"/>
    </row>
    <row r="17" spans="1:21">
      <c r="A17" s="735" t="s">
        <v>17</v>
      </c>
      <c r="B17" s="717"/>
      <c r="C17" s="736" t="s">
        <v>79</v>
      </c>
      <c r="D17" s="695"/>
      <c r="E17" s="694"/>
      <c r="F17" s="694"/>
      <c r="G17" s="694"/>
      <c r="H17" s="694"/>
      <c r="I17" s="694"/>
      <c r="J17" s="694"/>
      <c r="K17" s="694"/>
      <c r="L17" s="737" t="s">
        <v>791</v>
      </c>
      <c r="M17" s="738"/>
      <c r="N17" s="738" t="s">
        <v>792</v>
      </c>
      <c r="O17" s="735" t="s">
        <v>17</v>
      </c>
      <c r="P17" s="717"/>
    </row>
    <row r="18" spans="1:21">
      <c r="A18" s="713"/>
      <c r="B18" s="717"/>
      <c r="C18" s="717"/>
      <c r="D18" s="695"/>
      <c r="E18" s="694"/>
      <c r="F18" s="694"/>
      <c r="G18" s="694"/>
      <c r="H18" s="694"/>
      <c r="I18" s="694"/>
      <c r="J18" s="694"/>
      <c r="K18" s="694"/>
      <c r="L18" s="737" t="s">
        <v>793</v>
      </c>
      <c r="M18" s="738"/>
      <c r="N18" s="738" t="s">
        <v>794</v>
      </c>
      <c r="O18" s="713"/>
      <c r="P18" s="717"/>
    </row>
    <row r="19" spans="1:21">
      <c r="A19" s="713"/>
      <c r="B19" s="717"/>
      <c r="C19" s="717"/>
      <c r="D19" s="695"/>
      <c r="E19" s="694"/>
      <c r="F19" s="694"/>
      <c r="G19" s="694"/>
      <c r="H19" s="694"/>
      <c r="I19" s="694"/>
      <c r="J19" s="694"/>
      <c r="K19" s="694"/>
      <c r="L19" s="740"/>
      <c r="M19" s="741"/>
      <c r="N19" s="738" t="s">
        <v>795</v>
      </c>
      <c r="O19" s="713"/>
      <c r="P19" s="717"/>
    </row>
    <row r="20" spans="1:21">
      <c r="A20" s="718"/>
      <c r="B20" s="722"/>
      <c r="C20" s="722"/>
      <c r="D20" s="720"/>
      <c r="E20" s="719"/>
      <c r="F20" s="719"/>
      <c r="G20" s="719"/>
      <c r="H20" s="719"/>
      <c r="I20" s="719"/>
      <c r="J20" s="719"/>
      <c r="K20" s="719" t="s">
        <v>796</v>
      </c>
      <c r="L20" s="742" t="s">
        <v>25</v>
      </c>
      <c r="M20" s="743"/>
      <c r="N20" s="743" t="s">
        <v>26</v>
      </c>
      <c r="O20" s="718"/>
      <c r="P20" s="722"/>
      <c r="R20" s="220"/>
      <c r="S20" s="220"/>
      <c r="T20" s="220"/>
      <c r="U20" s="220"/>
    </row>
    <row r="21" spans="1:21" ht="6" customHeight="1">
      <c r="A21" s="713"/>
      <c r="B21" s="717"/>
      <c r="C21" s="717"/>
      <c r="D21" s="695"/>
      <c r="E21" s="694"/>
      <c r="F21" s="694"/>
      <c r="G21" s="744"/>
      <c r="H21" s="744"/>
      <c r="I21" s="744"/>
      <c r="J21" s="744"/>
      <c r="K21" s="744"/>
      <c r="L21" s="740"/>
      <c r="M21" s="741"/>
      <c r="N21" s="741"/>
      <c r="O21" s="713"/>
      <c r="P21" s="717"/>
    </row>
    <row r="22" spans="1:21">
      <c r="A22" s="713">
        <v>1</v>
      </c>
      <c r="B22" s="717"/>
      <c r="C22" s="717"/>
      <c r="D22" s="695"/>
      <c r="E22" s="694"/>
      <c r="F22" s="744" t="s">
        <v>797</v>
      </c>
      <c r="G22" s="744"/>
      <c r="H22" s="744"/>
      <c r="I22" s="744"/>
      <c r="J22" s="744"/>
      <c r="K22" s="744"/>
      <c r="L22" s="745">
        <v>7815407</v>
      </c>
      <c r="M22" s="741"/>
      <c r="N22" s="741"/>
      <c r="O22" s="713">
        <v>1</v>
      </c>
      <c r="P22" s="717"/>
    </row>
    <row r="23" spans="1:21">
      <c r="A23" s="713">
        <v>2</v>
      </c>
      <c r="B23" s="717"/>
      <c r="C23" s="717"/>
      <c r="D23" s="746">
        <v>-601.5</v>
      </c>
      <c r="E23" s="694"/>
      <c r="F23" s="694" t="s">
        <v>798</v>
      </c>
      <c r="G23" s="694"/>
      <c r="H23" s="694"/>
      <c r="I23" s="694"/>
      <c r="J23" s="694"/>
      <c r="K23" s="694"/>
      <c r="L23" s="745"/>
      <c r="M23" s="738"/>
      <c r="N23" s="738"/>
      <c r="O23" s="713">
        <v>2</v>
      </c>
      <c r="P23" s="717"/>
    </row>
    <row r="24" spans="1:21" ht="7.5" customHeight="1">
      <c r="A24" s="713"/>
      <c r="B24" s="717"/>
      <c r="C24" s="717"/>
      <c r="D24" s="746"/>
      <c r="E24" s="694"/>
      <c r="F24" s="694"/>
      <c r="G24" s="694"/>
      <c r="H24" s="694"/>
      <c r="I24" s="694"/>
      <c r="J24" s="694"/>
      <c r="K24" s="694"/>
      <c r="L24" s="740"/>
      <c r="M24" s="741"/>
      <c r="N24" s="741"/>
      <c r="O24" s="713"/>
      <c r="P24" s="717"/>
    </row>
    <row r="25" spans="1:21">
      <c r="A25" s="713"/>
      <c r="B25" s="717"/>
      <c r="C25" s="717"/>
      <c r="D25" s="746"/>
      <c r="E25" s="694"/>
      <c r="F25" s="694"/>
      <c r="G25" s="694"/>
      <c r="H25" s="694"/>
      <c r="I25" s="694"/>
      <c r="J25" s="694"/>
      <c r="K25" s="694" t="s">
        <v>799</v>
      </c>
      <c r="L25" s="740"/>
      <c r="M25" s="741"/>
      <c r="N25" s="741"/>
      <c r="O25" s="713"/>
      <c r="P25" s="717"/>
    </row>
    <row r="26" spans="1:21" ht="6" customHeight="1">
      <c r="A26" s="713"/>
      <c r="B26" s="717"/>
      <c r="C26" s="717"/>
      <c r="D26" s="746"/>
      <c r="E26" s="694"/>
      <c r="F26" s="694"/>
      <c r="G26" s="694"/>
      <c r="H26" s="694"/>
      <c r="I26" s="694"/>
      <c r="J26" s="694"/>
      <c r="K26" s="694"/>
      <c r="L26" s="740"/>
      <c r="M26" s="741"/>
      <c r="N26" s="741"/>
      <c r="O26" s="713"/>
      <c r="P26" s="717"/>
    </row>
    <row r="27" spans="1:21">
      <c r="A27" s="713">
        <v>3</v>
      </c>
      <c r="B27" s="717"/>
      <c r="C27" s="736"/>
      <c r="D27" s="747">
        <v>-602</v>
      </c>
      <c r="E27" s="694"/>
      <c r="F27" s="694" t="s">
        <v>800</v>
      </c>
      <c r="G27" s="694"/>
      <c r="H27" s="694"/>
      <c r="I27" s="694"/>
      <c r="J27" s="694"/>
      <c r="K27" s="694"/>
      <c r="L27" s="740">
        <v>2029811</v>
      </c>
      <c r="M27" s="741"/>
      <c r="N27" s="741"/>
      <c r="O27" s="713">
        <v>3</v>
      </c>
      <c r="P27" s="717"/>
      <c r="Q27" s="740"/>
    </row>
    <row r="28" spans="1:21">
      <c r="A28" s="713">
        <v>4</v>
      </c>
      <c r="B28" s="717"/>
      <c r="C28" s="717"/>
      <c r="D28" s="747">
        <v>-603</v>
      </c>
      <c r="E28" s="694"/>
      <c r="F28" s="694" t="s">
        <v>801</v>
      </c>
      <c r="G28" s="694"/>
      <c r="H28" s="694"/>
      <c r="I28" s="694"/>
      <c r="J28" s="694"/>
      <c r="K28" s="694"/>
      <c r="L28" s="740"/>
      <c r="M28" s="738"/>
      <c r="N28" s="738"/>
      <c r="O28" s="713">
        <v>4</v>
      </c>
      <c r="P28" s="717"/>
    </row>
    <row r="29" spans="1:21">
      <c r="A29" s="713">
        <v>5</v>
      </c>
      <c r="B29" s="717"/>
      <c r="C29" s="717"/>
      <c r="D29" s="747">
        <v>-606</v>
      </c>
      <c r="E29" s="694"/>
      <c r="F29" s="694" t="s">
        <v>802</v>
      </c>
      <c r="G29" s="694"/>
      <c r="H29" s="694"/>
      <c r="I29" s="694"/>
      <c r="J29" s="694"/>
      <c r="K29" s="694"/>
      <c r="L29" s="745"/>
      <c r="M29" s="738"/>
      <c r="N29" s="738"/>
      <c r="O29" s="713">
        <v>5</v>
      </c>
      <c r="P29" s="717"/>
    </row>
    <row r="30" spans="1:21">
      <c r="A30" s="713">
        <v>6</v>
      </c>
      <c r="B30" s="717"/>
      <c r="C30" s="717"/>
      <c r="D30" s="747"/>
      <c r="E30" s="694"/>
      <c r="F30" s="694"/>
      <c r="G30" s="694"/>
      <c r="H30" s="694"/>
      <c r="I30" s="694"/>
      <c r="J30" s="694"/>
      <c r="K30" s="694" t="s">
        <v>16</v>
      </c>
      <c r="L30" s="748">
        <f>SUM(L25:L29)</f>
        <v>2029811</v>
      </c>
      <c r="M30" s="749"/>
      <c r="N30" s="748"/>
      <c r="O30" s="713">
        <v>6</v>
      </c>
      <c r="P30" s="717"/>
    </row>
    <row r="31" spans="1:21" ht="7.5" customHeight="1">
      <c r="A31" s="713"/>
      <c r="B31" s="717"/>
      <c r="C31" s="717"/>
      <c r="D31" s="747"/>
      <c r="E31" s="694"/>
      <c r="F31" s="694"/>
      <c r="G31" s="694"/>
      <c r="H31" s="694"/>
      <c r="I31" s="694"/>
      <c r="J31" s="694"/>
      <c r="K31" s="694"/>
      <c r="L31" s="740"/>
      <c r="M31" s="741"/>
      <c r="N31" s="741"/>
      <c r="O31" s="713"/>
      <c r="P31" s="717"/>
    </row>
    <row r="32" spans="1:21">
      <c r="A32" s="713"/>
      <c r="B32" s="717"/>
      <c r="C32" s="717"/>
      <c r="D32" s="747"/>
      <c r="E32" s="694"/>
      <c r="F32" s="694"/>
      <c r="G32" s="694"/>
      <c r="H32" s="694"/>
      <c r="I32" s="694"/>
      <c r="J32" s="694"/>
      <c r="K32" s="694" t="s">
        <v>803</v>
      </c>
      <c r="L32" s="740"/>
      <c r="M32" s="741"/>
      <c r="N32" s="741"/>
      <c r="O32" s="713"/>
      <c r="P32" s="717"/>
    </row>
    <row r="33" spans="1:16" ht="6.75" customHeight="1">
      <c r="A33" s="713"/>
      <c r="B33" s="717"/>
      <c r="C33" s="717"/>
      <c r="D33" s="747"/>
      <c r="E33" s="694"/>
      <c r="F33" s="694"/>
      <c r="G33" s="694"/>
      <c r="H33" s="694"/>
      <c r="I33" s="694"/>
      <c r="J33" s="694"/>
      <c r="K33" s="694"/>
      <c r="L33" s="740"/>
      <c r="M33" s="741"/>
      <c r="N33" s="741"/>
      <c r="O33" s="713"/>
      <c r="P33" s="717"/>
    </row>
    <row r="34" spans="1:16">
      <c r="A34" s="713">
        <v>7</v>
      </c>
      <c r="B34" s="717"/>
      <c r="C34" s="736"/>
      <c r="D34" s="747">
        <v>-612</v>
      </c>
      <c r="E34" s="694"/>
      <c r="F34" s="694" t="s">
        <v>804</v>
      </c>
      <c r="G34" s="694"/>
      <c r="H34" s="694"/>
      <c r="I34" s="694"/>
      <c r="J34" s="694"/>
      <c r="K34" s="694"/>
      <c r="L34" s="737"/>
      <c r="M34" s="738"/>
      <c r="N34" s="738"/>
      <c r="O34" s="713">
        <v>7</v>
      </c>
      <c r="P34" s="717"/>
    </row>
    <row r="35" spans="1:16">
      <c r="A35" s="713">
        <v>8</v>
      </c>
      <c r="B35" s="717"/>
      <c r="C35" s="717"/>
      <c r="D35" s="747">
        <v>-616</v>
      </c>
      <c r="E35" s="694"/>
      <c r="F35" s="694" t="s">
        <v>805</v>
      </c>
      <c r="G35" s="694"/>
      <c r="H35" s="694"/>
      <c r="I35" s="694"/>
      <c r="J35" s="694"/>
      <c r="K35" s="694"/>
      <c r="L35" s="745">
        <v>11917</v>
      </c>
      <c r="M35" s="738"/>
      <c r="N35" s="738"/>
      <c r="O35" s="713">
        <v>8</v>
      </c>
      <c r="P35" s="717"/>
    </row>
    <row r="36" spans="1:16">
      <c r="A36" s="713">
        <v>9</v>
      </c>
      <c r="B36" s="717"/>
      <c r="C36" s="717"/>
      <c r="D36" s="747">
        <v>-620</v>
      </c>
      <c r="E36" s="694"/>
      <c r="F36" s="694" t="s">
        <v>806</v>
      </c>
      <c r="G36" s="694"/>
      <c r="H36" s="694"/>
      <c r="I36" s="694"/>
      <c r="J36" s="694"/>
      <c r="K36" s="694"/>
      <c r="L36" s="737"/>
      <c r="M36" s="738"/>
      <c r="N36" s="738"/>
      <c r="O36" s="713">
        <v>9</v>
      </c>
      <c r="P36" s="717"/>
    </row>
    <row r="37" spans="1:16">
      <c r="A37" s="713">
        <v>10</v>
      </c>
      <c r="B37" s="717"/>
      <c r="C37" s="717"/>
      <c r="D37" s="747">
        <v>-621</v>
      </c>
      <c r="E37" s="694"/>
      <c r="F37" s="694" t="s">
        <v>807</v>
      </c>
      <c r="G37" s="694"/>
      <c r="H37" s="694"/>
      <c r="I37" s="694"/>
      <c r="J37" s="694"/>
      <c r="K37" s="694"/>
      <c r="L37" s="737"/>
      <c r="M37" s="738"/>
      <c r="N37" s="738"/>
      <c r="O37" s="713">
        <v>10</v>
      </c>
      <c r="P37" s="717"/>
    </row>
    <row r="38" spans="1:16">
      <c r="A38" s="713">
        <v>11</v>
      </c>
      <c r="B38" s="717"/>
      <c r="C38" s="717"/>
      <c r="D38" s="747">
        <v>-623</v>
      </c>
      <c r="E38" s="694"/>
      <c r="F38" s="694" t="s">
        <v>808</v>
      </c>
      <c r="G38" s="694"/>
      <c r="H38" s="694"/>
      <c r="I38" s="694" t="s">
        <v>809</v>
      </c>
      <c r="J38" s="694"/>
      <c r="K38" s="744"/>
      <c r="L38" s="745"/>
      <c r="M38" s="750"/>
      <c r="N38" s="738"/>
      <c r="O38" s="713">
        <v>11</v>
      </c>
      <c r="P38" s="717"/>
    </row>
    <row r="39" spans="1:16">
      <c r="A39" s="713">
        <v>12</v>
      </c>
      <c r="B39" s="717"/>
      <c r="C39" s="717"/>
      <c r="D39" s="747"/>
      <c r="E39" s="694"/>
      <c r="F39" s="694"/>
      <c r="G39" s="694"/>
      <c r="H39" s="694"/>
      <c r="I39" s="694" t="s">
        <v>810</v>
      </c>
      <c r="J39" s="694"/>
      <c r="K39" s="694"/>
      <c r="L39" s="737"/>
      <c r="M39" s="738"/>
      <c r="N39" s="738"/>
      <c r="O39" s="713">
        <v>12</v>
      </c>
      <c r="P39" s="717"/>
    </row>
    <row r="40" spans="1:16">
      <c r="A40" s="713">
        <v>13</v>
      </c>
      <c r="B40" s="717"/>
      <c r="C40" s="717"/>
      <c r="D40" s="747"/>
      <c r="E40" s="694"/>
      <c r="F40" s="694"/>
      <c r="G40" s="694"/>
      <c r="H40" s="694"/>
      <c r="I40" s="694"/>
      <c r="J40" s="694"/>
      <c r="K40" s="694" t="s">
        <v>16</v>
      </c>
      <c r="L40" s="748">
        <f>SUM(L34:L39)</f>
        <v>11917</v>
      </c>
      <c r="M40" s="749"/>
      <c r="N40" s="751"/>
      <c r="O40" s="713">
        <v>13</v>
      </c>
      <c r="P40" s="717"/>
    </row>
    <row r="41" spans="1:16">
      <c r="A41" s="713">
        <v>14</v>
      </c>
      <c r="B41" s="717"/>
      <c r="C41" s="717"/>
      <c r="D41" s="747"/>
      <c r="E41" s="694"/>
      <c r="F41" s="694"/>
      <c r="G41" s="694" t="s">
        <v>811</v>
      </c>
      <c r="H41" s="694"/>
      <c r="I41" s="694"/>
      <c r="J41" s="694"/>
      <c r="K41" s="694"/>
      <c r="L41" s="752">
        <f>L30-L40</f>
        <v>2017894</v>
      </c>
      <c r="M41" s="753"/>
      <c r="N41" s="753"/>
      <c r="O41" s="713">
        <v>14</v>
      </c>
      <c r="P41" s="717"/>
    </row>
    <row r="42" spans="1:16">
      <c r="A42" s="713">
        <v>15</v>
      </c>
      <c r="B42" s="717"/>
      <c r="C42" s="736"/>
      <c r="D42" s="747"/>
      <c r="E42" s="694"/>
      <c r="F42" s="694"/>
      <c r="G42" s="694"/>
      <c r="H42" s="694"/>
      <c r="I42" s="694" t="s">
        <v>812</v>
      </c>
      <c r="J42" s="694"/>
      <c r="K42" s="694"/>
      <c r="L42" s="740">
        <f>L22+L41+L23</f>
        <v>9833301</v>
      </c>
      <c r="M42" s="741"/>
      <c r="N42" s="741"/>
      <c r="O42" s="713">
        <v>15</v>
      </c>
      <c r="P42" s="717"/>
    </row>
    <row r="43" spans="1:16">
      <c r="A43" s="713">
        <v>16</v>
      </c>
      <c r="B43" s="717"/>
      <c r="C43" s="736"/>
      <c r="D43" s="747"/>
      <c r="E43" s="694"/>
      <c r="F43" s="694"/>
      <c r="G43" s="694"/>
      <c r="H43" s="694"/>
      <c r="I43" s="694"/>
      <c r="J43" s="694"/>
      <c r="K43" s="694" t="s">
        <v>813</v>
      </c>
      <c r="L43" s="752"/>
      <c r="M43" s="753"/>
      <c r="N43" s="743" t="s">
        <v>814</v>
      </c>
      <c r="O43" s="713">
        <v>16</v>
      </c>
      <c r="P43" s="717"/>
    </row>
    <row r="44" spans="1:16">
      <c r="A44" s="713"/>
      <c r="B44" s="717"/>
      <c r="C44" s="717"/>
      <c r="D44" s="747"/>
      <c r="E44" s="694"/>
      <c r="F44" s="694"/>
      <c r="G44" s="694" t="s">
        <v>815</v>
      </c>
      <c r="H44" s="694"/>
      <c r="I44" s="694"/>
      <c r="J44" s="694"/>
      <c r="K44" s="694"/>
      <c r="L44" s="740"/>
      <c r="M44" s="741"/>
      <c r="N44" s="754"/>
      <c r="O44" s="713"/>
      <c r="P44" s="717"/>
    </row>
    <row r="45" spans="1:16">
      <c r="A45" s="713">
        <v>17</v>
      </c>
      <c r="B45" s="717"/>
      <c r="C45" s="717"/>
      <c r="D45" s="747">
        <v>-798</v>
      </c>
      <c r="E45" s="694"/>
      <c r="F45" s="694"/>
      <c r="G45" s="694" t="s">
        <v>816</v>
      </c>
      <c r="H45" s="694"/>
      <c r="I45" s="694"/>
      <c r="J45" s="694"/>
      <c r="K45" s="694"/>
      <c r="L45" s="752">
        <f>L42+L43</f>
        <v>9833301</v>
      </c>
      <c r="M45" s="753"/>
      <c r="N45" s="755" t="s">
        <v>104</v>
      </c>
      <c r="O45" s="713">
        <v>17</v>
      </c>
      <c r="P45" s="717"/>
    </row>
    <row r="46" spans="1:16">
      <c r="A46" s="713">
        <v>18</v>
      </c>
      <c r="B46" s="717"/>
      <c r="C46" s="717"/>
      <c r="D46" s="747">
        <v>-797</v>
      </c>
      <c r="E46" s="694"/>
      <c r="F46" s="694"/>
      <c r="G46" s="694" t="s">
        <v>817</v>
      </c>
      <c r="H46" s="694"/>
      <c r="I46" s="694"/>
      <c r="J46" s="694"/>
      <c r="K46" s="694"/>
      <c r="L46" s="756"/>
      <c r="M46" s="754"/>
      <c r="N46" s="754"/>
      <c r="O46" s="713">
        <v>18</v>
      </c>
      <c r="P46" s="717"/>
    </row>
    <row r="47" spans="1:16">
      <c r="A47" s="713">
        <v>19</v>
      </c>
      <c r="B47" s="717"/>
      <c r="C47" s="717"/>
      <c r="D47" s="696"/>
      <c r="E47" s="694"/>
      <c r="F47" s="694"/>
      <c r="G47" s="694"/>
      <c r="H47" s="694" t="s">
        <v>818</v>
      </c>
      <c r="I47" s="694"/>
      <c r="J47" s="694"/>
      <c r="K47" s="694"/>
      <c r="L47" s="756"/>
      <c r="M47" s="754"/>
      <c r="N47" s="754"/>
      <c r="O47" s="713">
        <v>19</v>
      </c>
      <c r="P47" s="717"/>
    </row>
    <row r="48" spans="1:16">
      <c r="A48" s="713">
        <v>20</v>
      </c>
      <c r="B48" s="717"/>
      <c r="C48" s="717"/>
      <c r="D48" s="696"/>
      <c r="E48" s="694"/>
      <c r="F48" s="694"/>
      <c r="G48" s="694"/>
      <c r="H48" s="694" t="s">
        <v>819</v>
      </c>
      <c r="I48" s="694"/>
      <c r="J48" s="694"/>
      <c r="K48" s="757"/>
      <c r="L48" s="756"/>
      <c r="M48" s="754"/>
      <c r="N48" s="754"/>
      <c r="O48" s="713">
        <v>20</v>
      </c>
      <c r="P48" s="717"/>
    </row>
    <row r="49" spans="1:16">
      <c r="A49" s="713">
        <v>21</v>
      </c>
      <c r="B49" s="717"/>
      <c r="C49" s="717"/>
      <c r="D49" s="696"/>
      <c r="E49" s="694"/>
      <c r="F49" s="694"/>
      <c r="G49" s="694"/>
      <c r="H49" s="694" t="s">
        <v>820</v>
      </c>
      <c r="I49" s="694"/>
      <c r="J49" s="694"/>
      <c r="K49" s="757"/>
      <c r="L49" s="756"/>
      <c r="M49" s="754"/>
      <c r="N49" s="754"/>
      <c r="O49" s="713">
        <v>21</v>
      </c>
      <c r="P49" s="717"/>
    </row>
    <row r="50" spans="1:16">
      <c r="A50" s="713"/>
      <c r="B50" s="717"/>
      <c r="C50" s="717"/>
      <c r="D50" s="696"/>
      <c r="E50" s="694"/>
      <c r="F50" s="694"/>
      <c r="G50" s="694"/>
      <c r="H50" s="694"/>
      <c r="I50" s="694"/>
      <c r="J50" s="694"/>
      <c r="K50" s="694"/>
      <c r="L50" s="756"/>
      <c r="M50" s="754"/>
      <c r="N50" s="754"/>
      <c r="O50" s="713"/>
      <c r="P50" s="717"/>
    </row>
    <row r="51" spans="1:16">
      <c r="A51" s="713"/>
      <c r="B51" s="717"/>
      <c r="C51" s="717"/>
      <c r="D51" s="696"/>
      <c r="E51" s="694"/>
      <c r="F51" s="694"/>
      <c r="G51" s="694" t="s">
        <v>821</v>
      </c>
      <c r="H51" s="694"/>
      <c r="I51" s="694"/>
      <c r="J51" s="694"/>
      <c r="K51" s="694"/>
      <c r="L51" s="756"/>
      <c r="M51" s="754"/>
      <c r="N51" s="754"/>
      <c r="O51" s="713"/>
      <c r="P51" s="717"/>
    </row>
    <row r="52" spans="1:16">
      <c r="A52" s="713">
        <v>22</v>
      </c>
      <c r="B52" s="717"/>
      <c r="C52" s="717"/>
      <c r="D52" s="696"/>
      <c r="E52" s="694"/>
      <c r="F52" s="694"/>
      <c r="G52" s="694"/>
      <c r="H52" s="694"/>
      <c r="I52" s="694"/>
      <c r="J52" s="694"/>
      <c r="K52" s="694" t="s">
        <v>822</v>
      </c>
      <c r="L52" s="756"/>
      <c r="M52" s="754"/>
      <c r="N52" s="754"/>
      <c r="O52" s="713">
        <v>22</v>
      </c>
      <c r="P52" s="717"/>
    </row>
    <row r="53" spans="1:16">
      <c r="A53" s="718">
        <v>23</v>
      </c>
      <c r="B53" s="722"/>
      <c r="C53" s="722"/>
      <c r="D53" s="721"/>
      <c r="E53" s="719"/>
      <c r="F53" s="719"/>
      <c r="G53" s="719"/>
      <c r="H53" s="719"/>
      <c r="I53" s="719"/>
      <c r="J53" s="719"/>
      <c r="K53" s="719" t="s">
        <v>823</v>
      </c>
      <c r="L53" s="758"/>
      <c r="M53" s="759"/>
      <c r="N53" s="759"/>
      <c r="O53" s="718">
        <v>23</v>
      </c>
      <c r="P53" s="722"/>
    </row>
    <row r="54" spans="1:16">
      <c r="A54" s="713"/>
      <c r="B54" s="694"/>
      <c r="C54" s="694"/>
      <c r="D54" s="696"/>
      <c r="E54" s="694"/>
      <c r="F54" s="694"/>
      <c r="G54" s="694"/>
      <c r="H54" s="694"/>
      <c r="I54" s="694"/>
      <c r="J54" s="694"/>
      <c r="K54" s="694"/>
      <c r="L54" s="696"/>
      <c r="M54" s="696"/>
      <c r="N54" s="696"/>
      <c r="O54" s="694"/>
      <c r="P54" s="717"/>
    </row>
    <row r="55" spans="1:16">
      <c r="A55" s="713"/>
      <c r="B55" s="694"/>
      <c r="C55" s="760" t="s">
        <v>824</v>
      </c>
      <c r="D55" s="696"/>
      <c r="E55" s="694"/>
      <c r="F55" s="694"/>
      <c r="G55" s="694"/>
      <c r="H55" s="694"/>
      <c r="I55" s="694"/>
      <c r="J55" s="694"/>
      <c r="K55" s="694"/>
      <c r="L55" s="696"/>
      <c r="M55" s="696"/>
      <c r="N55" s="696"/>
      <c r="O55" s="694"/>
      <c r="P55" s="717"/>
    </row>
    <row r="56" spans="1:16">
      <c r="A56" s="713"/>
      <c r="B56" s="694"/>
      <c r="C56" s="761" t="s">
        <v>825</v>
      </c>
      <c r="D56" s="696"/>
      <c r="E56" s="694"/>
      <c r="F56" s="694"/>
      <c r="G56" s="694"/>
      <c r="H56" s="694"/>
      <c r="I56" s="694"/>
      <c r="J56" s="694"/>
      <c r="K56" s="694"/>
      <c r="L56" s="696"/>
      <c r="M56" s="696"/>
      <c r="N56" s="696"/>
      <c r="O56" s="694"/>
      <c r="P56" s="717"/>
    </row>
    <row r="57" spans="1:16">
      <c r="A57" s="713"/>
      <c r="B57" s="694"/>
      <c r="C57" s="694"/>
      <c r="D57" s="696"/>
      <c r="E57" s="694"/>
      <c r="F57" s="694"/>
      <c r="G57" s="694"/>
      <c r="H57" s="694"/>
      <c r="I57" s="694"/>
      <c r="J57" s="694"/>
      <c r="K57" s="694"/>
      <c r="L57" s="696"/>
      <c r="M57" s="696"/>
      <c r="N57" s="696"/>
      <c r="O57" s="694"/>
      <c r="P57" s="717"/>
    </row>
    <row r="58" spans="1:16">
      <c r="A58" s="3898" t="s">
        <v>37</v>
      </c>
      <c r="B58" s="3899"/>
      <c r="C58" s="3899"/>
      <c r="D58" s="3899"/>
      <c r="E58" s="3899"/>
      <c r="F58" s="3899"/>
      <c r="G58" s="3899"/>
      <c r="H58" s="3899"/>
      <c r="I58" s="3899"/>
      <c r="J58" s="3899"/>
      <c r="K58" s="3899"/>
      <c r="L58" s="3899"/>
      <c r="M58" s="3899"/>
      <c r="N58" s="3899"/>
      <c r="O58" s="3899"/>
      <c r="P58" s="3900"/>
    </row>
    <row r="59" spans="1:16">
      <c r="A59" s="713"/>
      <c r="B59" s="694"/>
      <c r="E59" s="744"/>
      <c r="F59" s="744"/>
      <c r="G59" s="744"/>
      <c r="H59" s="744"/>
      <c r="I59" s="744"/>
      <c r="J59" s="744"/>
      <c r="K59" s="744"/>
      <c r="L59" s="760"/>
      <c r="M59" s="760"/>
      <c r="N59" s="760"/>
      <c r="O59" s="694"/>
      <c r="P59" s="717"/>
    </row>
    <row r="60" spans="1:16">
      <c r="A60" s="713"/>
      <c r="B60" s="694"/>
      <c r="C60" s="763" t="s">
        <v>826</v>
      </c>
      <c r="E60" s="744"/>
      <c r="F60" s="744"/>
      <c r="G60" s="764"/>
      <c r="H60" s="744"/>
      <c r="I60" s="765"/>
      <c r="J60" s="744"/>
      <c r="K60" s="744"/>
      <c r="L60" s="760"/>
      <c r="M60" s="760"/>
      <c r="N60" s="760"/>
      <c r="O60" s="694"/>
      <c r="P60" s="717"/>
    </row>
    <row r="61" spans="1:16">
      <c r="A61" s="713"/>
      <c r="B61" s="694"/>
      <c r="C61" s="3846" t="s">
        <v>3710</v>
      </c>
      <c r="D61" s="3847"/>
      <c r="E61" s="744"/>
      <c r="F61" s="744"/>
      <c r="G61" s="3848"/>
      <c r="H61" s="3849"/>
      <c r="I61" s="3850"/>
      <c r="J61" s="3849"/>
      <c r="K61" s="744"/>
      <c r="L61" s="696"/>
      <c r="M61" s="696"/>
      <c r="N61" s="696"/>
      <c r="O61" s="694"/>
      <c r="P61" s="717"/>
    </row>
    <row r="62" spans="1:16">
      <c r="A62" s="713"/>
      <c r="B62" s="694"/>
      <c r="C62" s="694"/>
      <c r="D62" s="695"/>
      <c r="E62" s="694"/>
      <c r="F62" s="694"/>
      <c r="G62" s="709"/>
      <c r="H62" s="714"/>
      <c r="I62" s="766"/>
      <c r="J62" s="714"/>
      <c r="K62" s="694"/>
      <c r="L62" s="696"/>
      <c r="M62" s="696"/>
      <c r="N62" s="696"/>
      <c r="O62" s="694"/>
      <c r="P62" s="717"/>
    </row>
    <row r="63" spans="1:16">
      <c r="A63" s="713"/>
      <c r="B63" s="694"/>
      <c r="C63" s="694"/>
      <c r="D63" s="695"/>
      <c r="E63" s="694"/>
      <c r="F63" s="694"/>
      <c r="G63" s="694"/>
      <c r="H63" s="694"/>
      <c r="L63" s="696"/>
      <c r="M63" s="696"/>
      <c r="N63" s="696"/>
      <c r="O63" s="694"/>
      <c r="P63" s="717"/>
    </row>
    <row r="64" spans="1:16">
      <c r="A64" s="713"/>
      <c r="B64" s="694"/>
      <c r="C64" s="694" t="s">
        <v>827</v>
      </c>
      <c r="D64" s="695"/>
      <c r="E64" s="694"/>
      <c r="F64" s="694"/>
      <c r="G64" s="694"/>
      <c r="H64" s="694"/>
      <c r="I64" s="696"/>
      <c r="J64" s="696"/>
      <c r="K64" s="694"/>
      <c r="L64" s="696"/>
      <c r="M64" s="696"/>
      <c r="N64" s="696"/>
      <c r="O64" s="694"/>
      <c r="P64" s="717"/>
    </row>
    <row r="65" spans="1:16">
      <c r="A65" s="713"/>
      <c r="B65" s="694"/>
      <c r="C65" s="714" t="s">
        <v>828</v>
      </c>
      <c r="D65" s="695"/>
      <c r="E65" s="694"/>
      <c r="F65" s="694"/>
      <c r="G65" s="694"/>
      <c r="H65" s="694"/>
      <c r="I65" s="694"/>
      <c r="J65" s="694"/>
      <c r="K65" s="694"/>
      <c r="L65" s="696"/>
      <c r="M65" s="696"/>
      <c r="N65" s="696"/>
      <c r="O65" s="694"/>
      <c r="P65" s="717"/>
    </row>
    <row r="66" spans="1:16">
      <c r="A66" s="713"/>
      <c r="B66" s="694"/>
      <c r="C66" s="714"/>
      <c r="D66" s="695"/>
      <c r="E66" s="694"/>
      <c r="F66" s="694"/>
      <c r="G66" s="694"/>
      <c r="H66" s="694"/>
      <c r="I66" s="694"/>
      <c r="J66" s="694"/>
      <c r="K66" s="694"/>
      <c r="L66" s="696"/>
      <c r="M66" s="696"/>
      <c r="N66" s="696"/>
      <c r="O66" s="694"/>
      <c r="P66" s="717"/>
    </row>
    <row r="67" spans="1:16">
      <c r="A67" s="718"/>
      <c r="B67" s="719"/>
      <c r="C67" s="719" t="s">
        <v>327</v>
      </c>
      <c r="D67" s="720"/>
      <c r="E67" s="719"/>
      <c r="F67" s="719"/>
      <c r="G67" s="719"/>
      <c r="H67" s="719"/>
      <c r="I67" s="719"/>
      <c r="J67" s="719"/>
      <c r="K67" s="719"/>
      <c r="L67" s="721"/>
      <c r="M67" s="721"/>
      <c r="N67" s="721"/>
      <c r="O67" s="719"/>
      <c r="P67" s="722"/>
    </row>
    <row r="68" spans="1:16">
      <c r="A68" s="694" t="s">
        <v>391</v>
      </c>
      <c r="B68" s="694"/>
      <c r="C68" s="694"/>
      <c r="D68" s="695"/>
      <c r="E68" s="694"/>
      <c r="F68" s="694"/>
      <c r="G68" s="694"/>
      <c r="H68" s="694"/>
      <c r="I68" s="694"/>
      <c r="J68" s="694"/>
      <c r="K68" s="694"/>
      <c r="L68" s="696"/>
      <c r="M68" s="696"/>
      <c r="N68" s="696"/>
      <c r="O68" s="694"/>
      <c r="P68" s="694"/>
    </row>
  </sheetData>
  <sheetProtection password="C624"/>
  <customSheetViews>
    <customSheetView guid="{4E7A3D04-9F51-465C-A42B-3DF9B3E7D5B5}" showPageBreaks="1" fitToPage="1" printArea="1">
      <selection activeCell="L38" sqref="L38"/>
      <pageMargins left="0.5" right="0.5" top="0.5" bottom="0.25" header="0.5" footer="0.5"/>
      <printOptions horizontalCentered="1" verticalCentered="1"/>
      <pageSetup scale="86" orientation="portrait" horizontalDpi="4294967292" r:id="rId1"/>
      <headerFooter alignWithMargins="0"/>
    </customSheetView>
    <customSheetView guid="{0DB5BAD5-393A-4F38-9E8B-709DEA7858B1}" showPageBreaks="1" fitToPage="1" printArea="1">
      <selection activeCell="L22" sqref="L22"/>
      <pageMargins left="0.5" right="0.5" top="0.5" bottom="0.25" header="0.5" footer="0.5"/>
      <printOptions horizontalCentered="1" verticalCentered="1"/>
      <pageSetup scale="86" orientation="portrait" horizontalDpi="4294967292" r:id="rId2"/>
      <headerFooter alignWithMargins="0"/>
    </customSheetView>
    <customSheetView guid="{9188604F-721B-4607-B5A7-F14601E34BB8}" showPageBreaks="1" fitToPage="1" printArea="1">
      <selection activeCell="L38" sqref="L38"/>
      <pageMargins left="0.5" right="0.5" top="0.5" bottom="0.25" header="0.5" footer="0.5"/>
      <printOptions horizontalCentered="1" verticalCentered="1"/>
      <pageSetup scale="87" orientation="portrait" horizontalDpi="4294967292" r:id="rId3"/>
      <headerFooter alignWithMargins="0"/>
    </customSheetView>
    <customSheetView guid="{26429A53-B624-4AA6-8C8D-667186B058B8}" fitToPage="1">
      <selection activeCell="L38" sqref="L38"/>
      <pageMargins left="0.5" right="0.5" top="0.5" bottom="0.25" header="0.5" footer="0.5"/>
      <printOptions horizontalCentered="1" verticalCentered="1"/>
      <pageSetup scale="86" orientation="portrait" horizontalDpi="4294967292" r:id="rId4"/>
      <headerFooter alignWithMargins="0"/>
    </customSheetView>
    <customSheetView guid="{7390B031-6060-4327-BF01-8B9465EDB6D9}" fitToPage="1">
      <selection activeCell="L38" sqref="L38"/>
      <pageMargins left="0.5" right="0.5" top="0.5" bottom="0.25" header="0.5" footer="0.5"/>
      <printOptions horizontalCentered="1" verticalCentered="1"/>
      <pageSetup scale="86" orientation="portrait" horizontalDpi="4294967292" r:id="rId5"/>
      <headerFooter alignWithMargins="0"/>
    </customSheetView>
    <customSheetView guid="{49D366EC-C851-4932-854D-8EA887B298C5}" fitToPage="1">
      <selection activeCell="L38" sqref="L38"/>
      <pageMargins left="0.5" right="0.5" top="0.5" bottom="0.25" header="0.5" footer="0.5"/>
      <printOptions horizontalCentered="1" verticalCentered="1"/>
      <pageSetup scale="86" orientation="portrait" horizontalDpi="4294967292" r:id="rId6"/>
      <headerFooter alignWithMargins="0"/>
    </customSheetView>
    <customSheetView guid="{F228F194-B0FE-4A91-A927-06A4E89703F0}" fitToPage="1">
      <selection activeCell="L38" sqref="L38"/>
      <pageMargins left="0.5" right="0.5" top="0.5" bottom="0.25" header="0.5" footer="0.5"/>
      <printOptions horizontalCentered="1" verticalCentered="1"/>
      <pageSetup scale="86" orientation="portrait" horizontalDpi="4294967292" r:id="rId7"/>
      <headerFooter alignWithMargins="0"/>
    </customSheetView>
    <customSheetView guid="{A2494C54-8D9D-4A05-9F27-C858173D9692}" fitToPage="1">
      <selection activeCell="L38" sqref="L38"/>
      <pageMargins left="0.5" right="0.5" top="0.5" bottom="0.25" header="0.5" footer="0.5"/>
      <printOptions horizontalCentered="1" verticalCentered="1"/>
      <pageSetup scale="86" orientation="portrait" horizontalDpi="4294967292" r:id="rId8"/>
      <headerFooter alignWithMargins="0"/>
    </customSheetView>
    <customSheetView guid="{74404EEC-CA6A-48B0-B168-B7933282EEB2}" showPageBreaks="1" fitToPage="1" printArea="1">
      <selection activeCell="L22" sqref="L22"/>
      <pageMargins left="0.5" right="0.5" top="0.5" bottom="0.25" header="0.5" footer="0.5"/>
      <printOptions horizontalCentered="1" verticalCentered="1"/>
      <pageSetup scale="86" orientation="portrait" horizontalDpi="4294967292" r:id="rId9"/>
      <headerFooter alignWithMargins="0"/>
    </customSheetView>
    <customSheetView guid="{FB19BFAA-60BA-4CC2-92E5-E4C141AE804E}" fitToPage="1">
      <selection activeCell="L38" sqref="L38"/>
      <pageMargins left="0.5" right="0.5" top="0.5" bottom="0.25" header="0.5" footer="0.5"/>
      <printOptions horizontalCentered="1" verticalCentered="1"/>
      <pageSetup scale="86" orientation="portrait" horizontalDpi="4294967292" r:id="rId10"/>
      <headerFooter alignWithMargins="0"/>
    </customSheetView>
    <customSheetView guid="{F56BCD39-3910-4701-BCCF-245589B07D98}" showPageBreaks="1" fitToPage="1" printArea="1">
      <selection activeCell="L38" sqref="L38"/>
      <pageMargins left="0.5" right="0.5" top="0.5" bottom="0.25" header="0.5" footer="0.5"/>
      <printOptions horizontalCentered="1" verticalCentered="1"/>
      <pageSetup scale="87" orientation="portrait" horizontalDpi="4294967292" r:id="rId11"/>
      <headerFooter alignWithMargins="0"/>
    </customSheetView>
  </customSheetViews>
  <mergeCells count="2">
    <mergeCell ref="O1:P1"/>
    <mergeCell ref="A58:P58"/>
  </mergeCells>
  <printOptions horizontalCentered="1" verticalCentered="1"/>
  <pageMargins left="0.5" right="0.5" top="0.5" bottom="0.25" header="0.5" footer="0.5"/>
  <pageSetup scale="86" orientation="portrait" r:id="rId12"/>
  <headerFooter alignWithMargins="0"/>
  <legacyDrawing r:id="rId1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7"/>
  <sheetViews>
    <sheetView topLeftCell="A25" workbookViewId="0">
      <selection activeCell="F48" sqref="F48"/>
    </sheetView>
  </sheetViews>
  <sheetFormatPr defaultColWidth="11.42578125" defaultRowHeight="12"/>
  <cols>
    <col min="1" max="1" width="3.28515625" style="768" customWidth="1"/>
    <col min="2" max="2" width="4.5703125" style="773" customWidth="1"/>
    <col min="3" max="3" width="0.5703125" style="773" customWidth="1"/>
    <col min="4" max="4" width="3.28515625" style="773" customWidth="1"/>
    <col min="5" max="5" width="23.7109375" style="773" customWidth="1"/>
    <col min="6" max="6" width="9.28515625" style="773" customWidth="1"/>
    <col min="7" max="7" width="16.85546875" style="773" customWidth="1"/>
    <col min="8" max="8" width="15.140625" style="773" customWidth="1"/>
    <col min="9" max="9" width="11.42578125" style="773" customWidth="1"/>
    <col min="10" max="10" width="13.42578125" style="773" customWidth="1"/>
    <col min="11" max="11" width="1.42578125" style="773" customWidth="1"/>
    <col min="12" max="12" width="10.42578125" style="773" customWidth="1"/>
    <col min="13" max="13" width="14.85546875" style="773" customWidth="1"/>
    <col min="14" max="14" width="11.42578125" style="773" customWidth="1"/>
    <col min="15" max="15" width="11" style="773" customWidth="1"/>
    <col min="16" max="16" width="3.85546875" style="773" customWidth="1"/>
    <col min="17" max="17" width="0.85546875" style="773" customWidth="1"/>
    <col min="18" max="18" width="3.28515625" style="808" customWidth="1"/>
    <col min="19" max="16384" width="11.42578125" style="773"/>
  </cols>
  <sheetData>
    <row r="1" spans="1:18">
      <c r="B1" s="769"/>
      <c r="C1" s="770"/>
      <c r="D1" s="770"/>
      <c r="E1" s="770"/>
      <c r="F1" s="770"/>
      <c r="G1" s="770"/>
      <c r="H1" s="771" t="s">
        <v>829</v>
      </c>
      <c r="I1" s="770"/>
      <c r="J1" s="770"/>
      <c r="K1" s="770"/>
      <c r="L1" s="770"/>
      <c r="M1" s="770"/>
      <c r="N1" s="770"/>
      <c r="O1" s="770"/>
      <c r="P1" s="770"/>
      <c r="Q1" s="772"/>
      <c r="R1" s="3901">
        <v>20</v>
      </c>
    </row>
    <row r="2" spans="1:18">
      <c r="B2" s="774"/>
      <c r="C2" s="775"/>
      <c r="D2" s="775"/>
      <c r="E2" s="776"/>
      <c r="F2" s="776"/>
      <c r="G2" s="776"/>
      <c r="I2" s="777"/>
      <c r="J2" s="777"/>
      <c r="K2" s="776"/>
      <c r="L2" s="776"/>
      <c r="M2" s="776"/>
      <c r="N2" s="776"/>
      <c r="O2" s="775"/>
      <c r="P2" s="775"/>
      <c r="Q2" s="778"/>
      <c r="R2" s="3902"/>
    </row>
    <row r="3" spans="1:18">
      <c r="B3" s="774"/>
      <c r="C3" s="777"/>
      <c r="D3" s="777"/>
      <c r="E3" s="777"/>
      <c r="F3" s="777"/>
      <c r="G3" s="777"/>
      <c r="H3" s="779" t="s">
        <v>830</v>
      </c>
      <c r="I3" s="777"/>
      <c r="J3" s="777"/>
      <c r="K3" s="777"/>
      <c r="L3" s="777"/>
      <c r="M3" s="777"/>
      <c r="N3" s="777"/>
      <c r="O3" s="777"/>
      <c r="P3" s="777"/>
      <c r="Q3" s="778"/>
      <c r="R3" s="3902"/>
    </row>
    <row r="4" spans="1:18">
      <c r="B4" s="774"/>
      <c r="C4" s="777"/>
      <c r="D4" s="777"/>
      <c r="E4" s="777"/>
      <c r="F4" s="777"/>
      <c r="G4" s="777"/>
      <c r="H4" s="777" t="s">
        <v>831</v>
      </c>
      <c r="I4" s="777"/>
      <c r="J4" s="777"/>
      <c r="K4" s="777"/>
      <c r="L4" s="777"/>
      <c r="M4" s="777"/>
      <c r="N4" s="777"/>
      <c r="O4" s="777"/>
      <c r="P4" s="777"/>
      <c r="Q4" s="778"/>
      <c r="R4" s="3902"/>
    </row>
    <row r="5" spans="1:18">
      <c r="B5" s="774"/>
      <c r="C5" s="777"/>
      <c r="D5" s="777"/>
      <c r="E5" s="777"/>
      <c r="F5" s="777"/>
      <c r="G5" s="777"/>
      <c r="H5" s="777"/>
      <c r="I5" s="777"/>
      <c r="J5" s="777"/>
      <c r="K5" s="777"/>
      <c r="L5" s="777"/>
      <c r="M5" s="777"/>
      <c r="N5" s="777"/>
      <c r="O5" s="777"/>
      <c r="P5" s="777"/>
      <c r="Q5" s="778"/>
      <c r="R5" s="3902"/>
    </row>
    <row r="6" spans="1:18">
      <c r="B6" s="774"/>
      <c r="C6" s="777"/>
      <c r="D6" s="777" t="s">
        <v>832</v>
      </c>
      <c r="E6" s="777"/>
      <c r="F6" s="777"/>
      <c r="G6" s="777"/>
      <c r="H6" s="777"/>
      <c r="I6" s="777"/>
      <c r="J6" s="777"/>
      <c r="K6" s="777"/>
      <c r="L6" s="777"/>
      <c r="M6" s="777"/>
      <c r="N6" s="777"/>
      <c r="O6" s="777"/>
      <c r="P6" s="777"/>
      <c r="Q6" s="778"/>
      <c r="R6" s="3902"/>
    </row>
    <row r="7" spans="1:18">
      <c r="B7" s="774"/>
      <c r="C7" s="777"/>
      <c r="D7" s="777" t="s">
        <v>833</v>
      </c>
      <c r="E7" s="777"/>
      <c r="F7" s="777"/>
      <c r="G7" s="777"/>
      <c r="H7" s="777"/>
      <c r="I7" s="777"/>
      <c r="J7" s="777"/>
      <c r="K7" s="777"/>
      <c r="L7" s="777"/>
      <c r="M7" s="777"/>
      <c r="N7" s="777"/>
      <c r="O7" s="777"/>
      <c r="P7" s="777"/>
      <c r="Q7" s="778"/>
      <c r="R7" s="3902"/>
    </row>
    <row r="8" spans="1:18">
      <c r="B8" s="774"/>
      <c r="C8" s="777"/>
      <c r="D8" s="777" t="s">
        <v>834</v>
      </c>
      <c r="E8" s="777"/>
      <c r="F8" s="777"/>
      <c r="G8" s="777"/>
      <c r="H8" s="777"/>
      <c r="I8" s="777"/>
      <c r="J8" s="777"/>
      <c r="K8" s="777"/>
      <c r="L8" s="777"/>
      <c r="M8" s="777"/>
      <c r="N8" s="777"/>
      <c r="O8" s="777"/>
      <c r="P8" s="777"/>
      <c r="Q8" s="778"/>
      <c r="R8" s="3902"/>
    </row>
    <row r="9" spans="1:18">
      <c r="B9" s="774"/>
      <c r="C9" s="777"/>
      <c r="D9" s="777" t="s">
        <v>835</v>
      </c>
      <c r="E9" s="777"/>
      <c r="F9" s="777"/>
      <c r="G9" s="777"/>
      <c r="H9" s="777"/>
      <c r="I9" s="777"/>
      <c r="J9" s="777"/>
      <c r="K9" s="777"/>
      <c r="L9" s="777"/>
      <c r="M9" s="777"/>
      <c r="N9" s="777"/>
      <c r="O9" s="777"/>
      <c r="P9" s="777"/>
      <c r="Q9" s="778"/>
      <c r="R9" s="3902"/>
    </row>
    <row r="10" spans="1:18">
      <c r="B10" s="774"/>
      <c r="C10" s="777"/>
      <c r="D10" s="780" t="s">
        <v>836</v>
      </c>
      <c r="E10" s="777"/>
      <c r="F10" s="777"/>
      <c r="G10" s="777"/>
      <c r="H10" s="777"/>
      <c r="I10" s="777"/>
      <c r="J10" s="777"/>
      <c r="K10" s="777"/>
      <c r="L10" s="777"/>
      <c r="M10" s="777"/>
      <c r="N10" s="777"/>
      <c r="O10" s="777"/>
      <c r="P10" s="777"/>
      <c r="Q10" s="778"/>
      <c r="R10" s="3902"/>
    </row>
    <row r="11" spans="1:18">
      <c r="B11" s="774"/>
      <c r="C11" s="777"/>
      <c r="D11" s="780" t="s">
        <v>837</v>
      </c>
      <c r="E11" s="777"/>
      <c r="F11" s="777"/>
      <c r="G11" s="777"/>
      <c r="H11" s="777"/>
      <c r="I11" s="777"/>
      <c r="J11" s="777"/>
      <c r="K11" s="777"/>
      <c r="L11" s="777"/>
      <c r="M11" s="777"/>
      <c r="N11" s="777"/>
      <c r="O11" s="777"/>
      <c r="P11" s="777"/>
      <c r="Q11" s="778"/>
      <c r="R11" s="3902"/>
    </row>
    <row r="12" spans="1:18">
      <c r="B12" s="774"/>
      <c r="C12" s="777"/>
      <c r="D12" s="780" t="s">
        <v>838</v>
      </c>
      <c r="E12" s="777"/>
      <c r="F12" s="777"/>
      <c r="G12" s="777"/>
      <c r="H12" s="777"/>
      <c r="I12" s="777"/>
      <c r="J12" s="777"/>
      <c r="K12" s="777"/>
      <c r="L12" s="777"/>
      <c r="M12" s="777"/>
      <c r="N12" s="777"/>
      <c r="O12" s="777"/>
      <c r="P12" s="777"/>
      <c r="Q12" s="778"/>
      <c r="R12" s="3902"/>
    </row>
    <row r="13" spans="1:18">
      <c r="B13" s="774"/>
      <c r="C13" s="777"/>
      <c r="D13" s="777"/>
      <c r="E13" s="777"/>
      <c r="F13" s="777"/>
      <c r="G13" s="777"/>
      <c r="H13" s="777"/>
      <c r="I13" s="777"/>
      <c r="J13" s="777"/>
      <c r="K13" s="777"/>
      <c r="L13" s="777"/>
      <c r="M13" s="777"/>
      <c r="N13" s="777"/>
      <c r="O13" s="777"/>
      <c r="P13" s="777"/>
      <c r="Q13" s="778"/>
      <c r="R13" s="3902"/>
    </row>
    <row r="14" spans="1:18">
      <c r="B14" s="781"/>
      <c r="C14" s="782"/>
      <c r="D14" s="776"/>
      <c r="E14" s="776"/>
      <c r="F14" s="776"/>
      <c r="G14" s="776"/>
      <c r="H14" s="781"/>
      <c r="I14" s="769"/>
      <c r="J14" s="770" t="s">
        <v>839</v>
      </c>
      <c r="K14" s="770"/>
      <c r="L14" s="770"/>
      <c r="M14" s="772"/>
      <c r="N14" s="769" t="s">
        <v>840</v>
      </c>
      <c r="O14" s="772"/>
      <c r="P14" s="776"/>
      <c r="Q14" s="782"/>
      <c r="R14" s="783"/>
    </row>
    <row r="15" spans="1:18">
      <c r="B15" s="774" t="s">
        <v>7</v>
      </c>
      <c r="C15" s="778"/>
      <c r="D15" s="777"/>
      <c r="E15" s="777"/>
      <c r="F15" s="777"/>
      <c r="G15" s="777"/>
      <c r="H15" s="774"/>
      <c r="I15" s="774"/>
      <c r="J15" s="774"/>
      <c r="K15" s="777"/>
      <c r="L15" s="774"/>
      <c r="M15" s="774"/>
      <c r="N15" s="784"/>
      <c r="O15" s="784"/>
      <c r="P15" s="785" t="s">
        <v>7</v>
      </c>
      <c r="Q15" s="778"/>
      <c r="R15" s="783"/>
    </row>
    <row r="16" spans="1:18">
      <c r="B16" s="774" t="s">
        <v>17</v>
      </c>
      <c r="C16" s="778"/>
      <c r="D16" s="777"/>
      <c r="E16" s="777" t="s">
        <v>841</v>
      </c>
      <c r="F16" s="777"/>
      <c r="G16" s="777"/>
      <c r="H16" s="786" t="s">
        <v>842</v>
      </c>
      <c r="I16" s="786" t="s">
        <v>843</v>
      </c>
      <c r="J16" s="786" t="s">
        <v>844</v>
      </c>
      <c r="K16" s="785"/>
      <c r="L16" s="786" t="s">
        <v>845</v>
      </c>
      <c r="M16" s="786" t="s">
        <v>846</v>
      </c>
      <c r="N16" s="787" t="s">
        <v>846</v>
      </c>
      <c r="O16" s="787" t="s">
        <v>847</v>
      </c>
      <c r="P16" s="785" t="s">
        <v>17</v>
      </c>
      <c r="Q16" s="778"/>
      <c r="R16" s="783"/>
    </row>
    <row r="17" spans="2:18">
      <c r="B17" s="774"/>
      <c r="C17" s="778"/>
      <c r="D17" s="777"/>
      <c r="E17" s="777"/>
      <c r="F17" s="777"/>
      <c r="G17" s="777"/>
      <c r="H17" s="786"/>
      <c r="I17" s="786"/>
      <c r="J17" s="786"/>
      <c r="K17" s="785"/>
      <c r="L17" s="786"/>
      <c r="M17" s="786"/>
      <c r="N17" s="787"/>
      <c r="O17" s="787"/>
      <c r="P17" s="777"/>
      <c r="Q17" s="778"/>
      <c r="R17" s="783"/>
    </row>
    <row r="18" spans="2:18">
      <c r="B18" s="788"/>
      <c r="C18" s="789"/>
      <c r="D18" s="790"/>
      <c r="E18" s="790" t="s">
        <v>848</v>
      </c>
      <c r="F18" s="790"/>
      <c r="G18" s="790"/>
      <c r="H18" s="791" t="s">
        <v>25</v>
      </c>
      <c r="I18" s="791" t="s">
        <v>26</v>
      </c>
      <c r="J18" s="791" t="s">
        <v>27</v>
      </c>
      <c r="K18" s="792"/>
      <c r="L18" s="791" t="s">
        <v>28</v>
      </c>
      <c r="M18" s="791" t="s">
        <v>29</v>
      </c>
      <c r="N18" s="793" t="s">
        <v>30</v>
      </c>
      <c r="O18" s="793" t="s">
        <v>31</v>
      </c>
      <c r="P18" s="790"/>
      <c r="Q18" s="789"/>
      <c r="R18" s="783"/>
    </row>
    <row r="19" spans="2:18">
      <c r="B19" s="774">
        <v>1</v>
      </c>
      <c r="C19" s="778"/>
      <c r="D19" s="777" t="s">
        <v>849</v>
      </c>
      <c r="E19" s="777"/>
      <c r="F19" s="777"/>
      <c r="G19" s="777"/>
      <c r="H19" s="774"/>
      <c r="I19" s="774"/>
      <c r="J19" s="774"/>
      <c r="K19" s="777"/>
      <c r="L19" s="774"/>
      <c r="M19" s="774"/>
      <c r="N19" s="794"/>
      <c r="O19" s="794"/>
      <c r="P19" s="777">
        <v>1</v>
      </c>
      <c r="Q19" s="778"/>
      <c r="R19" s="783"/>
    </row>
    <row r="20" spans="2:18">
      <c r="B20" s="774">
        <v>2</v>
      </c>
      <c r="C20" s="778"/>
      <c r="D20" s="777"/>
      <c r="E20" s="777" t="s">
        <v>508</v>
      </c>
      <c r="F20" s="777"/>
      <c r="G20" s="777"/>
      <c r="H20" s="786" t="s">
        <v>850</v>
      </c>
      <c r="I20" s="795">
        <v>50000000</v>
      </c>
      <c r="J20" s="795">
        <v>16668997</v>
      </c>
      <c r="K20" s="777"/>
      <c r="L20" s="774"/>
      <c r="M20" s="795">
        <v>16668997</v>
      </c>
      <c r="N20" s="796">
        <v>166690</v>
      </c>
      <c r="O20" s="794"/>
      <c r="P20" s="777">
        <v>2</v>
      </c>
      <c r="Q20" s="778"/>
      <c r="R20" s="783"/>
    </row>
    <row r="21" spans="2:18">
      <c r="B21" s="774">
        <v>3</v>
      </c>
      <c r="C21" s="778"/>
      <c r="D21" s="777"/>
      <c r="E21" s="777"/>
      <c r="F21" s="777"/>
      <c r="G21" s="778"/>
      <c r="H21" s="797"/>
      <c r="I21" s="795"/>
      <c r="J21" s="795"/>
      <c r="K21" s="778"/>
      <c r="L21" s="778"/>
      <c r="M21" s="798"/>
      <c r="N21" s="799"/>
      <c r="O21" s="794"/>
      <c r="P21" s="777">
        <v>3</v>
      </c>
      <c r="Q21" s="778"/>
      <c r="R21" s="783"/>
    </row>
    <row r="22" spans="2:18">
      <c r="B22" s="774">
        <v>4</v>
      </c>
      <c r="C22" s="778"/>
      <c r="D22" s="777"/>
      <c r="E22" s="777"/>
      <c r="F22" s="777"/>
      <c r="G22" s="778"/>
      <c r="H22" s="797"/>
      <c r="I22" s="795"/>
      <c r="J22" s="795"/>
      <c r="K22" s="783"/>
      <c r="L22" s="774"/>
      <c r="M22" s="795"/>
      <c r="N22" s="800"/>
      <c r="O22" s="794"/>
      <c r="P22" s="777">
        <v>4</v>
      </c>
      <c r="Q22" s="778"/>
      <c r="R22" s="783"/>
    </row>
    <row r="23" spans="2:18">
      <c r="B23" s="774">
        <v>5</v>
      </c>
      <c r="C23" s="778"/>
      <c r="D23" s="777"/>
      <c r="E23" s="777"/>
      <c r="F23" s="777"/>
      <c r="G23" s="778"/>
      <c r="H23" s="797"/>
      <c r="I23" s="795"/>
      <c r="J23" s="795"/>
      <c r="K23" s="783"/>
      <c r="L23" s="774"/>
      <c r="M23" s="795"/>
      <c r="N23" s="798"/>
      <c r="O23" s="794"/>
      <c r="P23" s="777">
        <v>5</v>
      </c>
      <c r="Q23" s="778"/>
      <c r="R23" s="783"/>
    </row>
    <row r="24" spans="2:18">
      <c r="B24" s="774">
        <v>6</v>
      </c>
      <c r="C24" s="778"/>
      <c r="D24" s="777"/>
      <c r="E24" s="777"/>
      <c r="F24" s="777"/>
      <c r="G24" s="778"/>
      <c r="H24" s="797"/>
      <c r="I24" s="795"/>
      <c r="J24" s="795"/>
      <c r="K24" s="777"/>
      <c r="L24" s="774"/>
      <c r="M24" s="795"/>
      <c r="N24" s="798"/>
      <c r="O24" s="794"/>
      <c r="P24" s="777">
        <v>6</v>
      </c>
      <c r="Q24" s="778"/>
      <c r="R24" s="783"/>
    </row>
    <row r="25" spans="2:18">
      <c r="B25" s="774">
        <v>7</v>
      </c>
      <c r="C25" s="778"/>
      <c r="D25" s="777"/>
      <c r="E25" s="777"/>
      <c r="F25" s="777"/>
      <c r="G25" s="777"/>
      <c r="H25" s="774"/>
      <c r="I25" s="795"/>
      <c r="J25" s="795"/>
      <c r="K25" s="777"/>
      <c r="L25" s="774"/>
      <c r="M25" s="795"/>
      <c r="N25" s="798"/>
      <c r="O25" s="794"/>
      <c r="P25" s="777">
        <v>7</v>
      </c>
      <c r="Q25" s="778"/>
      <c r="R25" s="783"/>
    </row>
    <row r="26" spans="2:18">
      <c r="B26" s="774">
        <v>8</v>
      </c>
      <c r="C26" s="778"/>
      <c r="D26" s="777"/>
      <c r="E26" s="777"/>
      <c r="F26" s="777"/>
      <c r="G26" s="777"/>
      <c r="H26" s="801"/>
      <c r="I26" s="795"/>
      <c r="J26" s="795"/>
      <c r="K26" s="777"/>
      <c r="L26" s="774"/>
      <c r="M26" s="795"/>
      <c r="N26" s="798"/>
      <c r="O26" s="794"/>
      <c r="P26" s="777">
        <v>8</v>
      </c>
      <c r="Q26" s="778"/>
      <c r="R26" s="783"/>
    </row>
    <row r="27" spans="2:18">
      <c r="B27" s="774">
        <v>9</v>
      </c>
      <c r="C27" s="778"/>
      <c r="D27" s="777"/>
      <c r="E27" s="777"/>
      <c r="F27" s="777"/>
      <c r="G27" s="777"/>
      <c r="H27" s="774"/>
      <c r="I27" s="795"/>
      <c r="J27" s="795"/>
      <c r="K27" s="777"/>
      <c r="L27" s="774"/>
      <c r="M27" s="795"/>
      <c r="N27" s="794"/>
      <c r="O27" s="794"/>
      <c r="P27" s="777">
        <v>9</v>
      </c>
      <c r="Q27" s="778"/>
      <c r="R27" s="783"/>
    </row>
    <row r="28" spans="2:18">
      <c r="B28" s="788">
        <v>10</v>
      </c>
      <c r="C28" s="789"/>
      <c r="D28" s="790"/>
      <c r="E28" s="790"/>
      <c r="F28" s="790"/>
      <c r="G28" s="790" t="s">
        <v>16</v>
      </c>
      <c r="H28" s="802" t="s">
        <v>104</v>
      </c>
      <c r="I28" s="803">
        <f>SUM(I20:I27)</f>
        <v>50000000</v>
      </c>
      <c r="J28" s="803">
        <f>SUM(J20:J27)</f>
        <v>16668997</v>
      </c>
      <c r="K28" s="770"/>
      <c r="L28" s="769"/>
      <c r="M28" s="803">
        <f>SUM(M20:M27)</f>
        <v>16668997</v>
      </c>
      <c r="N28" s="804">
        <f>SUM(N20:N27)</f>
        <v>166690</v>
      </c>
      <c r="O28" s="805"/>
      <c r="P28" s="790">
        <v>10</v>
      </c>
      <c r="Q28" s="789"/>
      <c r="R28" s="783"/>
    </row>
    <row r="29" spans="2:18">
      <c r="B29" s="781"/>
      <c r="C29" s="776"/>
      <c r="D29" s="776"/>
      <c r="E29" s="776"/>
      <c r="F29" s="776"/>
      <c r="G29" s="776"/>
      <c r="H29" s="776"/>
      <c r="I29" s="776"/>
      <c r="J29" s="806"/>
      <c r="K29" s="776"/>
      <c r="L29" s="776"/>
      <c r="M29" s="806"/>
      <c r="N29" s="776"/>
      <c r="O29" s="776"/>
      <c r="P29" s="776"/>
      <c r="Q29" s="782"/>
      <c r="R29" s="783"/>
    </row>
    <row r="30" spans="2:18">
      <c r="B30" s="774"/>
      <c r="C30" s="777"/>
      <c r="D30" s="777"/>
      <c r="E30" s="777"/>
      <c r="F30" s="777"/>
      <c r="G30" s="779" t="s">
        <v>851</v>
      </c>
      <c r="H30" s="777"/>
      <c r="I30" s="777"/>
      <c r="J30" s="807"/>
      <c r="K30" s="777"/>
      <c r="L30" s="777"/>
      <c r="M30" s="807"/>
      <c r="N30" s="777"/>
      <c r="O30" s="777"/>
      <c r="P30" s="777"/>
      <c r="Q30" s="778"/>
      <c r="R30" s="783"/>
    </row>
    <row r="31" spans="2:18">
      <c r="B31" s="774"/>
      <c r="C31" s="777"/>
      <c r="D31" s="777"/>
      <c r="E31" s="777"/>
      <c r="F31" s="777"/>
      <c r="G31" s="777"/>
      <c r="H31" s="777" t="s">
        <v>852</v>
      </c>
      <c r="I31" s="777"/>
      <c r="J31" s="807"/>
      <c r="K31" s="777"/>
      <c r="L31" s="777"/>
      <c r="M31" s="807"/>
      <c r="N31" s="777"/>
      <c r="O31" s="777"/>
      <c r="P31" s="777"/>
      <c r="Q31" s="778"/>
      <c r="R31" s="783"/>
    </row>
    <row r="32" spans="2:18">
      <c r="B32" s="774"/>
      <c r="C32" s="777"/>
      <c r="D32" s="777"/>
      <c r="E32" s="777"/>
      <c r="F32" s="777"/>
      <c r="G32" s="777"/>
      <c r="H32" s="777"/>
      <c r="I32" s="777"/>
      <c r="J32" s="807"/>
      <c r="K32" s="777"/>
      <c r="L32" s="777"/>
      <c r="M32" s="807"/>
      <c r="N32" s="777"/>
      <c r="O32" s="777"/>
      <c r="P32" s="777"/>
      <c r="Q32" s="778"/>
      <c r="R32" s="783"/>
    </row>
    <row r="33" spans="1:18">
      <c r="B33" s="774"/>
      <c r="C33" s="777"/>
      <c r="D33" s="777" t="s">
        <v>853</v>
      </c>
      <c r="E33" s="777"/>
      <c r="F33" s="777"/>
      <c r="G33" s="777"/>
      <c r="H33" s="777"/>
      <c r="I33" s="777"/>
      <c r="J33" s="807"/>
      <c r="K33" s="777"/>
      <c r="L33" s="777"/>
      <c r="M33" s="807"/>
      <c r="N33" s="777"/>
      <c r="O33" s="777"/>
      <c r="P33" s="777"/>
      <c r="Q33" s="778"/>
      <c r="R33" s="783"/>
    </row>
    <row r="34" spans="1:18">
      <c r="B34" s="774"/>
      <c r="C34" s="777"/>
      <c r="D34" s="777" t="s">
        <v>854</v>
      </c>
      <c r="E34" s="777"/>
      <c r="F34" s="777"/>
      <c r="G34" s="777"/>
      <c r="H34" s="777"/>
      <c r="I34" s="777"/>
      <c r="J34" s="807"/>
      <c r="K34" s="777"/>
      <c r="L34" s="777"/>
      <c r="M34" s="807"/>
      <c r="N34" s="777"/>
      <c r="O34" s="777"/>
      <c r="P34" s="777"/>
      <c r="Q34" s="778"/>
      <c r="R34" s="783"/>
    </row>
    <row r="35" spans="1:18">
      <c r="B35" s="774"/>
      <c r="C35" s="777"/>
      <c r="D35" s="777" t="s">
        <v>855</v>
      </c>
      <c r="E35" s="777"/>
      <c r="F35" s="777"/>
      <c r="G35" s="777"/>
      <c r="H35" s="777"/>
      <c r="I35" s="777"/>
      <c r="J35" s="807"/>
      <c r="K35" s="777"/>
      <c r="L35" s="777"/>
      <c r="M35" s="807"/>
      <c r="N35" s="777"/>
      <c r="O35" s="777"/>
      <c r="P35" s="777"/>
      <c r="Q35" s="778"/>
      <c r="R35" s="783"/>
    </row>
    <row r="36" spans="1:18">
      <c r="B36" s="774"/>
      <c r="C36" s="777"/>
      <c r="D36" s="777" t="s">
        <v>856</v>
      </c>
      <c r="E36" s="777"/>
      <c r="F36" s="777"/>
      <c r="G36" s="777"/>
      <c r="H36" s="777"/>
      <c r="I36" s="777"/>
      <c r="J36" s="807"/>
      <c r="K36" s="777"/>
      <c r="L36" s="777"/>
      <c r="M36" s="807"/>
      <c r="N36" s="777"/>
      <c r="O36" s="777"/>
      <c r="P36" s="777"/>
      <c r="Q36" s="778"/>
      <c r="R36" s="783"/>
    </row>
    <row r="37" spans="1:18">
      <c r="B37" s="774"/>
      <c r="C37" s="777"/>
      <c r="D37" s="777" t="s">
        <v>857</v>
      </c>
      <c r="E37" s="777"/>
      <c r="F37" s="777"/>
      <c r="G37" s="777"/>
      <c r="H37" s="777"/>
      <c r="I37" s="777"/>
      <c r="J37" s="777"/>
      <c r="K37" s="777"/>
      <c r="L37" s="777"/>
      <c r="M37" s="777"/>
      <c r="N37" s="777"/>
      <c r="O37" s="777"/>
      <c r="P37" s="777"/>
      <c r="Q37" s="778"/>
      <c r="R37" s="783"/>
    </row>
    <row r="38" spans="1:18" ht="12" customHeight="1">
      <c r="B38" s="774"/>
      <c r="C38" s="777"/>
      <c r="D38" s="777" t="s">
        <v>858</v>
      </c>
      <c r="E38" s="777"/>
      <c r="F38" s="777"/>
      <c r="G38" s="777"/>
      <c r="H38" s="777"/>
      <c r="I38" s="777"/>
      <c r="J38" s="777"/>
      <c r="K38" s="777"/>
      <c r="L38" s="777"/>
      <c r="M38" s="777"/>
      <c r="N38" s="777"/>
      <c r="O38" s="777"/>
      <c r="P38" s="777"/>
      <c r="Q38" s="778"/>
    </row>
    <row r="39" spans="1:18">
      <c r="B39" s="788"/>
      <c r="C39" s="790"/>
      <c r="D39" s="790"/>
      <c r="E39" s="790"/>
      <c r="F39" s="790"/>
      <c r="G39" s="790"/>
      <c r="H39" s="790"/>
      <c r="I39" s="790"/>
      <c r="J39" s="790"/>
      <c r="K39" s="790"/>
      <c r="L39" s="790"/>
      <c r="M39" s="790"/>
      <c r="N39" s="790"/>
      <c r="O39" s="790"/>
      <c r="P39" s="790"/>
      <c r="Q39" s="789"/>
      <c r="R39" s="809"/>
    </row>
    <row r="40" spans="1:18">
      <c r="B40" s="781"/>
      <c r="C40" s="782"/>
      <c r="D40" s="776"/>
      <c r="E40" s="776"/>
      <c r="F40" s="776"/>
      <c r="G40" s="776"/>
      <c r="H40" s="769" t="s">
        <v>859</v>
      </c>
      <c r="I40" s="772"/>
      <c r="J40" s="781" t="s">
        <v>860</v>
      </c>
      <c r="K40" s="770"/>
      <c r="L40" s="772"/>
      <c r="M40" s="770" t="s">
        <v>861</v>
      </c>
      <c r="N40" s="772"/>
      <c r="O40" s="784"/>
      <c r="P40" s="777"/>
      <c r="Q40" s="782"/>
      <c r="R40" s="809"/>
    </row>
    <row r="41" spans="1:18" ht="12.75" customHeight="1">
      <c r="A41" s="3903" t="s">
        <v>862</v>
      </c>
      <c r="B41" s="774" t="s">
        <v>7</v>
      </c>
      <c r="C41" s="778"/>
      <c r="D41" s="777"/>
      <c r="E41" s="777"/>
      <c r="F41" s="777" t="s">
        <v>863</v>
      </c>
      <c r="G41" s="777"/>
      <c r="H41" s="810" t="s">
        <v>864</v>
      </c>
      <c r="I41" s="810" t="s">
        <v>865</v>
      </c>
      <c r="J41" s="811" t="s">
        <v>864</v>
      </c>
      <c r="K41" s="778"/>
      <c r="L41" s="812" t="s">
        <v>865</v>
      </c>
      <c r="M41" s="812" t="s">
        <v>864</v>
      </c>
      <c r="N41" s="812" t="s">
        <v>865</v>
      </c>
      <c r="O41" s="813" t="s">
        <v>866</v>
      </c>
      <c r="P41" s="777" t="s">
        <v>7</v>
      </c>
      <c r="Q41" s="778"/>
      <c r="R41" s="3904" t="s">
        <v>3461</v>
      </c>
    </row>
    <row r="42" spans="1:18" ht="12.75" customHeight="1">
      <c r="A42" s="3903"/>
      <c r="B42" s="774" t="s">
        <v>17</v>
      </c>
      <c r="C42" s="778"/>
      <c r="D42" s="777"/>
      <c r="E42" s="777"/>
      <c r="F42" s="777"/>
      <c r="G42" s="777"/>
      <c r="H42" s="787"/>
      <c r="I42" s="787"/>
      <c r="J42" s="786"/>
      <c r="K42" s="778"/>
      <c r="L42" s="813"/>
      <c r="M42" s="813"/>
      <c r="N42" s="813"/>
      <c r="O42" s="813" t="s">
        <v>867</v>
      </c>
      <c r="P42" s="777" t="s">
        <v>17</v>
      </c>
      <c r="Q42" s="778"/>
      <c r="R42" s="3904"/>
    </row>
    <row r="43" spans="1:18">
      <c r="A43" s="3903"/>
      <c r="B43" s="788"/>
      <c r="C43" s="789"/>
      <c r="D43" s="790"/>
      <c r="E43" s="790"/>
      <c r="F43" s="790" t="s">
        <v>868</v>
      </c>
      <c r="G43" s="790"/>
      <c r="H43" s="793" t="s">
        <v>25</v>
      </c>
      <c r="I43" s="793" t="s">
        <v>26</v>
      </c>
      <c r="J43" s="791" t="s">
        <v>27</v>
      </c>
      <c r="K43" s="789"/>
      <c r="L43" s="814" t="s">
        <v>28</v>
      </c>
      <c r="M43" s="814" t="s">
        <v>29</v>
      </c>
      <c r="N43" s="814" t="s">
        <v>30</v>
      </c>
      <c r="O43" s="814" t="s">
        <v>31</v>
      </c>
      <c r="P43" s="788"/>
      <c r="Q43" s="789"/>
      <c r="R43" s="3904"/>
    </row>
    <row r="44" spans="1:18">
      <c r="A44" s="3903"/>
      <c r="B44" s="774">
        <v>11</v>
      </c>
      <c r="C44" s="778"/>
      <c r="D44" s="777" t="s">
        <v>379</v>
      </c>
      <c r="E44" s="777"/>
      <c r="F44" s="777"/>
      <c r="G44" s="777"/>
      <c r="H44" s="794"/>
      <c r="I44" s="794"/>
      <c r="J44" s="774"/>
      <c r="K44" s="778"/>
      <c r="L44" s="815">
        <v>166690</v>
      </c>
      <c r="M44" s="784"/>
      <c r="N44" s="784"/>
      <c r="O44" s="816">
        <v>7263099</v>
      </c>
      <c r="P44" s="777">
        <v>11</v>
      </c>
      <c r="Q44" s="778"/>
      <c r="R44" s="3904"/>
    </row>
    <row r="45" spans="1:18">
      <c r="A45" s="3903"/>
      <c r="B45" s="774">
        <v>12</v>
      </c>
      <c r="C45" s="778"/>
      <c r="D45" s="777"/>
      <c r="E45" s="777" t="s">
        <v>869</v>
      </c>
      <c r="F45" s="777"/>
      <c r="G45" s="777"/>
      <c r="H45" s="794"/>
      <c r="I45" s="794"/>
      <c r="J45" s="774"/>
      <c r="K45" s="778"/>
      <c r="L45" s="777"/>
      <c r="M45" s="794"/>
      <c r="N45" s="794"/>
      <c r="O45" s="778"/>
      <c r="P45" s="777">
        <v>12</v>
      </c>
      <c r="Q45" s="778"/>
      <c r="R45" s="3904"/>
    </row>
    <row r="46" spans="1:18">
      <c r="A46" s="3903"/>
      <c r="B46" s="774">
        <v>13</v>
      </c>
      <c r="C46" s="778"/>
      <c r="D46" s="777"/>
      <c r="E46" s="777" t="s">
        <v>870</v>
      </c>
      <c r="F46" s="777"/>
      <c r="G46" s="777"/>
      <c r="H46" s="794"/>
      <c r="I46" s="794"/>
      <c r="J46" s="774"/>
      <c r="K46" s="778"/>
      <c r="L46" s="777"/>
      <c r="M46" s="794"/>
      <c r="N46" s="794"/>
      <c r="O46" s="778"/>
      <c r="P46" s="777">
        <v>13</v>
      </c>
      <c r="Q46" s="778"/>
      <c r="R46" s="3904"/>
    </row>
    <row r="47" spans="1:18" ht="12.75" customHeight="1">
      <c r="A47" s="3903"/>
      <c r="B47" s="774">
        <v>14</v>
      </c>
      <c r="C47" s="778"/>
      <c r="D47" s="777"/>
      <c r="E47" s="777" t="s">
        <v>871</v>
      </c>
      <c r="F47" s="777"/>
      <c r="G47" s="777"/>
      <c r="H47" s="794"/>
      <c r="I47" s="794"/>
      <c r="J47" s="774"/>
      <c r="K47" s="778"/>
      <c r="L47" s="777"/>
      <c r="M47" s="794"/>
      <c r="N47" s="794"/>
      <c r="O47" s="778"/>
      <c r="P47" s="777">
        <v>14</v>
      </c>
      <c r="Q47" s="778"/>
      <c r="R47" s="3904"/>
    </row>
    <row r="48" spans="1:18">
      <c r="A48" s="3903"/>
      <c r="B48" s="774">
        <v>15</v>
      </c>
      <c r="C48" s="778"/>
      <c r="D48" s="777"/>
      <c r="E48" s="777" t="s">
        <v>872</v>
      </c>
      <c r="F48" s="777"/>
      <c r="G48" s="777"/>
      <c r="H48" s="794"/>
      <c r="I48" s="794"/>
      <c r="J48" s="774"/>
      <c r="K48" s="778"/>
      <c r="L48" s="777"/>
      <c r="M48" s="794"/>
      <c r="N48" s="794"/>
      <c r="O48" s="817"/>
      <c r="P48" s="777">
        <v>15</v>
      </c>
      <c r="Q48" s="778"/>
      <c r="R48" s="3904"/>
    </row>
    <row r="49" spans="1:19">
      <c r="A49" s="3903"/>
      <c r="B49" s="774">
        <v>16</v>
      </c>
      <c r="C49" s="778"/>
      <c r="D49" s="777"/>
      <c r="E49" s="777"/>
      <c r="F49" s="777"/>
      <c r="G49" s="777"/>
      <c r="H49" s="794"/>
      <c r="I49" s="794"/>
      <c r="J49" s="774"/>
      <c r="K49" s="778"/>
      <c r="L49" s="788"/>
      <c r="M49" s="818"/>
      <c r="N49" s="818"/>
      <c r="O49" s="789"/>
      <c r="P49" s="777">
        <v>16</v>
      </c>
      <c r="Q49" s="778"/>
      <c r="R49" s="3904"/>
    </row>
    <row r="50" spans="1:19" ht="12.75" customHeight="1">
      <c r="A50" s="3903"/>
      <c r="B50" s="788">
        <v>17</v>
      </c>
      <c r="C50" s="789"/>
      <c r="D50" s="777" t="s">
        <v>381</v>
      </c>
      <c r="E50" s="777"/>
      <c r="F50" s="777"/>
      <c r="G50" s="777"/>
      <c r="H50" s="805"/>
      <c r="I50" s="805"/>
      <c r="J50" s="769"/>
      <c r="K50" s="772"/>
      <c r="L50" s="819">
        <f>SUM(L44:L49)</f>
        <v>166690</v>
      </c>
      <c r="M50" s="805"/>
      <c r="N50" s="805"/>
      <c r="O50" s="819">
        <f>SUM(O44:O49)</f>
        <v>7263099</v>
      </c>
      <c r="P50" s="788">
        <v>17</v>
      </c>
      <c r="Q50" s="789"/>
      <c r="R50" s="3904"/>
    </row>
    <row r="51" spans="1:19" ht="6" customHeight="1">
      <c r="A51" s="3903"/>
      <c r="B51" s="774"/>
      <c r="C51" s="777"/>
      <c r="D51" s="776"/>
      <c r="E51" s="776"/>
      <c r="F51" s="776"/>
      <c r="G51" s="776"/>
      <c r="H51" s="777"/>
      <c r="I51" s="777"/>
      <c r="J51" s="777"/>
      <c r="K51" s="777"/>
      <c r="L51" s="777"/>
      <c r="M51" s="777"/>
      <c r="N51" s="777"/>
      <c r="O51" s="777"/>
      <c r="P51" s="777"/>
      <c r="Q51" s="778"/>
      <c r="R51" s="3904"/>
    </row>
    <row r="52" spans="1:19" ht="12" customHeight="1">
      <c r="A52" s="3903"/>
      <c r="B52" s="774"/>
      <c r="C52" s="777"/>
      <c r="D52" s="775"/>
      <c r="E52" s="775"/>
      <c r="F52" s="775"/>
      <c r="G52" s="775"/>
      <c r="H52" s="777"/>
      <c r="I52" s="777"/>
      <c r="J52" s="777"/>
      <c r="K52" s="777"/>
      <c r="L52" s="777"/>
      <c r="M52" s="777"/>
      <c r="N52" s="777"/>
      <c r="O52" s="777"/>
      <c r="P52" s="777"/>
      <c r="Q52" s="778"/>
      <c r="R52" s="3904"/>
    </row>
    <row r="53" spans="1:19" ht="12" customHeight="1">
      <c r="A53" s="3903"/>
      <c r="B53" s="774"/>
      <c r="C53" s="777"/>
      <c r="D53" s="820"/>
      <c r="E53" s="775"/>
      <c r="F53" s="775"/>
      <c r="G53" s="775"/>
      <c r="H53" s="777"/>
      <c r="I53" s="777"/>
      <c r="J53" s="777"/>
      <c r="K53" s="777"/>
      <c r="L53" s="777"/>
      <c r="M53" s="777"/>
      <c r="N53" s="777"/>
      <c r="O53" s="777"/>
      <c r="P53" s="777"/>
      <c r="Q53" s="778"/>
      <c r="R53" s="3904"/>
    </row>
    <row r="54" spans="1:19">
      <c r="A54" s="3903"/>
      <c r="B54" s="788"/>
      <c r="C54" s="790"/>
      <c r="D54" s="790"/>
      <c r="E54" s="790"/>
      <c r="F54" s="790"/>
      <c r="G54" s="790"/>
      <c r="H54" s="790"/>
      <c r="I54" s="790"/>
      <c r="J54" s="790"/>
      <c r="K54" s="790"/>
      <c r="L54" s="790"/>
      <c r="M54" s="790"/>
      <c r="N54" s="790"/>
      <c r="O54" s="790"/>
      <c r="P54" s="790"/>
      <c r="Q54" s="789"/>
      <c r="R54" s="3904"/>
      <c r="S54" s="821"/>
    </row>
    <row r="55" spans="1:19">
      <c r="B55" s="777"/>
      <c r="C55" s="777"/>
      <c r="D55" s="777"/>
      <c r="E55" s="777"/>
      <c r="F55" s="777"/>
      <c r="G55" s="777"/>
      <c r="H55" s="777"/>
      <c r="I55" s="777"/>
      <c r="J55" s="777"/>
      <c r="K55" s="777"/>
      <c r="L55" s="777"/>
      <c r="M55" s="777"/>
      <c r="N55" s="777"/>
      <c r="O55" s="777"/>
      <c r="P55" s="777"/>
      <c r="Q55" s="777"/>
      <c r="R55" s="783"/>
    </row>
    <row r="56" spans="1:19">
      <c r="B56" s="777"/>
      <c r="C56" s="777"/>
      <c r="D56" s="777"/>
      <c r="E56" s="777"/>
      <c r="F56" s="777"/>
      <c r="G56" s="777"/>
      <c r="H56" s="777"/>
      <c r="I56" s="777"/>
      <c r="J56" s="777"/>
      <c r="K56" s="777"/>
      <c r="L56" s="777"/>
      <c r="M56" s="777"/>
      <c r="N56" s="777"/>
      <c r="O56" s="777"/>
      <c r="P56" s="777"/>
      <c r="Q56" s="777"/>
      <c r="R56" s="783"/>
    </row>
    <row r="57" spans="1:19">
      <c r="B57" s="777"/>
      <c r="C57" s="777"/>
      <c r="D57" s="777"/>
      <c r="E57" s="777"/>
      <c r="F57" s="777"/>
      <c r="G57" s="777"/>
      <c r="H57" s="777"/>
      <c r="I57" s="777"/>
      <c r="J57" s="777"/>
      <c r="K57" s="777"/>
      <c r="L57" s="777"/>
      <c r="M57" s="777"/>
      <c r="N57" s="777"/>
      <c r="O57" s="777"/>
      <c r="P57" s="777"/>
      <c r="Q57" s="777"/>
      <c r="R57" s="783"/>
    </row>
  </sheetData>
  <customSheetViews>
    <customSheetView guid="{4E7A3D04-9F51-465C-A42B-3DF9B3E7D5B5}" showPageBreaks="1" fitToPage="1">
      <selection activeCell="J20" sqref="J20"/>
      <pageMargins left="0.25" right="0.25" top="0.5" bottom="0.25" header="0.25" footer="0.25"/>
      <printOptions horizontalCentered="1" verticalCentered="1"/>
      <pageSetup scale="84" orientation="landscape" horizontalDpi="4294967292" r:id="rId1"/>
      <headerFooter alignWithMargins="0"/>
    </customSheetView>
    <customSheetView guid="{0DB5BAD5-393A-4F38-9E8B-709DEA7858B1}" fitToPage="1">
      <selection activeCell="O45" sqref="O45"/>
      <pageMargins left="0.25" right="0.25" top="0.5" bottom="0.25" header="0.25" footer="0.25"/>
      <printOptions horizontalCentered="1" verticalCentered="1"/>
      <pageSetup scale="84" orientation="landscape" horizontalDpi="4294967292" r:id="rId2"/>
      <headerFooter alignWithMargins="0"/>
    </customSheetView>
    <customSheetView guid="{9188604F-721B-4607-B5A7-F14601E34BB8}" fitToPage="1">
      <selection activeCell="J20" sqref="J20"/>
      <pageMargins left="0.25" right="0.25" top="0.5" bottom="0.25" header="0.25" footer="0.25"/>
      <printOptions horizontalCentered="1" verticalCentered="1"/>
      <pageSetup scale="84" orientation="landscape" horizontalDpi="4294967292" r:id="rId3"/>
      <headerFooter alignWithMargins="0"/>
    </customSheetView>
    <customSheetView guid="{26429A53-B624-4AA6-8C8D-667186B058B8}" fitToPage="1">
      <selection activeCell="J20" sqref="J20"/>
      <pageMargins left="0.25" right="0.25" top="0.5" bottom="0.25" header="0.25" footer="0.25"/>
      <printOptions horizontalCentered="1" verticalCentered="1"/>
      <pageSetup scale="84" orientation="landscape" horizontalDpi="4294967292" r:id="rId4"/>
      <headerFooter alignWithMargins="0"/>
    </customSheetView>
    <customSheetView guid="{7390B031-6060-4327-BF01-8B9465EDB6D9}" fitToPage="1">
      <selection activeCell="J20" sqref="J20"/>
      <pageMargins left="0.25" right="0.25" top="0.5" bottom="0.25" header="0.25" footer="0.25"/>
      <printOptions horizontalCentered="1" verticalCentered="1"/>
      <pageSetup scale="84" orientation="landscape" horizontalDpi="4294967292" r:id="rId5"/>
      <headerFooter alignWithMargins="0"/>
    </customSheetView>
    <customSheetView guid="{49D366EC-C851-4932-854D-8EA887B298C5}" fitToPage="1">
      <selection activeCell="J20" sqref="J20"/>
      <pageMargins left="0.25" right="0.25" top="0.5" bottom="0.25" header="0.25" footer="0.25"/>
      <printOptions horizontalCentered="1" verticalCentered="1"/>
      <pageSetup scale="84" orientation="landscape" horizontalDpi="4294967292" r:id="rId6"/>
      <headerFooter alignWithMargins="0"/>
    </customSheetView>
    <customSheetView guid="{F228F194-B0FE-4A91-A927-06A4E89703F0}" fitToPage="1">
      <selection activeCell="J20" sqref="J20"/>
      <pageMargins left="0.25" right="0.25" top="0.5" bottom="0.25" header="0.25" footer="0.25"/>
      <printOptions horizontalCentered="1" verticalCentered="1"/>
      <pageSetup scale="84" orientation="landscape" horizontalDpi="4294967292" r:id="rId7"/>
      <headerFooter alignWithMargins="0"/>
    </customSheetView>
    <customSheetView guid="{A2494C54-8D9D-4A05-9F27-C858173D9692}" fitToPage="1">
      <selection activeCell="J20" sqref="J20"/>
      <pageMargins left="0.25" right="0.25" top="0.5" bottom="0.25" header="0.25" footer="0.25"/>
      <printOptions horizontalCentered="1" verticalCentered="1"/>
      <pageSetup scale="84" orientation="landscape" horizontalDpi="4294967292" r:id="rId8"/>
      <headerFooter alignWithMargins="0"/>
    </customSheetView>
    <customSheetView guid="{74404EEC-CA6A-48B0-B168-B7933282EEB2}" fitToPage="1" topLeftCell="A21">
      <selection activeCell="O45" sqref="O45"/>
      <pageMargins left="0.25" right="0.25" top="0.5" bottom="0.25" header="0.25" footer="0.25"/>
      <printOptions horizontalCentered="1" verticalCentered="1"/>
      <pageSetup scale="84" orientation="landscape" horizontalDpi="4294967292" r:id="rId9"/>
      <headerFooter alignWithMargins="0"/>
    </customSheetView>
    <customSheetView guid="{FB19BFAA-60BA-4CC2-92E5-E4C141AE804E}" fitToPage="1">
      <selection activeCell="J20" sqref="J20"/>
      <pageMargins left="0.25" right="0.25" top="0.5" bottom="0.25" header="0.25" footer="0.25"/>
      <printOptions horizontalCentered="1" verticalCentered="1"/>
      <pageSetup scale="84" orientation="landscape" horizontalDpi="4294967292" r:id="rId10"/>
      <headerFooter alignWithMargins="0"/>
    </customSheetView>
    <customSheetView guid="{F56BCD39-3910-4701-BCCF-245589B07D98}" fitToPage="1">
      <selection activeCell="J20" sqref="J20"/>
      <pageMargins left="0.25" right="0.25" top="0.5" bottom="0.25" header="0.25" footer="0.25"/>
      <printOptions horizontalCentered="1" verticalCentered="1"/>
      <pageSetup scale="84" orientation="landscape" horizontalDpi="4294967292" r:id="rId11"/>
      <headerFooter alignWithMargins="0"/>
    </customSheetView>
  </customSheetViews>
  <mergeCells count="3">
    <mergeCell ref="R1:R13"/>
    <mergeCell ref="A41:A54"/>
    <mergeCell ref="R41:R54"/>
  </mergeCells>
  <printOptions horizontalCentered="1" verticalCentered="1"/>
  <pageMargins left="0.25" right="0.25" top="0.5" bottom="0.25" header="0.25" footer="0.25"/>
  <pageSetup scale="84" orientation="landscape" r:id="rId12"/>
  <headerFooter alignWithMargins="0"/>
  <legacyDrawing r:id="rId1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5"/>
  <sheetViews>
    <sheetView topLeftCell="A46" workbookViewId="0">
      <selection activeCell="C38" sqref="C38"/>
    </sheetView>
  </sheetViews>
  <sheetFormatPr defaultColWidth="11.42578125" defaultRowHeight="12"/>
  <cols>
    <col min="1" max="1" width="3.7109375" style="823" customWidth="1"/>
    <col min="2" max="2" width="1" style="823" customWidth="1"/>
    <col min="3" max="3" width="6.28515625" style="823" customWidth="1"/>
    <col min="4" max="4" width="1.140625" style="823" customWidth="1"/>
    <col min="5" max="5" width="62.42578125" style="823" customWidth="1"/>
    <col min="6" max="6" width="14.28515625" style="857" customWidth="1"/>
    <col min="7" max="7" width="1.28515625" style="823" customWidth="1"/>
    <col min="8" max="8" width="15.28515625" style="857" customWidth="1"/>
    <col min="9" max="9" width="0.85546875" style="823" customWidth="1"/>
    <col min="10" max="10" width="4.140625" style="823" customWidth="1"/>
    <col min="11" max="11" width="1.5703125" style="823" customWidth="1"/>
    <col min="12" max="12" width="11.42578125" style="823"/>
    <col min="13" max="13" width="20.140625" style="826" bestFit="1" customWidth="1"/>
    <col min="14" max="14" width="10.140625" style="826" bestFit="1" customWidth="1"/>
    <col min="15" max="15" width="22.42578125" style="826" bestFit="1" customWidth="1"/>
    <col min="16" max="16" width="10.140625" style="826" hidden="1" customWidth="1"/>
    <col min="17" max="19" width="11.42578125" style="823"/>
    <col min="20" max="20" width="11.42578125" style="823" customWidth="1"/>
    <col min="21" max="29" width="11.42578125" style="823"/>
    <col min="30" max="30" width="11.42578125" style="823" customWidth="1"/>
    <col min="31" max="16384" width="11.42578125" style="823"/>
  </cols>
  <sheetData>
    <row r="1" spans="1:11" s="823" customFormat="1">
      <c r="A1" s="685" t="s">
        <v>3461</v>
      </c>
      <c r="B1" s="685"/>
      <c r="C1" s="685"/>
      <c r="D1" s="685"/>
      <c r="E1" s="685"/>
      <c r="F1" s="822"/>
      <c r="G1" s="685"/>
      <c r="H1" s="822"/>
      <c r="I1" s="685"/>
      <c r="J1" s="3905">
        <v>21</v>
      </c>
      <c r="K1" s="3905"/>
    </row>
    <row r="2" spans="1:11" s="823" customFormat="1" ht="12.75" customHeight="1">
      <c r="A2" s="3906" t="s">
        <v>873</v>
      </c>
      <c r="B2" s="3907"/>
      <c r="C2" s="3907"/>
      <c r="D2" s="3907"/>
      <c r="E2" s="3907"/>
      <c r="F2" s="3907"/>
      <c r="G2" s="3907"/>
      <c r="H2" s="3907"/>
      <c r="I2" s="3907"/>
      <c r="J2" s="3907"/>
      <c r="K2" s="3908"/>
    </row>
    <row r="3" spans="1:11" s="823" customFormat="1" ht="12.75" customHeight="1">
      <c r="A3" s="3909" t="s">
        <v>295</v>
      </c>
      <c r="B3" s="3910"/>
      <c r="C3" s="3910"/>
      <c r="D3" s="3910"/>
      <c r="E3" s="3910"/>
      <c r="F3" s="3910"/>
      <c r="G3" s="3910"/>
      <c r="H3" s="3910"/>
      <c r="I3" s="3910"/>
      <c r="J3" s="3910"/>
      <c r="K3" s="3911"/>
    </row>
    <row r="4" spans="1:11" s="823" customFormat="1" ht="12.75" customHeight="1">
      <c r="A4" s="3909"/>
      <c r="B4" s="3910"/>
      <c r="C4" s="3910"/>
      <c r="D4" s="3910"/>
      <c r="E4" s="3910"/>
      <c r="F4" s="3910"/>
      <c r="G4" s="3910"/>
      <c r="H4" s="3910"/>
      <c r="I4" s="3910"/>
      <c r="J4" s="3910"/>
      <c r="K4" s="3911"/>
    </row>
    <row r="5" spans="1:11" s="823" customFormat="1" ht="6" customHeight="1">
      <c r="A5" s="824"/>
      <c r="B5" s="685"/>
      <c r="C5" s="685"/>
      <c r="D5" s="685"/>
      <c r="E5" s="685"/>
      <c r="F5" s="822"/>
      <c r="G5" s="685"/>
      <c r="H5" s="822"/>
      <c r="I5" s="685"/>
      <c r="J5" s="685"/>
      <c r="K5" s="825"/>
    </row>
    <row r="6" spans="1:11" s="823" customFormat="1">
      <c r="A6" s="824"/>
      <c r="B6" s="685"/>
      <c r="C6" s="685" t="s">
        <v>874</v>
      </c>
      <c r="D6" s="685"/>
      <c r="E6" s="685"/>
      <c r="F6" s="822"/>
      <c r="G6" s="685"/>
      <c r="H6" s="822"/>
      <c r="I6" s="685"/>
      <c r="J6" s="685"/>
      <c r="K6" s="825"/>
    </row>
    <row r="7" spans="1:11" s="823" customFormat="1">
      <c r="A7" s="824"/>
      <c r="B7" s="685" t="s">
        <v>875</v>
      </c>
      <c r="C7" s="685"/>
      <c r="D7" s="685"/>
      <c r="E7" s="685"/>
      <c r="F7" s="822"/>
      <c r="G7" s="685"/>
      <c r="H7" s="822"/>
      <c r="I7" s="685"/>
      <c r="J7" s="685"/>
      <c r="K7" s="825"/>
    </row>
    <row r="8" spans="1:11" s="823" customFormat="1">
      <c r="A8" s="824"/>
      <c r="B8" s="685" t="s">
        <v>876</v>
      </c>
      <c r="C8" s="685"/>
      <c r="D8" s="685"/>
      <c r="E8" s="685"/>
      <c r="F8" s="822"/>
      <c r="G8" s="685"/>
      <c r="H8" s="822"/>
      <c r="I8" s="685"/>
      <c r="J8" s="685"/>
      <c r="K8" s="825"/>
    </row>
    <row r="9" spans="1:11" s="823" customFormat="1">
      <c r="A9" s="824"/>
      <c r="B9" s="685" t="s">
        <v>877</v>
      </c>
      <c r="C9" s="685"/>
      <c r="D9" s="685"/>
      <c r="E9" s="685"/>
      <c r="F9" s="822"/>
      <c r="G9" s="685"/>
      <c r="H9" s="822"/>
      <c r="I9" s="685"/>
      <c r="J9" s="685"/>
      <c r="K9" s="825"/>
    </row>
    <row r="10" spans="1:11" s="823" customFormat="1">
      <c r="A10" s="824"/>
      <c r="B10" s="685" t="s">
        <v>878</v>
      </c>
      <c r="C10" s="685"/>
      <c r="D10" s="685"/>
      <c r="E10" s="685"/>
      <c r="F10" s="822"/>
      <c r="G10" s="685"/>
      <c r="H10" s="822"/>
      <c r="I10" s="685"/>
      <c r="J10" s="685"/>
      <c r="K10" s="825"/>
    </row>
    <row r="11" spans="1:11" s="823" customFormat="1">
      <c r="A11" s="824"/>
      <c r="B11" s="685" t="s">
        <v>879</v>
      </c>
      <c r="C11" s="685"/>
      <c r="D11" s="685"/>
      <c r="E11" s="685"/>
      <c r="F11" s="822"/>
      <c r="G11" s="685"/>
      <c r="H11" s="822"/>
      <c r="I11" s="685"/>
      <c r="J11" s="685"/>
      <c r="K11" s="825"/>
    </row>
    <row r="12" spans="1:11" s="823" customFormat="1">
      <c r="A12" s="824"/>
      <c r="B12" s="685" t="s">
        <v>880</v>
      </c>
      <c r="C12" s="685"/>
      <c r="D12" s="685"/>
      <c r="E12" s="685"/>
      <c r="F12" s="822"/>
      <c r="G12" s="685"/>
      <c r="H12" s="822"/>
      <c r="I12" s="685"/>
      <c r="J12" s="685"/>
      <c r="K12" s="825"/>
    </row>
    <row r="13" spans="1:11" s="823" customFormat="1">
      <c r="A13" s="824"/>
      <c r="B13" s="685" t="s">
        <v>881</v>
      </c>
      <c r="C13" s="685"/>
      <c r="D13" s="685"/>
      <c r="E13" s="685"/>
      <c r="F13" s="822"/>
      <c r="G13" s="685"/>
      <c r="H13" s="822"/>
      <c r="I13" s="685"/>
      <c r="J13" s="685"/>
      <c r="K13" s="825"/>
    </row>
    <row r="14" spans="1:11" s="823" customFormat="1">
      <c r="A14" s="824"/>
      <c r="B14" s="685" t="s">
        <v>882</v>
      </c>
      <c r="C14" s="685"/>
      <c r="D14" s="685"/>
      <c r="E14" s="685"/>
      <c r="F14" s="822"/>
      <c r="G14" s="685"/>
      <c r="H14" s="822"/>
      <c r="I14" s="685"/>
      <c r="J14" s="685"/>
      <c r="K14" s="825"/>
    </row>
    <row r="15" spans="1:11" s="823" customFormat="1">
      <c r="A15" s="824"/>
      <c r="B15" s="685" t="s">
        <v>883</v>
      </c>
      <c r="C15" s="685"/>
      <c r="D15" s="685"/>
      <c r="E15" s="685"/>
      <c r="F15" s="822"/>
      <c r="G15" s="685"/>
      <c r="H15" s="822"/>
      <c r="I15" s="685"/>
      <c r="J15" s="685"/>
      <c r="K15" s="825"/>
    </row>
    <row r="16" spans="1:11" s="823" customFormat="1">
      <c r="A16" s="824"/>
      <c r="B16" s="685" t="s">
        <v>884</v>
      </c>
      <c r="C16" s="685"/>
      <c r="D16" s="685"/>
      <c r="E16" s="685"/>
      <c r="F16" s="822"/>
      <c r="G16" s="685"/>
      <c r="H16" s="822"/>
      <c r="I16" s="685"/>
      <c r="J16" s="685"/>
      <c r="K16" s="825"/>
    </row>
    <row r="17" spans="1:16">
      <c r="A17" s="824"/>
      <c r="B17" s="685" t="s">
        <v>885</v>
      </c>
      <c r="C17" s="685"/>
      <c r="D17" s="685"/>
      <c r="E17" s="685"/>
      <c r="F17" s="822"/>
      <c r="G17" s="685"/>
      <c r="H17" s="822"/>
      <c r="I17" s="685"/>
      <c r="J17" s="685"/>
      <c r="K17" s="825"/>
    </row>
    <row r="18" spans="1:16">
      <c r="A18" s="824"/>
      <c r="B18" s="685" t="s">
        <v>886</v>
      </c>
      <c r="C18" s="685"/>
      <c r="D18" s="685"/>
      <c r="E18" s="685"/>
      <c r="F18" s="822"/>
      <c r="G18" s="685"/>
      <c r="H18" s="822"/>
      <c r="I18" s="685"/>
      <c r="J18" s="685"/>
      <c r="K18" s="825"/>
    </row>
    <row r="19" spans="1:16">
      <c r="A19" s="824"/>
      <c r="B19" s="685"/>
      <c r="C19" s="685"/>
      <c r="D19" s="685"/>
      <c r="E19" s="685"/>
      <c r="F19" s="822"/>
      <c r="G19" s="685"/>
      <c r="H19" s="822"/>
      <c r="I19" s="685"/>
      <c r="J19" s="685"/>
      <c r="K19" s="825"/>
    </row>
    <row r="20" spans="1:16">
      <c r="A20" s="824"/>
      <c r="B20" s="685"/>
      <c r="C20" s="685"/>
      <c r="D20" s="685"/>
      <c r="E20" s="685" t="s">
        <v>887</v>
      </c>
      <c r="F20" s="822"/>
      <c r="G20" s="685"/>
      <c r="H20" s="822"/>
      <c r="I20" s="685"/>
      <c r="J20" s="685"/>
      <c r="K20" s="825"/>
    </row>
    <row r="21" spans="1:16">
      <c r="A21" s="827" t="s">
        <v>7</v>
      </c>
      <c r="B21" s="828"/>
      <c r="C21" s="829" t="s">
        <v>71</v>
      </c>
      <c r="D21" s="830"/>
      <c r="E21" s="831" t="s">
        <v>888</v>
      </c>
      <c r="F21" s="832" t="s">
        <v>889</v>
      </c>
      <c r="G21" s="829"/>
      <c r="H21" s="832" t="s">
        <v>890</v>
      </c>
      <c r="I21" s="829"/>
      <c r="J21" s="831" t="s">
        <v>70</v>
      </c>
      <c r="K21" s="829"/>
    </row>
    <row r="22" spans="1:16">
      <c r="A22" s="833" t="s">
        <v>17</v>
      </c>
      <c r="B22" s="834"/>
      <c r="C22" s="835" t="s">
        <v>79</v>
      </c>
      <c r="D22" s="836"/>
      <c r="E22" s="837" t="s">
        <v>24</v>
      </c>
      <c r="F22" s="838" t="s">
        <v>25</v>
      </c>
      <c r="G22" s="835"/>
      <c r="H22" s="838" t="s">
        <v>26</v>
      </c>
      <c r="I22" s="835"/>
      <c r="J22" s="837" t="s">
        <v>17</v>
      </c>
      <c r="K22" s="835"/>
      <c r="M22" s="220"/>
      <c r="N22" s="220"/>
      <c r="O22" s="220"/>
      <c r="P22" s="220"/>
    </row>
    <row r="23" spans="1:16">
      <c r="A23" s="839">
        <v>1</v>
      </c>
      <c r="B23" s="824"/>
      <c r="C23" s="825"/>
      <c r="D23" s="685"/>
      <c r="E23" s="685" t="s">
        <v>891</v>
      </c>
      <c r="F23" s="840"/>
      <c r="G23" s="825"/>
      <c r="H23" s="840"/>
      <c r="I23" s="825"/>
      <c r="J23" s="841">
        <v>1</v>
      </c>
      <c r="K23" s="825"/>
    </row>
    <row r="24" spans="1:16">
      <c r="A24" s="839">
        <v>2</v>
      </c>
      <c r="B24" s="824"/>
      <c r="C24" s="825"/>
      <c r="D24" s="685"/>
      <c r="E24" s="685" t="s">
        <v>892</v>
      </c>
      <c r="F24" s="840"/>
      <c r="G24" s="825"/>
      <c r="H24" s="840"/>
      <c r="I24" s="825"/>
      <c r="J24" s="841">
        <v>2</v>
      </c>
      <c r="K24" s="825"/>
    </row>
    <row r="25" spans="1:16">
      <c r="A25" s="839">
        <v>3</v>
      </c>
      <c r="B25" s="824"/>
      <c r="C25" s="825"/>
      <c r="D25" s="685"/>
      <c r="E25" s="685" t="s">
        <v>893</v>
      </c>
      <c r="F25" s="840"/>
      <c r="G25" s="825"/>
      <c r="H25" s="840"/>
      <c r="I25" s="825"/>
      <c r="J25" s="841">
        <v>3</v>
      </c>
      <c r="K25" s="825"/>
    </row>
    <row r="26" spans="1:16">
      <c r="A26" s="839">
        <v>4</v>
      </c>
      <c r="B26" s="824"/>
      <c r="C26" s="825"/>
      <c r="D26" s="685"/>
      <c r="E26" s="685" t="s">
        <v>894</v>
      </c>
      <c r="F26" s="840"/>
      <c r="G26" s="825"/>
      <c r="H26" s="840"/>
      <c r="I26" s="825"/>
      <c r="J26" s="841">
        <v>4</v>
      </c>
      <c r="K26" s="825"/>
    </row>
    <row r="27" spans="1:16">
      <c r="A27" s="839">
        <v>5</v>
      </c>
      <c r="B27" s="824"/>
      <c r="C27" s="825"/>
      <c r="D27" s="685"/>
      <c r="E27" s="685" t="s">
        <v>895</v>
      </c>
      <c r="F27" s="840"/>
      <c r="G27" s="825"/>
      <c r="H27" s="840"/>
      <c r="I27" s="825"/>
      <c r="J27" s="841">
        <v>5</v>
      </c>
      <c r="K27" s="825"/>
    </row>
    <row r="28" spans="1:16">
      <c r="A28" s="839">
        <v>6</v>
      </c>
      <c r="B28" s="824"/>
      <c r="C28" s="825"/>
      <c r="D28" s="685"/>
      <c r="E28" s="685" t="s">
        <v>896</v>
      </c>
      <c r="F28" s="840"/>
      <c r="G28" s="825"/>
      <c r="H28" s="840"/>
      <c r="I28" s="825"/>
      <c r="J28" s="841">
        <v>6</v>
      </c>
      <c r="K28" s="825"/>
    </row>
    <row r="29" spans="1:16">
      <c r="A29" s="839">
        <v>7</v>
      </c>
      <c r="B29" s="824"/>
      <c r="C29" s="825"/>
      <c r="D29" s="685"/>
      <c r="E29" s="685" t="s">
        <v>897</v>
      </c>
      <c r="F29" s="840"/>
      <c r="G29" s="825"/>
      <c r="H29" s="840"/>
      <c r="I29" s="825"/>
      <c r="J29" s="841">
        <v>7</v>
      </c>
      <c r="K29" s="825"/>
    </row>
    <row r="30" spans="1:16">
      <c r="A30" s="839">
        <v>8</v>
      </c>
      <c r="B30" s="824"/>
      <c r="C30" s="825"/>
      <c r="D30" s="685"/>
      <c r="E30" s="685" t="s">
        <v>898</v>
      </c>
      <c r="F30" s="840"/>
      <c r="G30" s="825"/>
      <c r="H30" s="840"/>
      <c r="I30" s="825"/>
      <c r="J30" s="841">
        <v>8</v>
      </c>
      <c r="K30" s="825"/>
    </row>
    <row r="31" spans="1:16">
      <c r="A31" s="833">
        <v>9</v>
      </c>
      <c r="B31" s="834"/>
      <c r="C31" s="835"/>
      <c r="D31" s="836"/>
      <c r="E31" s="836" t="s">
        <v>899</v>
      </c>
      <c r="F31" s="842"/>
      <c r="G31" s="843"/>
      <c r="H31" s="842"/>
      <c r="I31" s="843"/>
      <c r="J31" s="837">
        <v>9</v>
      </c>
      <c r="K31" s="835"/>
    </row>
    <row r="32" spans="1:16">
      <c r="A32" s="844"/>
      <c r="B32" s="685"/>
      <c r="C32" s="685"/>
      <c r="D32" s="685"/>
      <c r="E32" s="685"/>
      <c r="F32" s="822"/>
      <c r="G32" s="685"/>
      <c r="H32" s="822"/>
      <c r="I32" s="685"/>
      <c r="J32" s="841"/>
      <c r="K32" s="825"/>
    </row>
    <row r="33" spans="1:13" s="823" customFormat="1">
      <c r="A33" s="844"/>
      <c r="B33" s="685"/>
      <c r="C33" s="685"/>
      <c r="D33" s="685"/>
      <c r="E33" s="685" t="s">
        <v>900</v>
      </c>
      <c r="F33" s="822"/>
      <c r="G33" s="685"/>
      <c r="H33" s="822"/>
      <c r="I33" s="685"/>
      <c r="J33" s="841"/>
      <c r="K33" s="825"/>
      <c r="M33" s="826"/>
    </row>
    <row r="34" spans="1:13" s="823" customFormat="1">
      <c r="A34" s="827" t="s">
        <v>7</v>
      </c>
      <c r="B34" s="828"/>
      <c r="C34" s="829" t="s">
        <v>71</v>
      </c>
      <c r="D34" s="830"/>
      <c r="E34" s="831" t="s">
        <v>888</v>
      </c>
      <c r="F34" s="832" t="s">
        <v>889</v>
      </c>
      <c r="G34" s="830"/>
      <c r="H34" s="832" t="s">
        <v>890</v>
      </c>
      <c r="I34" s="829"/>
      <c r="J34" s="831" t="s">
        <v>70</v>
      </c>
      <c r="K34" s="829"/>
      <c r="M34" s="826"/>
    </row>
    <row r="35" spans="1:13" s="823" customFormat="1">
      <c r="A35" s="833" t="s">
        <v>17</v>
      </c>
      <c r="B35" s="834"/>
      <c r="C35" s="835" t="s">
        <v>79</v>
      </c>
      <c r="D35" s="836"/>
      <c r="E35" s="837" t="s">
        <v>24</v>
      </c>
      <c r="F35" s="838" t="s">
        <v>25</v>
      </c>
      <c r="G35" s="836"/>
      <c r="H35" s="838" t="s">
        <v>26</v>
      </c>
      <c r="I35" s="835"/>
      <c r="J35" s="837" t="s">
        <v>17</v>
      </c>
      <c r="K35" s="835"/>
      <c r="M35" s="826"/>
    </row>
    <row r="36" spans="1:13" s="823" customFormat="1">
      <c r="A36" s="833">
        <v>10</v>
      </c>
      <c r="B36" s="834"/>
      <c r="C36" s="835"/>
      <c r="D36" s="836"/>
      <c r="E36" s="836" t="s">
        <v>901</v>
      </c>
      <c r="F36" s="845">
        <v>2029811</v>
      </c>
      <c r="G36" s="846"/>
      <c r="H36" s="845">
        <v>1998124</v>
      </c>
      <c r="I36" s="835"/>
      <c r="J36" s="837">
        <v>10</v>
      </c>
      <c r="K36" s="835"/>
      <c r="M36" s="826"/>
    </row>
    <row r="37" spans="1:13" s="823" customFormat="1">
      <c r="A37" s="844"/>
      <c r="B37" s="685"/>
      <c r="C37" s="685"/>
      <c r="D37" s="685"/>
      <c r="E37" s="685"/>
      <c r="F37" s="822"/>
      <c r="G37" s="685"/>
      <c r="H37" s="822"/>
      <c r="I37" s="685"/>
      <c r="J37" s="841"/>
      <c r="K37" s="825"/>
      <c r="M37" s="826"/>
    </row>
    <row r="38" spans="1:13" s="823" customFormat="1">
      <c r="A38" s="844"/>
      <c r="B38" s="685" t="s">
        <v>902</v>
      </c>
      <c r="C38" s="685"/>
      <c r="D38" s="685"/>
      <c r="E38" s="685"/>
      <c r="F38" s="822"/>
      <c r="G38" s="685"/>
      <c r="H38" s="822"/>
      <c r="I38" s="685"/>
      <c r="J38" s="841"/>
      <c r="K38" s="825"/>
      <c r="M38" s="826"/>
    </row>
    <row r="39" spans="1:13" s="823" customFormat="1">
      <c r="A39" s="827" t="s">
        <v>7</v>
      </c>
      <c r="B39" s="828"/>
      <c r="C39" s="829" t="s">
        <v>71</v>
      </c>
      <c r="D39" s="830"/>
      <c r="E39" s="831" t="s">
        <v>888</v>
      </c>
      <c r="F39" s="832" t="s">
        <v>889</v>
      </c>
      <c r="G39" s="829"/>
      <c r="H39" s="832" t="s">
        <v>890</v>
      </c>
      <c r="I39" s="829"/>
      <c r="J39" s="831" t="s">
        <v>70</v>
      </c>
      <c r="K39" s="829"/>
      <c r="M39" s="826"/>
    </row>
    <row r="40" spans="1:13" s="823" customFormat="1">
      <c r="A40" s="833" t="s">
        <v>17</v>
      </c>
      <c r="B40" s="834"/>
      <c r="C40" s="835" t="s">
        <v>79</v>
      </c>
      <c r="D40" s="836"/>
      <c r="E40" s="837" t="s">
        <v>24</v>
      </c>
      <c r="F40" s="838" t="s">
        <v>25</v>
      </c>
      <c r="G40" s="835"/>
      <c r="H40" s="838" t="s">
        <v>26</v>
      </c>
      <c r="I40" s="835"/>
      <c r="J40" s="837" t="s">
        <v>17</v>
      </c>
      <c r="K40" s="835"/>
      <c r="M40" s="826"/>
    </row>
    <row r="41" spans="1:13" s="823" customFormat="1">
      <c r="A41" s="839">
        <v>11</v>
      </c>
      <c r="B41" s="824"/>
      <c r="C41" s="825"/>
      <c r="D41" s="685"/>
      <c r="E41" s="685" t="s">
        <v>903</v>
      </c>
      <c r="F41" s="840">
        <v>-14494</v>
      </c>
      <c r="G41" s="847"/>
      <c r="H41" s="840">
        <v>-99933</v>
      </c>
      <c r="I41" s="825"/>
      <c r="J41" s="841">
        <v>11</v>
      </c>
      <c r="K41" s="825"/>
      <c r="M41" s="826"/>
    </row>
    <row r="42" spans="1:13" s="823" customFormat="1">
      <c r="A42" s="839">
        <v>12</v>
      </c>
      <c r="B42" s="824"/>
      <c r="C42" s="825"/>
      <c r="D42" s="685"/>
      <c r="E42" s="685" t="s">
        <v>904</v>
      </c>
      <c r="F42" s="840">
        <v>1010531</v>
      </c>
      <c r="G42" s="847"/>
      <c r="H42" s="840">
        <v>961016</v>
      </c>
      <c r="I42" s="825"/>
      <c r="J42" s="841">
        <v>12</v>
      </c>
      <c r="K42" s="825"/>
      <c r="M42" s="848"/>
    </row>
    <row r="43" spans="1:13" s="823" customFormat="1">
      <c r="A43" s="839">
        <v>13</v>
      </c>
      <c r="B43" s="824"/>
      <c r="C43" s="825"/>
      <c r="D43" s="685"/>
      <c r="E43" s="685" t="s">
        <v>905</v>
      </c>
      <c r="F43" s="840">
        <v>271663</v>
      </c>
      <c r="G43" s="847"/>
      <c r="H43" s="840">
        <v>298369</v>
      </c>
      <c r="I43" s="825"/>
      <c r="J43" s="841">
        <v>13</v>
      </c>
      <c r="K43" s="825"/>
      <c r="M43" s="848"/>
    </row>
    <row r="44" spans="1:13" s="823" customFormat="1">
      <c r="A44" s="839">
        <v>14</v>
      </c>
      <c r="B44" s="824"/>
      <c r="C44" s="825"/>
      <c r="D44" s="685"/>
      <c r="E44" s="685" t="s">
        <v>906</v>
      </c>
      <c r="F44" s="840">
        <v>-8913</v>
      </c>
      <c r="G44" s="847"/>
      <c r="H44" s="840">
        <v>-9936</v>
      </c>
      <c r="I44" s="825"/>
      <c r="J44" s="841">
        <v>14</v>
      </c>
      <c r="K44" s="825"/>
      <c r="M44" s="848"/>
    </row>
    <row r="45" spans="1:13" s="823" customFormat="1">
      <c r="A45" s="839">
        <v>15</v>
      </c>
      <c r="B45" s="824"/>
      <c r="C45" s="825"/>
      <c r="D45" s="685"/>
      <c r="E45" s="685" t="s">
        <v>907</v>
      </c>
      <c r="F45" s="840">
        <v>-37899</v>
      </c>
      <c r="G45" s="847"/>
      <c r="H45" s="840">
        <v>89225</v>
      </c>
      <c r="I45" s="825"/>
      <c r="J45" s="841">
        <v>15</v>
      </c>
      <c r="K45" s="825"/>
      <c r="M45" s="849"/>
    </row>
    <row r="46" spans="1:13" s="823" customFormat="1">
      <c r="A46" s="839">
        <v>16</v>
      </c>
      <c r="B46" s="824"/>
      <c r="C46" s="825"/>
      <c r="D46" s="685"/>
      <c r="E46" s="685" t="s">
        <v>908</v>
      </c>
      <c r="F46" s="840">
        <v>-273557</v>
      </c>
      <c r="G46" s="847"/>
      <c r="H46" s="840">
        <v>-11683</v>
      </c>
      <c r="I46" s="825"/>
      <c r="J46" s="841">
        <v>16</v>
      </c>
      <c r="K46" s="825"/>
      <c r="M46" s="849"/>
    </row>
    <row r="47" spans="1:13" s="823" customFormat="1">
      <c r="A47" s="839">
        <v>17</v>
      </c>
      <c r="B47" s="824"/>
      <c r="C47" s="825"/>
      <c r="D47" s="685"/>
      <c r="E47" s="685" t="s">
        <v>909</v>
      </c>
      <c r="F47" s="840">
        <v>-47929</v>
      </c>
      <c r="G47" s="847"/>
      <c r="H47" s="840">
        <v>-78998</v>
      </c>
      <c r="I47" s="825"/>
      <c r="J47" s="841">
        <v>17</v>
      </c>
      <c r="K47" s="825"/>
      <c r="M47" s="849"/>
    </row>
    <row r="48" spans="1:13" s="823" customFormat="1">
      <c r="A48" s="839">
        <v>18</v>
      </c>
      <c r="B48" s="824"/>
      <c r="C48" s="825"/>
      <c r="D48" s="685"/>
      <c r="E48" s="685" t="s">
        <v>910</v>
      </c>
      <c r="F48" s="850">
        <v>62073</v>
      </c>
      <c r="G48" s="847"/>
      <c r="H48" s="850">
        <v>39743</v>
      </c>
      <c r="I48" s="825"/>
      <c r="J48" s="841">
        <v>18</v>
      </c>
      <c r="K48" s="825"/>
      <c r="M48" s="848"/>
    </row>
    <row r="49" spans="1:13">
      <c r="A49" s="839">
        <v>19</v>
      </c>
      <c r="B49" s="824"/>
      <c r="C49" s="825"/>
      <c r="D49" s="685"/>
      <c r="E49" s="685" t="s">
        <v>911</v>
      </c>
      <c r="F49" s="842">
        <f>SUM(F41:F48)+F36</f>
        <v>2991286</v>
      </c>
      <c r="G49" s="851"/>
      <c r="H49" s="842">
        <f>SUM(H41:H48)+H36</f>
        <v>3185927</v>
      </c>
      <c r="I49" s="843"/>
      <c r="J49" s="841">
        <v>19</v>
      </c>
      <c r="K49" s="825"/>
    </row>
    <row r="50" spans="1:13">
      <c r="A50" s="839">
        <v>20</v>
      </c>
      <c r="B50" s="824"/>
      <c r="C50" s="825"/>
      <c r="D50" s="685"/>
      <c r="E50" s="685" t="s">
        <v>912</v>
      </c>
      <c r="F50" s="852"/>
      <c r="G50" s="825"/>
      <c r="H50" s="852"/>
      <c r="I50" s="825"/>
      <c r="J50" s="841">
        <v>20</v>
      </c>
      <c r="K50" s="825"/>
      <c r="M50" s="848"/>
    </row>
    <row r="51" spans="1:13">
      <c r="A51" s="839"/>
      <c r="B51" s="824"/>
      <c r="C51" s="825"/>
      <c r="D51" s="685"/>
      <c r="E51" s="685" t="s">
        <v>913</v>
      </c>
      <c r="F51" s="840"/>
      <c r="G51" s="825"/>
      <c r="H51" s="840"/>
      <c r="I51" s="825"/>
      <c r="J51" s="841"/>
      <c r="K51" s="825"/>
      <c r="M51" s="848"/>
    </row>
    <row r="52" spans="1:13">
      <c r="A52" s="833">
        <v>21</v>
      </c>
      <c r="B52" s="834"/>
      <c r="C52" s="835"/>
      <c r="D52" s="836"/>
      <c r="E52" s="836" t="s">
        <v>914</v>
      </c>
      <c r="F52" s="842">
        <f>F49+F50</f>
        <v>2991286</v>
      </c>
      <c r="G52" s="843"/>
      <c r="H52" s="842">
        <f>H49+H50</f>
        <v>3185927</v>
      </c>
      <c r="I52" s="843"/>
      <c r="J52" s="837">
        <v>21</v>
      </c>
      <c r="K52" s="835"/>
    </row>
    <row r="53" spans="1:13">
      <c r="A53" s="844"/>
      <c r="B53" s="685"/>
      <c r="C53" s="685"/>
      <c r="D53" s="685"/>
      <c r="E53" s="685"/>
      <c r="F53" s="822"/>
      <c r="G53" s="685"/>
      <c r="H53" s="822"/>
      <c r="I53" s="685"/>
      <c r="J53" s="841"/>
      <c r="K53" s="825"/>
      <c r="M53" s="848"/>
    </row>
    <row r="54" spans="1:13">
      <c r="A54" s="844"/>
      <c r="B54" s="685"/>
      <c r="C54" s="685"/>
      <c r="D54" s="685"/>
      <c r="E54" s="685" t="s">
        <v>915</v>
      </c>
      <c r="F54" s="822"/>
      <c r="G54" s="685"/>
      <c r="H54" s="822"/>
      <c r="I54" s="685"/>
      <c r="J54" s="841"/>
      <c r="K54" s="825"/>
      <c r="M54" s="848"/>
    </row>
    <row r="55" spans="1:13">
      <c r="A55" s="827" t="s">
        <v>7</v>
      </c>
      <c r="B55" s="828"/>
      <c r="C55" s="829" t="s">
        <v>71</v>
      </c>
      <c r="D55" s="830"/>
      <c r="E55" s="831" t="s">
        <v>888</v>
      </c>
      <c r="F55" s="832" t="s">
        <v>889</v>
      </c>
      <c r="G55" s="829"/>
      <c r="H55" s="832" t="s">
        <v>890</v>
      </c>
      <c r="I55" s="829"/>
      <c r="J55" s="831" t="s">
        <v>70</v>
      </c>
      <c r="K55" s="829"/>
      <c r="M55" s="848"/>
    </row>
    <row r="56" spans="1:13">
      <c r="A56" s="833" t="s">
        <v>17</v>
      </c>
      <c r="B56" s="834"/>
      <c r="C56" s="835" t="s">
        <v>79</v>
      </c>
      <c r="D56" s="836"/>
      <c r="E56" s="837" t="s">
        <v>24</v>
      </c>
      <c r="F56" s="838" t="s">
        <v>25</v>
      </c>
      <c r="G56" s="835"/>
      <c r="H56" s="838" t="s">
        <v>26</v>
      </c>
      <c r="I56" s="835"/>
      <c r="J56" s="837" t="s">
        <v>17</v>
      </c>
      <c r="K56" s="835"/>
      <c r="M56" s="848"/>
    </row>
    <row r="57" spans="1:13">
      <c r="A57" s="839">
        <v>22</v>
      </c>
      <c r="B57" s="824"/>
      <c r="C57" s="825"/>
      <c r="D57" s="685"/>
      <c r="E57" s="685" t="s">
        <v>916</v>
      </c>
      <c r="F57" s="840">
        <v>78803</v>
      </c>
      <c r="G57" s="825"/>
      <c r="H57" s="840">
        <v>203881</v>
      </c>
      <c r="I57" s="825"/>
      <c r="J57" s="841">
        <v>22</v>
      </c>
      <c r="K57" s="825"/>
      <c r="M57" s="848"/>
    </row>
    <row r="58" spans="1:13">
      <c r="A58" s="839">
        <v>23</v>
      </c>
      <c r="B58" s="824"/>
      <c r="C58" s="825"/>
      <c r="D58" s="685"/>
      <c r="E58" s="685" t="s">
        <v>917</v>
      </c>
      <c r="F58" s="840">
        <v>-2115982</v>
      </c>
      <c r="G58" s="825"/>
      <c r="H58" s="840">
        <v>-1970899</v>
      </c>
      <c r="I58" s="825"/>
      <c r="J58" s="841">
        <v>23</v>
      </c>
      <c r="K58" s="825"/>
      <c r="M58" s="848"/>
    </row>
    <row r="59" spans="1:13">
      <c r="A59" s="839">
        <v>24</v>
      </c>
      <c r="B59" s="824"/>
      <c r="C59" s="825"/>
      <c r="D59" s="685"/>
      <c r="E59" s="685" t="s">
        <v>918</v>
      </c>
      <c r="F59" s="853">
        <v>107964</v>
      </c>
      <c r="G59" s="825"/>
      <c r="H59" s="853">
        <v>-92962</v>
      </c>
      <c r="I59" s="825"/>
      <c r="J59" s="841">
        <v>24</v>
      </c>
      <c r="K59" s="825"/>
      <c r="M59" s="848"/>
    </row>
    <row r="60" spans="1:13">
      <c r="A60" s="839">
        <v>25</v>
      </c>
      <c r="B60" s="824"/>
      <c r="C60" s="825"/>
      <c r="D60" s="685"/>
      <c r="E60" s="685" t="s">
        <v>919</v>
      </c>
      <c r="F60" s="840">
        <v>-2147</v>
      </c>
      <c r="G60" s="825"/>
      <c r="H60" s="840">
        <v>41805</v>
      </c>
      <c r="I60" s="825"/>
      <c r="J60" s="841">
        <v>25</v>
      </c>
      <c r="K60" s="825"/>
      <c r="M60" s="848"/>
    </row>
    <row r="61" spans="1:13">
      <c r="A61" s="839">
        <v>26</v>
      </c>
      <c r="B61" s="824"/>
      <c r="C61" s="825"/>
      <c r="D61" s="685"/>
      <c r="E61" s="685" t="s">
        <v>920</v>
      </c>
      <c r="F61" s="840">
        <v>-8067</v>
      </c>
      <c r="G61" s="825"/>
      <c r="H61" s="840">
        <v>-11564</v>
      </c>
      <c r="I61" s="825"/>
      <c r="J61" s="841">
        <v>26</v>
      </c>
      <c r="K61" s="825"/>
      <c r="M61" s="848"/>
    </row>
    <row r="62" spans="1:13">
      <c r="A62" s="839">
        <v>27</v>
      </c>
      <c r="B62" s="824"/>
      <c r="C62" s="825"/>
      <c r="D62" s="685"/>
      <c r="E62" s="685" t="s">
        <v>921</v>
      </c>
      <c r="F62" s="840">
        <v>-34278</v>
      </c>
      <c r="G62" s="825"/>
      <c r="H62" s="840">
        <v>-246781</v>
      </c>
      <c r="I62" s="825"/>
      <c r="J62" s="841">
        <v>27</v>
      </c>
      <c r="K62" s="825"/>
      <c r="M62" s="848"/>
    </row>
    <row r="63" spans="1:13">
      <c r="A63" s="839">
        <v>28</v>
      </c>
      <c r="B63" s="824"/>
      <c r="C63" s="825"/>
      <c r="D63" s="685"/>
      <c r="E63" s="685" t="s">
        <v>898</v>
      </c>
      <c r="F63" s="852"/>
      <c r="G63" s="854"/>
      <c r="H63" s="852"/>
      <c r="I63" s="825"/>
      <c r="J63" s="841">
        <v>28</v>
      </c>
      <c r="K63" s="825"/>
    </row>
    <row r="64" spans="1:13">
      <c r="A64" s="833">
        <v>29</v>
      </c>
      <c r="B64" s="834"/>
      <c r="C64" s="835"/>
      <c r="D64" s="836"/>
      <c r="E64" s="836" t="s">
        <v>922</v>
      </c>
      <c r="F64" s="842">
        <f>SUM(F57:F63)</f>
        <v>-1973707</v>
      </c>
      <c r="G64" s="843"/>
      <c r="H64" s="842">
        <f>SUM(H57:H63)</f>
        <v>-2076520</v>
      </c>
      <c r="I64" s="843"/>
      <c r="J64" s="837">
        <v>29</v>
      </c>
      <c r="K64" s="835"/>
    </row>
    <row r="65" spans="1:11" s="823" customFormat="1">
      <c r="A65" s="844"/>
      <c r="B65" s="855"/>
      <c r="C65" s="855"/>
      <c r="D65" s="855"/>
      <c r="E65" s="855"/>
      <c r="F65" s="847"/>
      <c r="G65" s="855"/>
      <c r="H65" s="847"/>
      <c r="I65" s="855"/>
      <c r="J65" s="856"/>
      <c r="K65" s="825"/>
    </row>
    <row r="66" spans="1:11" s="823" customFormat="1">
      <c r="A66" s="844"/>
      <c r="B66" s="685"/>
      <c r="C66" s="685"/>
      <c r="D66" s="685"/>
      <c r="E66" s="685"/>
      <c r="F66" s="822"/>
      <c r="G66" s="685"/>
      <c r="H66" s="822"/>
      <c r="I66" s="685"/>
      <c r="J66" s="841"/>
      <c r="K66" s="825"/>
    </row>
    <row r="67" spans="1:11" s="823" customFormat="1">
      <c r="A67" s="844"/>
      <c r="B67" s="685"/>
      <c r="C67" s="685"/>
      <c r="D67" s="685"/>
      <c r="E67" s="685" t="s">
        <v>923</v>
      </c>
      <c r="F67" s="822"/>
      <c r="G67" s="685"/>
      <c r="H67" s="822"/>
      <c r="I67" s="685"/>
      <c r="J67" s="685"/>
      <c r="K67" s="825"/>
    </row>
    <row r="68" spans="1:11" s="823" customFormat="1">
      <c r="A68" s="844"/>
      <c r="B68" s="685"/>
      <c r="C68" s="685"/>
      <c r="D68" s="685"/>
      <c r="E68" s="685"/>
      <c r="F68" s="822"/>
      <c r="G68" s="685"/>
      <c r="H68" s="822"/>
      <c r="I68" s="685"/>
      <c r="J68" s="685"/>
      <c r="K68" s="825"/>
    </row>
    <row r="69" spans="1:11" s="823" customFormat="1">
      <c r="A69" s="834"/>
      <c r="B69" s="836"/>
      <c r="C69" s="836"/>
      <c r="D69" s="836"/>
      <c r="E69" s="836"/>
      <c r="F69" s="846"/>
      <c r="G69" s="836"/>
      <c r="H69" s="846"/>
      <c r="I69" s="836"/>
      <c r="J69" s="836"/>
      <c r="K69" s="835"/>
    </row>
    <row r="70" spans="1:11" s="823" customFormat="1">
      <c r="A70" s="685" t="s">
        <v>391</v>
      </c>
      <c r="B70" s="685"/>
      <c r="C70" s="685"/>
      <c r="D70" s="685"/>
      <c r="E70" s="685"/>
      <c r="F70" s="822"/>
      <c r="G70" s="685"/>
      <c r="H70" s="822"/>
      <c r="I70" s="685"/>
      <c r="J70" s="685"/>
      <c r="K70" s="685"/>
    </row>
    <row r="71" spans="1:11" s="823" customFormat="1">
      <c r="A71" s="685"/>
      <c r="B71" s="685"/>
      <c r="C71" s="685"/>
      <c r="D71" s="685"/>
      <c r="E71" s="685"/>
      <c r="F71" s="822"/>
      <c r="G71" s="685"/>
      <c r="H71" s="822"/>
      <c r="I71" s="685"/>
      <c r="J71" s="685"/>
      <c r="K71" s="685"/>
    </row>
    <row r="72" spans="1:11" s="823" customFormat="1">
      <c r="A72" s="685"/>
      <c r="B72" s="685"/>
      <c r="C72" s="685"/>
      <c r="D72" s="685"/>
      <c r="E72" s="685"/>
      <c r="F72" s="822"/>
      <c r="G72" s="685"/>
      <c r="H72" s="822"/>
      <c r="I72" s="685"/>
      <c r="J72" s="685"/>
      <c r="K72" s="685"/>
    </row>
    <row r="73" spans="1:11" s="823" customFormat="1">
      <c r="A73" s="685"/>
      <c r="B73" s="685"/>
      <c r="C73" s="685"/>
      <c r="D73" s="685"/>
      <c r="E73" s="685"/>
      <c r="F73" s="822"/>
      <c r="G73" s="685"/>
      <c r="H73" s="822"/>
      <c r="I73" s="685"/>
      <c r="J73" s="685"/>
      <c r="K73" s="685"/>
    </row>
    <row r="74" spans="1:11" s="823" customFormat="1">
      <c r="A74" s="685"/>
      <c r="B74" s="685"/>
      <c r="C74" s="685"/>
      <c r="D74" s="685"/>
      <c r="E74" s="685"/>
      <c r="F74" s="822"/>
      <c r="G74" s="685"/>
      <c r="H74" s="822"/>
      <c r="I74" s="685"/>
      <c r="J74" s="685"/>
      <c r="K74" s="685"/>
    </row>
    <row r="75" spans="1:11" s="823" customFormat="1">
      <c r="A75" s="685"/>
      <c r="B75" s="685"/>
      <c r="C75" s="685"/>
      <c r="D75" s="685"/>
      <c r="E75" s="685"/>
      <c r="F75" s="822"/>
      <c r="G75" s="685"/>
      <c r="H75" s="822"/>
      <c r="I75" s="685"/>
      <c r="J75" s="685"/>
      <c r="K75" s="685"/>
    </row>
  </sheetData>
  <customSheetViews>
    <customSheetView guid="{4E7A3D04-9F51-465C-A42B-3DF9B3E7D5B5}" showPageBreaks="1" fitToPage="1" printArea="1" hiddenColumns="1">
      <selection activeCell="P29" sqref="P29"/>
      <pageMargins left="0.5" right="0.5" top="0.25" bottom="0.25" header="0.5" footer="0.5"/>
      <pageSetup scale="85" orientation="portrait" r:id="rId1"/>
      <headerFooter alignWithMargins="0"/>
    </customSheetView>
    <customSheetView guid="{0DB5BAD5-393A-4F38-9E8B-709DEA7858B1}" showPageBreaks="1" fitToPage="1" printArea="1">
      <selection activeCell="M37" sqref="M37"/>
      <pageMargins left="0.5" right="0.5" top="0.25" bottom="0.25" header="0.5" footer="0.5"/>
      <pageSetup scale="85" orientation="portrait" r:id="rId2"/>
      <headerFooter alignWithMargins="0"/>
    </customSheetView>
    <customSheetView guid="{9188604F-721B-4607-B5A7-F14601E34BB8}" showPageBreaks="1" fitToPage="1" printArea="1">
      <selection activeCell="M37" sqref="M37"/>
      <pageMargins left="0.5" right="0.5" top="0.25" bottom="0.25" header="0.5" footer="0.5"/>
      <pageSetup scale="85" orientation="portrait" r:id="rId3"/>
      <headerFooter alignWithMargins="0"/>
    </customSheetView>
    <customSheetView guid="{26429A53-B624-4AA6-8C8D-667186B058B8}" fitToPage="1">
      <selection activeCell="M37" sqref="M37"/>
      <pageMargins left="0.5" right="0.5" top="0.25" bottom="0.25" header="0.5" footer="0.5"/>
      <pageSetup scale="85" orientation="portrait" r:id="rId4"/>
      <headerFooter alignWithMargins="0"/>
    </customSheetView>
    <customSheetView guid="{7390B031-6060-4327-BF01-8B9465EDB6D9}" fitToPage="1">
      <selection activeCell="M37" sqref="M37"/>
      <pageMargins left="0.5" right="0.5" top="0.25" bottom="0.25" header="0.5" footer="0.5"/>
      <pageSetup scale="85" orientation="portrait" r:id="rId5"/>
      <headerFooter alignWithMargins="0"/>
    </customSheetView>
    <customSheetView guid="{49D366EC-C851-4932-854D-8EA887B298C5}" fitToPage="1">
      <selection activeCell="M37" sqref="M37"/>
      <pageMargins left="0.5" right="0.5" top="0.25" bottom="0.25" header="0.5" footer="0.5"/>
      <pageSetup scale="85" orientation="portrait" r:id="rId6"/>
      <headerFooter alignWithMargins="0"/>
    </customSheetView>
    <customSheetView guid="{F228F194-B0FE-4A91-A927-06A4E89703F0}" fitToPage="1">
      <selection activeCell="M37" sqref="M37"/>
      <pageMargins left="0.5" right="0.5" top="0.25" bottom="0.25" header="0.5" footer="0.5"/>
      <pageSetup scale="85" orientation="portrait" r:id="rId7"/>
      <headerFooter alignWithMargins="0"/>
    </customSheetView>
    <customSheetView guid="{A2494C54-8D9D-4A05-9F27-C858173D9692}" fitToPage="1">
      <selection activeCell="M37" sqref="M37"/>
      <pageMargins left="0.5" right="0.5" top="0.25" bottom="0.25" header="0.5" footer="0.5"/>
      <pageSetup scale="85" orientation="portrait" r:id="rId8"/>
      <headerFooter alignWithMargins="0"/>
    </customSheetView>
    <customSheetView guid="{74404EEC-CA6A-48B0-B168-B7933282EEB2}" showPageBreaks="1" fitToPage="1" printArea="1">
      <selection activeCell="M37" sqref="M37"/>
      <pageMargins left="0.5" right="0.5" top="0.25" bottom="0.25" header="0.5" footer="0.5"/>
      <pageSetup scale="85" orientation="portrait" r:id="rId9"/>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10"/>
      <headerFooter alignWithMargins="0"/>
    </customSheetView>
    <customSheetView guid="{F56BCD39-3910-4701-BCCF-245589B07D98}" showPageBreaks="1" fitToPage="1" printArea="1">
      <selection activeCell="M37" sqref="M37"/>
      <pageMargins left="0.5" right="0.5" top="0.25" bottom="0.25" header="0.5" footer="0.5"/>
      <pageSetup scale="85" orientation="portrait" r:id="rId11"/>
      <headerFooter alignWithMargins="0"/>
    </customSheetView>
  </customSheetViews>
  <mergeCells count="4">
    <mergeCell ref="J1:K1"/>
    <mergeCell ref="A2:K2"/>
    <mergeCell ref="A3:K3"/>
    <mergeCell ref="A4:K4"/>
  </mergeCells>
  <pageMargins left="0.5" right="0.5" top="0.25" bottom="0.25" header="0.5" footer="0.5"/>
  <pageSetup scale="85" orientation="portrait" r:id="rId12"/>
  <headerFooter alignWithMargins="0"/>
  <legacyDrawing r:id="rId1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1"/>
  <sheetViews>
    <sheetView topLeftCell="A13" zoomScaleNormal="100" workbookViewId="0">
      <selection activeCell="C38" sqref="C38"/>
    </sheetView>
  </sheetViews>
  <sheetFormatPr defaultColWidth="11.42578125" defaultRowHeight="12.75"/>
  <cols>
    <col min="1" max="1" width="4.85546875" style="859" customWidth="1"/>
    <col min="2" max="2" width="1" style="859" customWidth="1"/>
    <col min="3" max="3" width="6.42578125" style="859" customWidth="1"/>
    <col min="4" max="4" width="1.140625" style="859" customWidth="1"/>
    <col min="5" max="5" width="62.7109375" style="859" customWidth="1"/>
    <col min="6" max="6" width="13.7109375" style="866" customWidth="1"/>
    <col min="7" max="7" width="1" style="859" customWidth="1"/>
    <col min="8" max="8" width="14.28515625" style="866" customWidth="1"/>
    <col min="9" max="9" width="0.85546875" style="859" customWidth="1"/>
    <col min="10" max="10" width="4.140625" style="859" customWidth="1"/>
    <col min="11" max="11" width="1.7109375" style="859" customWidth="1"/>
    <col min="12" max="12" width="11.42578125" style="859"/>
    <col min="13" max="13" width="20.140625" style="858" bestFit="1" customWidth="1"/>
    <col min="14" max="14" width="10.140625" style="858" bestFit="1" customWidth="1"/>
    <col min="15" max="15" width="22.42578125" style="858" bestFit="1" customWidth="1"/>
    <col min="16" max="16" width="10.140625" style="858" hidden="1" customWidth="1"/>
    <col min="17" max="19" width="11.42578125" style="859"/>
    <col min="20" max="20" width="11.42578125" style="859" customWidth="1"/>
    <col min="21" max="29" width="11.42578125" style="859"/>
    <col min="30" max="30" width="11.42578125" style="859" customWidth="1"/>
    <col min="31" max="16384" width="11.42578125" style="859"/>
  </cols>
  <sheetData>
    <row r="1" spans="1:16">
      <c r="A1" s="684">
        <v>22</v>
      </c>
      <c r="B1" s="685"/>
      <c r="C1" s="685"/>
      <c r="D1" s="685"/>
      <c r="E1" s="685"/>
      <c r="F1" s="685"/>
      <c r="G1" s="685"/>
      <c r="H1" s="822"/>
      <c r="I1" s="685"/>
      <c r="J1" s="685"/>
      <c r="K1" s="686" t="s">
        <v>3461</v>
      </c>
      <c r="L1" s="685"/>
    </row>
    <row r="2" spans="1:16" ht="12.75" customHeight="1">
      <c r="A2" s="3906" t="s">
        <v>924</v>
      </c>
      <c r="B2" s="3907"/>
      <c r="C2" s="3907"/>
      <c r="D2" s="3907"/>
      <c r="E2" s="3907"/>
      <c r="F2" s="3907"/>
      <c r="G2" s="3907"/>
      <c r="H2" s="3907"/>
      <c r="I2" s="3907"/>
      <c r="J2" s="3907"/>
      <c r="K2" s="3908"/>
      <c r="L2" s="685"/>
    </row>
    <row r="3" spans="1:16">
      <c r="A3" s="3909" t="s">
        <v>295</v>
      </c>
      <c r="B3" s="3912"/>
      <c r="C3" s="3912"/>
      <c r="D3" s="3912"/>
      <c r="E3" s="3912"/>
      <c r="F3" s="3912"/>
      <c r="G3" s="3912"/>
      <c r="H3" s="3912"/>
      <c r="I3" s="3912"/>
      <c r="J3" s="3912"/>
      <c r="K3" s="825"/>
      <c r="L3" s="685"/>
    </row>
    <row r="4" spans="1:16">
      <c r="A4" s="3909"/>
      <c r="B4" s="3912"/>
      <c r="C4" s="3912"/>
      <c r="D4" s="3912"/>
      <c r="E4" s="3912"/>
      <c r="F4" s="3912"/>
      <c r="G4" s="3912"/>
      <c r="H4" s="3912"/>
      <c r="I4" s="3912"/>
      <c r="J4" s="3912"/>
      <c r="K4" s="825"/>
      <c r="L4" s="685"/>
    </row>
    <row r="5" spans="1:16" ht="6" customHeight="1">
      <c r="A5" s="824"/>
      <c r="B5" s="685"/>
      <c r="C5" s="685"/>
      <c r="D5" s="685"/>
      <c r="E5" s="685"/>
      <c r="F5" s="822"/>
      <c r="G5" s="685"/>
      <c r="H5" s="822"/>
      <c r="I5" s="685"/>
      <c r="J5" s="685"/>
      <c r="K5" s="825"/>
      <c r="L5" s="685"/>
    </row>
    <row r="6" spans="1:16">
      <c r="A6" s="824"/>
      <c r="B6" s="685"/>
      <c r="C6" s="685"/>
      <c r="D6" s="685"/>
      <c r="E6" s="685"/>
      <c r="F6" s="822"/>
      <c r="G6" s="685"/>
      <c r="H6" s="822"/>
      <c r="I6" s="685"/>
      <c r="J6" s="685"/>
      <c r="K6" s="825"/>
      <c r="L6" s="685"/>
    </row>
    <row r="7" spans="1:16">
      <c r="A7" s="3913" t="s">
        <v>925</v>
      </c>
      <c r="B7" s="3914"/>
      <c r="C7" s="3914"/>
      <c r="D7" s="3914"/>
      <c r="E7" s="3914"/>
      <c r="F7" s="3914"/>
      <c r="G7" s="3914"/>
      <c r="H7" s="3914"/>
      <c r="I7" s="3914"/>
      <c r="J7" s="3914"/>
      <c r="K7" s="825"/>
      <c r="L7" s="685"/>
    </row>
    <row r="8" spans="1:16">
      <c r="A8" s="827" t="s">
        <v>7</v>
      </c>
      <c r="B8" s="828"/>
      <c r="C8" s="829" t="s">
        <v>71</v>
      </c>
      <c r="D8" s="830"/>
      <c r="E8" s="831" t="s">
        <v>888</v>
      </c>
      <c r="F8" s="832" t="s">
        <v>889</v>
      </c>
      <c r="G8" s="829"/>
      <c r="H8" s="832" t="s">
        <v>890</v>
      </c>
      <c r="I8" s="829"/>
      <c r="J8" s="831" t="s">
        <v>70</v>
      </c>
      <c r="K8" s="829"/>
      <c r="L8" s="685"/>
    </row>
    <row r="9" spans="1:16">
      <c r="A9" s="833" t="s">
        <v>17</v>
      </c>
      <c r="B9" s="834"/>
      <c r="C9" s="835" t="s">
        <v>79</v>
      </c>
      <c r="D9" s="836"/>
      <c r="E9" s="837" t="s">
        <v>24</v>
      </c>
      <c r="F9" s="838" t="s">
        <v>25</v>
      </c>
      <c r="G9" s="835"/>
      <c r="H9" s="838" t="s">
        <v>26</v>
      </c>
      <c r="I9" s="835"/>
      <c r="J9" s="837" t="s">
        <v>17</v>
      </c>
      <c r="K9" s="835"/>
      <c r="L9" s="685"/>
      <c r="M9" s="220"/>
      <c r="N9" s="220"/>
      <c r="O9" s="220"/>
      <c r="P9" s="220"/>
    </row>
    <row r="10" spans="1:16">
      <c r="A10" s="839">
        <v>30</v>
      </c>
      <c r="B10" s="824"/>
      <c r="C10" s="825"/>
      <c r="D10" s="685"/>
      <c r="E10" s="685" t="s">
        <v>926</v>
      </c>
      <c r="F10" s="852">
        <v>200000</v>
      </c>
      <c r="G10" s="825"/>
      <c r="H10" s="852">
        <v>100000</v>
      </c>
      <c r="I10" s="825"/>
      <c r="J10" s="841">
        <v>30</v>
      </c>
      <c r="K10" s="825"/>
      <c r="L10" s="685"/>
    </row>
    <row r="11" spans="1:16">
      <c r="A11" s="839">
        <v>31</v>
      </c>
      <c r="B11" s="824"/>
      <c r="C11" s="825"/>
      <c r="D11" s="685"/>
      <c r="E11" s="685" t="s">
        <v>927</v>
      </c>
      <c r="F11" s="840">
        <v>-213319</v>
      </c>
      <c r="G11" s="825"/>
      <c r="H11" s="840">
        <v>-249808</v>
      </c>
      <c r="I11" s="825"/>
      <c r="J11" s="841">
        <v>31</v>
      </c>
      <c r="K11" s="825"/>
      <c r="L11" s="860"/>
    </row>
    <row r="12" spans="1:16">
      <c r="A12" s="839">
        <v>32</v>
      </c>
      <c r="B12" s="824"/>
      <c r="C12" s="825"/>
      <c r="D12" s="685"/>
      <c r="E12" s="685" t="s">
        <v>928</v>
      </c>
      <c r="F12" s="852">
        <v>0</v>
      </c>
      <c r="G12" s="854"/>
      <c r="H12" s="852">
        <v>0</v>
      </c>
      <c r="I12" s="825"/>
      <c r="J12" s="841">
        <v>32</v>
      </c>
      <c r="K12" s="825"/>
      <c r="L12" s="685"/>
    </row>
    <row r="13" spans="1:16">
      <c r="A13" s="839">
        <v>33</v>
      </c>
      <c r="B13" s="824"/>
      <c r="C13" s="825"/>
      <c r="D13" s="685"/>
      <c r="E13" s="685" t="s">
        <v>929</v>
      </c>
      <c r="F13" s="852">
        <v>0</v>
      </c>
      <c r="G13" s="854"/>
      <c r="H13" s="852">
        <v>0</v>
      </c>
      <c r="I13" s="825"/>
      <c r="J13" s="841">
        <v>33</v>
      </c>
      <c r="K13" s="825"/>
      <c r="L13" s="685"/>
    </row>
    <row r="14" spans="1:16">
      <c r="A14" s="839">
        <v>34</v>
      </c>
      <c r="B14" s="824"/>
      <c r="C14" s="825"/>
      <c r="D14" s="685"/>
      <c r="E14" s="685" t="s">
        <v>930</v>
      </c>
      <c r="F14" s="852">
        <v>0</v>
      </c>
      <c r="G14" s="825"/>
      <c r="H14" s="852">
        <v>0</v>
      </c>
      <c r="I14" s="825"/>
      <c r="J14" s="841">
        <v>34</v>
      </c>
      <c r="K14" s="825"/>
      <c r="L14" s="685"/>
    </row>
    <row r="15" spans="1:16">
      <c r="A15" s="839">
        <v>35</v>
      </c>
      <c r="B15" s="824"/>
      <c r="C15" s="825"/>
      <c r="D15" s="685"/>
      <c r="E15" s="685" t="s">
        <v>931</v>
      </c>
      <c r="F15" s="852">
        <v>-1494750</v>
      </c>
      <c r="G15" s="825"/>
      <c r="H15" s="852">
        <v>-197543</v>
      </c>
      <c r="I15" s="825"/>
      <c r="J15" s="841">
        <v>35</v>
      </c>
      <c r="K15" s="825"/>
      <c r="L15" s="685"/>
    </row>
    <row r="16" spans="1:16">
      <c r="A16" s="839">
        <v>36</v>
      </c>
      <c r="B16" s="824"/>
      <c r="C16" s="825"/>
      <c r="D16" s="685"/>
      <c r="E16" s="685" t="s">
        <v>932</v>
      </c>
      <c r="F16" s="842">
        <f>SUM(F10:F15)</f>
        <v>-1508069</v>
      </c>
      <c r="G16" s="843"/>
      <c r="H16" s="842">
        <f>SUM(H10:H15)</f>
        <v>-347351</v>
      </c>
      <c r="I16" s="843"/>
      <c r="J16" s="841">
        <v>36</v>
      </c>
      <c r="K16" s="825"/>
      <c r="L16" s="685"/>
      <c r="M16" s="826"/>
      <c r="N16" s="826"/>
      <c r="O16" s="826"/>
      <c r="P16" s="826"/>
    </row>
    <row r="17" spans="1:16">
      <c r="A17" s="839">
        <v>37</v>
      </c>
      <c r="B17" s="824"/>
      <c r="C17" s="825"/>
      <c r="D17" s="685"/>
      <c r="E17" s="685" t="s">
        <v>933</v>
      </c>
      <c r="F17" s="840">
        <v>-490490</v>
      </c>
      <c r="G17" s="825"/>
      <c r="H17" s="840">
        <v>762056</v>
      </c>
      <c r="I17" s="825"/>
      <c r="J17" s="841">
        <v>37</v>
      </c>
      <c r="K17" s="825"/>
      <c r="L17" s="822"/>
    </row>
    <row r="18" spans="1:16">
      <c r="A18" s="839"/>
      <c r="B18" s="824"/>
      <c r="C18" s="825"/>
      <c r="D18" s="685"/>
      <c r="E18" s="685" t="s">
        <v>934</v>
      </c>
      <c r="F18" s="840"/>
      <c r="G18" s="835"/>
      <c r="H18" s="834"/>
      <c r="I18" s="835"/>
      <c r="J18" s="841"/>
      <c r="K18" s="825"/>
      <c r="L18" s="685"/>
    </row>
    <row r="19" spans="1:16">
      <c r="A19" s="839">
        <v>38</v>
      </c>
      <c r="B19" s="824"/>
      <c r="C19" s="825"/>
      <c r="D19" s="685"/>
      <c r="E19" s="685" t="s">
        <v>935</v>
      </c>
      <c r="F19" s="861">
        <v>1362342</v>
      </c>
      <c r="G19" s="843"/>
      <c r="H19" s="861">
        <v>600286</v>
      </c>
      <c r="I19" s="835"/>
      <c r="J19" s="841">
        <v>38</v>
      </c>
      <c r="K19" s="825"/>
      <c r="L19" s="685"/>
    </row>
    <row r="20" spans="1:16">
      <c r="A20" s="839">
        <v>39</v>
      </c>
      <c r="B20" s="824"/>
      <c r="C20" s="825"/>
      <c r="D20" s="685"/>
      <c r="E20" s="685" t="s">
        <v>936</v>
      </c>
      <c r="F20" s="845">
        <f>F19+F17</f>
        <v>871852</v>
      </c>
      <c r="G20" s="835"/>
      <c r="H20" s="845">
        <f>H19+H17</f>
        <v>1362342</v>
      </c>
      <c r="I20" s="835"/>
      <c r="J20" s="841">
        <v>39</v>
      </c>
      <c r="K20" s="825"/>
      <c r="L20" s="685"/>
      <c r="M20" s="826"/>
      <c r="N20" s="826"/>
      <c r="O20" s="826"/>
      <c r="P20" s="826"/>
    </row>
    <row r="21" spans="1:16">
      <c r="A21" s="839"/>
      <c r="B21" s="824"/>
      <c r="C21" s="825"/>
      <c r="D21" s="685"/>
      <c r="E21" s="685" t="s">
        <v>937</v>
      </c>
      <c r="F21" s="862"/>
      <c r="G21" s="829"/>
      <c r="H21" s="862"/>
      <c r="I21" s="829"/>
      <c r="J21" s="841"/>
      <c r="K21" s="825"/>
      <c r="L21" s="685"/>
    </row>
    <row r="22" spans="1:16" ht="27.75" customHeight="1">
      <c r="A22" s="839"/>
      <c r="B22" s="824"/>
      <c r="C22" s="825"/>
      <c r="D22" s="685"/>
      <c r="E22" s="685" t="s">
        <v>938</v>
      </c>
      <c r="F22" s="840"/>
      <c r="G22" s="825"/>
      <c r="H22" s="840"/>
      <c r="I22" s="825"/>
      <c r="J22" s="841"/>
      <c r="K22" s="825"/>
      <c r="L22" s="685"/>
    </row>
    <row r="23" spans="1:16" ht="16.5" customHeight="1">
      <c r="A23" s="839"/>
      <c r="B23" s="824"/>
      <c r="C23" s="825"/>
      <c r="D23" s="685"/>
      <c r="E23" s="685" t="s">
        <v>939</v>
      </c>
      <c r="F23" s="840"/>
      <c r="G23" s="825"/>
      <c r="H23" s="840"/>
      <c r="I23" s="825"/>
      <c r="J23" s="841"/>
      <c r="K23" s="825"/>
      <c r="L23" s="685"/>
    </row>
    <row r="24" spans="1:16" ht="6.75" customHeight="1">
      <c r="A24" s="839"/>
      <c r="B24" s="824"/>
      <c r="C24" s="825"/>
      <c r="D24" s="685"/>
      <c r="E24" s="685"/>
      <c r="F24" s="840"/>
      <c r="G24" s="825"/>
      <c r="H24" s="840"/>
      <c r="I24" s="825"/>
      <c r="J24" s="841"/>
      <c r="K24" s="825"/>
      <c r="L24" s="685"/>
    </row>
    <row r="25" spans="1:16">
      <c r="A25" s="839">
        <v>40</v>
      </c>
      <c r="B25" s="824"/>
      <c r="C25" s="825"/>
      <c r="D25" s="685"/>
      <c r="E25" s="685" t="s">
        <v>940</v>
      </c>
      <c r="F25" s="863">
        <v>25565</v>
      </c>
      <c r="G25" s="825"/>
      <c r="H25" s="863">
        <v>29303</v>
      </c>
      <c r="I25" s="825"/>
      <c r="J25" s="841">
        <v>40</v>
      </c>
      <c r="K25" s="825"/>
      <c r="L25" s="685"/>
    </row>
    <row r="26" spans="1:16">
      <c r="A26" s="833">
        <v>41</v>
      </c>
      <c r="B26" s="834"/>
      <c r="C26" s="835"/>
      <c r="D26" s="836"/>
      <c r="E26" s="836" t="s">
        <v>941</v>
      </c>
      <c r="F26" s="850">
        <v>1083588</v>
      </c>
      <c r="G26" s="835"/>
      <c r="H26" s="850">
        <v>714120</v>
      </c>
      <c r="I26" s="835"/>
      <c r="J26" s="837">
        <v>41</v>
      </c>
      <c r="K26" s="835"/>
      <c r="L26" s="685"/>
    </row>
    <row r="27" spans="1:16" ht="6" customHeight="1">
      <c r="A27" s="824"/>
      <c r="B27" s="685"/>
      <c r="C27" s="685"/>
      <c r="D27" s="685"/>
      <c r="E27" s="685"/>
      <c r="F27" s="822"/>
      <c r="G27" s="685"/>
      <c r="H27" s="822"/>
      <c r="I27" s="685"/>
      <c r="J27" s="685"/>
      <c r="K27" s="825"/>
      <c r="L27" s="685"/>
    </row>
    <row r="28" spans="1:16">
      <c r="A28" s="824"/>
      <c r="B28" s="685" t="s">
        <v>942</v>
      </c>
      <c r="C28" s="685"/>
      <c r="D28" s="685"/>
      <c r="E28" s="685"/>
      <c r="F28" s="685"/>
      <c r="G28" s="685"/>
      <c r="H28" s="822"/>
      <c r="I28" s="685"/>
      <c r="J28" s="685"/>
      <c r="K28" s="825"/>
      <c r="L28" s="685"/>
    </row>
    <row r="29" spans="1:16">
      <c r="A29" s="824"/>
      <c r="B29" s="685"/>
      <c r="C29" s="685"/>
      <c r="D29" s="685"/>
      <c r="E29" s="685"/>
      <c r="F29" s="685"/>
      <c r="G29" s="685"/>
      <c r="H29" s="822"/>
      <c r="I29" s="685"/>
      <c r="J29" s="685"/>
      <c r="K29" s="825"/>
      <c r="L29" s="685"/>
    </row>
    <row r="30" spans="1:16">
      <c r="A30" s="824"/>
      <c r="B30" s="685"/>
      <c r="C30" s="685"/>
      <c r="D30" s="685"/>
      <c r="E30" s="864" t="s">
        <v>943</v>
      </c>
      <c r="F30" s="685"/>
      <c r="G30" s="685"/>
      <c r="H30" s="822"/>
      <c r="I30" s="685"/>
      <c r="J30" s="685"/>
      <c r="K30" s="825"/>
      <c r="L30" s="685"/>
    </row>
    <row r="31" spans="1:16">
      <c r="A31" s="824"/>
      <c r="B31" s="685"/>
      <c r="C31" s="685"/>
      <c r="D31" s="685"/>
      <c r="E31" s="685"/>
      <c r="F31" s="685"/>
      <c r="G31" s="685"/>
      <c r="H31" s="822"/>
      <c r="I31" s="685"/>
      <c r="J31" s="685"/>
      <c r="K31" s="825"/>
      <c r="L31" s="685"/>
    </row>
    <row r="32" spans="1:16">
      <c r="A32" s="824"/>
      <c r="B32" s="685"/>
      <c r="C32" s="685"/>
      <c r="D32" s="685"/>
      <c r="E32" s="685"/>
      <c r="F32" s="822"/>
      <c r="G32" s="685"/>
      <c r="H32" s="822"/>
      <c r="I32" s="685"/>
      <c r="J32" s="685"/>
      <c r="K32" s="825"/>
      <c r="L32" s="685"/>
    </row>
    <row r="33" spans="1:12" s="859" customFormat="1">
      <c r="A33" s="824"/>
      <c r="B33" s="685"/>
      <c r="C33" s="685"/>
      <c r="D33" s="685"/>
      <c r="E33" s="685"/>
      <c r="F33" s="685"/>
      <c r="G33" s="685"/>
      <c r="H33" s="822"/>
      <c r="I33" s="685"/>
      <c r="J33" s="685"/>
      <c r="K33" s="825"/>
      <c r="L33" s="685"/>
    </row>
    <row r="34" spans="1:12" s="859" customFormat="1">
      <c r="A34" s="824"/>
      <c r="B34" s="685"/>
      <c r="C34" s="685"/>
      <c r="D34" s="685"/>
      <c r="E34" s="685"/>
      <c r="F34" s="685"/>
      <c r="G34" s="685"/>
      <c r="H34" s="822"/>
      <c r="I34" s="685"/>
      <c r="J34" s="685"/>
      <c r="K34" s="825"/>
      <c r="L34" s="685"/>
    </row>
    <row r="35" spans="1:12" s="859" customFormat="1">
      <c r="A35" s="824"/>
      <c r="B35" s="685"/>
      <c r="C35" s="685"/>
      <c r="D35" s="685"/>
      <c r="E35" s="685"/>
      <c r="F35" s="685"/>
      <c r="G35" s="685"/>
      <c r="H35" s="822"/>
      <c r="I35" s="685"/>
      <c r="J35" s="685"/>
      <c r="K35" s="825"/>
      <c r="L35" s="685"/>
    </row>
    <row r="36" spans="1:12" s="859" customFormat="1">
      <c r="A36" s="824"/>
      <c r="B36" s="685"/>
      <c r="C36" s="685"/>
      <c r="D36" s="685"/>
      <c r="E36" s="685"/>
      <c r="F36" s="685"/>
      <c r="G36" s="685"/>
      <c r="H36" s="822"/>
      <c r="I36" s="685"/>
      <c r="J36" s="685"/>
      <c r="K36" s="825"/>
      <c r="L36" s="685"/>
    </row>
    <row r="37" spans="1:12" s="859" customFormat="1">
      <c r="A37" s="824"/>
      <c r="B37" s="685"/>
      <c r="C37" s="685"/>
      <c r="D37" s="685"/>
      <c r="E37" s="685"/>
      <c r="F37" s="685"/>
      <c r="G37" s="685"/>
      <c r="H37" s="822"/>
      <c r="I37" s="685"/>
      <c r="J37" s="685"/>
      <c r="K37" s="825"/>
      <c r="L37" s="685"/>
    </row>
    <row r="38" spans="1:12" s="859" customFormat="1">
      <c r="A38" s="824"/>
      <c r="B38" s="685"/>
      <c r="C38" s="685"/>
      <c r="D38" s="685"/>
      <c r="E38" s="685"/>
      <c r="F38" s="685"/>
      <c r="G38" s="685"/>
      <c r="H38" s="822"/>
      <c r="I38" s="685"/>
      <c r="J38" s="685"/>
      <c r="K38" s="825"/>
      <c r="L38" s="685"/>
    </row>
    <row r="39" spans="1:12" s="859" customFormat="1">
      <c r="A39" s="824"/>
      <c r="B39" s="685"/>
      <c r="C39" s="685"/>
      <c r="D39" s="685"/>
      <c r="E39" s="685"/>
      <c r="F39" s="685"/>
      <c r="G39" s="685"/>
      <c r="H39" s="822"/>
      <c r="I39" s="685"/>
      <c r="J39" s="685"/>
      <c r="K39" s="825"/>
      <c r="L39" s="685"/>
    </row>
    <row r="40" spans="1:12" s="859" customFormat="1">
      <c r="A40" s="844"/>
      <c r="B40" s="685"/>
      <c r="C40" s="685"/>
      <c r="D40" s="685"/>
      <c r="E40" s="685"/>
      <c r="F40" s="822"/>
      <c r="G40" s="685"/>
      <c r="H40" s="822"/>
      <c r="I40" s="685"/>
      <c r="J40" s="841"/>
      <c r="K40" s="825"/>
      <c r="L40" s="685"/>
    </row>
    <row r="41" spans="1:12" s="859" customFormat="1">
      <c r="A41" s="844"/>
      <c r="B41" s="685"/>
      <c r="C41" s="685"/>
      <c r="D41" s="685"/>
      <c r="E41" s="685"/>
      <c r="F41" s="822"/>
      <c r="G41" s="685"/>
      <c r="H41" s="822"/>
      <c r="I41" s="685"/>
      <c r="J41" s="841"/>
      <c r="K41" s="825"/>
      <c r="L41" s="685"/>
    </row>
    <row r="42" spans="1:12" s="859" customFormat="1">
      <c r="A42" s="824"/>
      <c r="B42" s="685"/>
      <c r="C42" s="685"/>
      <c r="D42" s="685"/>
      <c r="E42" s="685"/>
      <c r="F42" s="685"/>
      <c r="G42" s="685"/>
      <c r="H42" s="822"/>
      <c r="I42" s="685"/>
      <c r="J42" s="685"/>
      <c r="K42" s="825"/>
      <c r="L42" s="685"/>
    </row>
    <row r="43" spans="1:12" s="859" customFormat="1">
      <c r="A43" s="824"/>
      <c r="B43" s="685"/>
      <c r="C43" s="685"/>
      <c r="D43" s="685"/>
      <c r="E43" s="685"/>
      <c r="F43" s="685"/>
      <c r="G43" s="685"/>
      <c r="H43" s="822"/>
      <c r="I43" s="685"/>
      <c r="J43" s="685"/>
      <c r="K43" s="825"/>
      <c r="L43" s="685"/>
    </row>
    <row r="44" spans="1:12" s="859" customFormat="1">
      <c r="A44" s="824"/>
      <c r="B44" s="685"/>
      <c r="C44" s="685"/>
      <c r="D44" s="685"/>
      <c r="E44" s="685"/>
      <c r="F44" s="685"/>
      <c r="G44" s="685"/>
      <c r="H44" s="822"/>
      <c r="I44" s="685"/>
      <c r="J44" s="685"/>
      <c r="K44" s="825"/>
      <c r="L44" s="685"/>
    </row>
    <row r="45" spans="1:12" s="859" customFormat="1">
      <c r="A45" s="824"/>
      <c r="B45" s="685"/>
      <c r="C45" s="685"/>
      <c r="D45" s="685"/>
      <c r="E45" s="685"/>
      <c r="F45" s="685"/>
      <c r="G45" s="685"/>
      <c r="H45" s="822"/>
      <c r="I45" s="685"/>
      <c r="J45" s="685"/>
      <c r="K45" s="825"/>
      <c r="L45" s="685"/>
    </row>
    <row r="46" spans="1:12" s="859" customFormat="1">
      <c r="A46" s="824"/>
      <c r="B46" s="685"/>
      <c r="C46" s="685"/>
      <c r="D46" s="685"/>
      <c r="E46" s="685"/>
      <c r="F46" s="685"/>
      <c r="G46" s="685"/>
      <c r="H46" s="822"/>
      <c r="I46" s="685"/>
      <c r="J46" s="685"/>
      <c r="K46" s="825"/>
      <c r="L46" s="685"/>
    </row>
    <row r="47" spans="1:12" s="859" customFormat="1">
      <c r="A47" s="824"/>
      <c r="B47" s="685"/>
      <c r="C47" s="685"/>
      <c r="D47" s="685"/>
      <c r="E47" s="685"/>
      <c r="F47" s="685"/>
      <c r="G47" s="685"/>
      <c r="H47" s="822"/>
      <c r="I47" s="685"/>
      <c r="J47" s="685"/>
      <c r="K47" s="825"/>
      <c r="L47" s="685"/>
    </row>
    <row r="48" spans="1:12" s="859" customFormat="1">
      <c r="A48" s="844"/>
      <c r="B48" s="685"/>
      <c r="C48" s="685"/>
      <c r="D48" s="685"/>
      <c r="E48" s="685"/>
      <c r="F48" s="822"/>
      <c r="G48" s="685"/>
      <c r="H48" s="822"/>
      <c r="I48" s="685"/>
      <c r="J48" s="841"/>
      <c r="K48" s="825"/>
      <c r="L48" s="685"/>
    </row>
    <row r="49" spans="1:12" s="859" customFormat="1">
      <c r="A49" s="844"/>
      <c r="B49" s="685"/>
      <c r="C49" s="685"/>
      <c r="D49" s="685"/>
      <c r="E49" s="685"/>
      <c r="F49" s="822"/>
      <c r="G49" s="685"/>
      <c r="H49" s="822"/>
      <c r="I49" s="685"/>
      <c r="J49" s="841"/>
      <c r="K49" s="825"/>
      <c r="L49" s="685"/>
    </row>
    <row r="50" spans="1:12" s="859" customFormat="1">
      <c r="A50" s="844"/>
      <c r="B50" s="685"/>
      <c r="C50" s="685"/>
      <c r="D50" s="685"/>
      <c r="E50" s="685"/>
      <c r="F50" s="822"/>
      <c r="G50" s="685"/>
      <c r="H50" s="822"/>
      <c r="I50" s="685"/>
      <c r="J50" s="841"/>
      <c r="K50" s="825"/>
      <c r="L50" s="685"/>
    </row>
    <row r="51" spans="1:12" s="859" customFormat="1">
      <c r="A51" s="844"/>
      <c r="B51" s="685"/>
      <c r="C51" s="685"/>
      <c r="D51" s="685"/>
      <c r="E51" s="685"/>
      <c r="F51" s="822"/>
      <c r="G51" s="685"/>
      <c r="H51" s="822"/>
      <c r="I51" s="685"/>
      <c r="J51" s="841"/>
      <c r="K51" s="825"/>
      <c r="L51" s="685"/>
    </row>
    <row r="52" spans="1:12" s="859" customFormat="1">
      <c r="A52" s="844"/>
      <c r="B52" s="685"/>
      <c r="C52" s="685"/>
      <c r="D52" s="685"/>
      <c r="E52" s="685"/>
      <c r="F52" s="822"/>
      <c r="G52" s="685"/>
      <c r="H52" s="822"/>
      <c r="I52" s="685"/>
      <c r="J52" s="841"/>
      <c r="K52" s="825"/>
      <c r="L52" s="685"/>
    </row>
    <row r="53" spans="1:12" s="859" customFormat="1">
      <c r="A53" s="844"/>
      <c r="B53" s="685"/>
      <c r="C53" s="685"/>
      <c r="D53" s="685"/>
      <c r="E53" s="841"/>
      <c r="F53" s="865"/>
      <c r="G53" s="685"/>
      <c r="H53" s="865"/>
      <c r="I53" s="685"/>
      <c r="J53" s="841"/>
      <c r="K53" s="825"/>
      <c r="L53" s="685"/>
    </row>
    <row r="54" spans="1:12" s="859" customFormat="1">
      <c r="A54" s="844"/>
      <c r="B54" s="685"/>
      <c r="C54" s="685"/>
      <c r="D54" s="685"/>
      <c r="E54" s="841"/>
      <c r="F54" s="865"/>
      <c r="G54" s="685"/>
      <c r="H54" s="865"/>
      <c r="I54" s="685"/>
      <c r="J54" s="841"/>
      <c r="K54" s="825"/>
      <c r="L54" s="685"/>
    </row>
    <row r="55" spans="1:12" s="859" customFormat="1">
      <c r="A55" s="844"/>
      <c r="B55" s="685"/>
      <c r="C55" s="685"/>
      <c r="D55" s="685"/>
      <c r="E55" s="685"/>
      <c r="F55" s="822"/>
      <c r="G55" s="685"/>
      <c r="H55" s="822"/>
      <c r="I55" s="685"/>
      <c r="J55" s="841"/>
      <c r="K55" s="825"/>
      <c r="L55" s="685"/>
    </row>
    <row r="56" spans="1:12" s="859" customFormat="1">
      <c r="A56" s="844"/>
      <c r="B56" s="685"/>
      <c r="C56" s="685"/>
      <c r="D56" s="685"/>
      <c r="E56" s="685"/>
      <c r="F56" s="822"/>
      <c r="G56" s="685"/>
      <c r="H56" s="822"/>
      <c r="I56" s="685"/>
      <c r="J56" s="841"/>
      <c r="K56" s="825"/>
      <c r="L56" s="685"/>
    </row>
    <row r="57" spans="1:12" s="859" customFormat="1">
      <c r="A57" s="844"/>
      <c r="B57" s="685"/>
      <c r="C57" s="685"/>
      <c r="D57" s="685"/>
      <c r="E57" s="685"/>
      <c r="F57" s="822"/>
      <c r="G57" s="685"/>
      <c r="H57" s="822"/>
      <c r="I57" s="685"/>
      <c r="J57" s="841"/>
      <c r="K57" s="825"/>
      <c r="L57" s="685"/>
    </row>
    <row r="58" spans="1:12" s="859" customFormat="1">
      <c r="A58" s="844"/>
      <c r="B58" s="685"/>
      <c r="C58" s="685"/>
      <c r="D58" s="685"/>
      <c r="E58" s="685"/>
      <c r="F58" s="822"/>
      <c r="G58" s="685"/>
      <c r="H58" s="822"/>
      <c r="I58" s="685"/>
      <c r="J58" s="841"/>
      <c r="K58" s="825"/>
      <c r="L58" s="685"/>
    </row>
    <row r="59" spans="1:12" s="859" customFormat="1">
      <c r="A59" s="844"/>
      <c r="B59" s="685"/>
      <c r="C59" s="685"/>
      <c r="D59" s="685"/>
      <c r="E59" s="685"/>
      <c r="F59" s="822"/>
      <c r="G59" s="685"/>
      <c r="H59" s="822"/>
      <c r="I59" s="685"/>
      <c r="J59" s="841"/>
      <c r="K59" s="825"/>
      <c r="L59" s="685"/>
    </row>
    <row r="60" spans="1:12" s="859" customFormat="1">
      <c r="A60" s="844"/>
      <c r="B60" s="685"/>
      <c r="C60" s="685"/>
      <c r="D60" s="685"/>
      <c r="E60" s="685"/>
      <c r="F60" s="822"/>
      <c r="G60" s="685"/>
      <c r="H60" s="822"/>
      <c r="I60" s="685"/>
      <c r="J60" s="841"/>
      <c r="K60" s="825"/>
      <c r="L60" s="685"/>
    </row>
    <row r="61" spans="1:12" s="859" customFormat="1">
      <c r="A61" s="844"/>
      <c r="B61" s="685"/>
      <c r="C61" s="685"/>
      <c r="D61" s="685"/>
      <c r="E61" s="685"/>
      <c r="F61" s="822"/>
      <c r="G61" s="685"/>
      <c r="H61" s="822"/>
      <c r="I61" s="685"/>
      <c r="J61" s="841"/>
      <c r="K61" s="825"/>
      <c r="L61" s="685"/>
    </row>
    <row r="62" spans="1:12" s="859" customFormat="1">
      <c r="A62" s="844"/>
      <c r="B62" s="685"/>
      <c r="C62" s="685"/>
      <c r="D62" s="685"/>
      <c r="E62" s="685"/>
      <c r="F62" s="822"/>
      <c r="G62" s="685"/>
      <c r="H62" s="822"/>
      <c r="I62" s="685"/>
      <c r="J62" s="841"/>
      <c r="K62" s="825"/>
      <c r="L62" s="685"/>
    </row>
    <row r="63" spans="1:12" s="859" customFormat="1">
      <c r="A63" s="844"/>
      <c r="B63" s="685"/>
      <c r="C63" s="685"/>
      <c r="D63" s="685"/>
      <c r="E63" s="685"/>
      <c r="F63" s="822"/>
      <c r="G63" s="685"/>
      <c r="H63" s="822"/>
      <c r="I63" s="685"/>
      <c r="J63" s="841"/>
      <c r="K63" s="825"/>
      <c r="L63" s="685"/>
    </row>
    <row r="64" spans="1:12" s="859" customFormat="1">
      <c r="A64" s="844"/>
      <c r="B64" s="685"/>
      <c r="C64" s="685"/>
      <c r="D64" s="685"/>
      <c r="E64" s="685"/>
      <c r="F64" s="822"/>
      <c r="G64" s="685"/>
      <c r="H64" s="822"/>
      <c r="I64" s="685"/>
      <c r="J64" s="685"/>
      <c r="K64" s="825"/>
      <c r="L64" s="685"/>
    </row>
    <row r="65" spans="1:12" s="859" customFormat="1">
      <c r="A65" s="834"/>
      <c r="B65" s="836"/>
      <c r="C65" s="836"/>
      <c r="D65" s="836"/>
      <c r="E65" s="836"/>
      <c r="F65" s="846"/>
      <c r="G65" s="836"/>
      <c r="H65" s="846"/>
      <c r="I65" s="836"/>
      <c r="J65" s="836"/>
      <c r="K65" s="835"/>
      <c r="L65" s="685"/>
    </row>
    <row r="66" spans="1:12" s="859" customFormat="1">
      <c r="A66" s="685" t="s">
        <v>944</v>
      </c>
      <c r="B66" s="685"/>
      <c r="C66" s="685"/>
      <c r="D66" s="685"/>
      <c r="E66" s="685"/>
      <c r="F66" s="822"/>
      <c r="G66" s="685"/>
      <c r="H66" s="822"/>
      <c r="I66" s="685"/>
      <c r="J66" s="685"/>
      <c r="K66" s="686" t="s">
        <v>391</v>
      </c>
      <c r="L66" s="685"/>
    </row>
    <row r="67" spans="1:12" s="859" customFormat="1">
      <c r="A67" s="685"/>
      <c r="B67" s="685"/>
      <c r="C67" s="685"/>
      <c r="D67" s="685"/>
      <c r="E67" s="685"/>
      <c r="F67" s="822"/>
      <c r="G67" s="685"/>
      <c r="H67" s="822"/>
      <c r="I67" s="685"/>
      <c r="J67" s="685"/>
      <c r="K67" s="685"/>
      <c r="L67" s="685"/>
    </row>
    <row r="68" spans="1:12" s="859" customFormat="1">
      <c r="A68" s="685"/>
      <c r="B68" s="685"/>
      <c r="C68" s="685"/>
      <c r="D68" s="685"/>
      <c r="E68" s="685"/>
      <c r="F68" s="822"/>
      <c r="G68" s="685"/>
      <c r="H68" s="822"/>
      <c r="I68" s="685"/>
      <c r="J68" s="685"/>
      <c r="K68" s="685"/>
      <c r="L68" s="685"/>
    </row>
    <row r="69" spans="1:12" s="859" customFormat="1">
      <c r="A69" s="685"/>
      <c r="B69" s="685"/>
      <c r="C69" s="685"/>
      <c r="D69" s="685"/>
      <c r="E69" s="685"/>
      <c r="F69" s="822"/>
      <c r="G69" s="685"/>
      <c r="H69" s="822"/>
      <c r="I69" s="685"/>
      <c r="J69" s="685"/>
      <c r="K69" s="685"/>
      <c r="L69" s="685"/>
    </row>
    <row r="70" spans="1:12" s="859" customFormat="1">
      <c r="A70" s="685"/>
      <c r="B70" s="685"/>
      <c r="C70" s="685"/>
      <c r="D70" s="685"/>
      <c r="E70" s="685"/>
      <c r="F70" s="822"/>
      <c r="G70" s="685"/>
      <c r="H70" s="822"/>
      <c r="I70" s="685"/>
      <c r="J70" s="685"/>
      <c r="K70" s="685"/>
      <c r="L70" s="685"/>
    </row>
    <row r="71" spans="1:12" s="859" customFormat="1">
      <c r="A71" s="685"/>
      <c r="B71" s="685"/>
      <c r="C71" s="685"/>
      <c r="D71" s="685"/>
      <c r="E71" s="685"/>
      <c r="F71" s="822"/>
      <c r="G71" s="685"/>
      <c r="H71" s="822"/>
      <c r="I71" s="685"/>
      <c r="J71" s="685"/>
      <c r="K71" s="685"/>
      <c r="L71" s="685"/>
    </row>
    <row r="72" spans="1:12" s="859" customFormat="1">
      <c r="A72" s="685"/>
      <c r="B72" s="685"/>
      <c r="C72" s="685"/>
      <c r="D72" s="685"/>
      <c r="E72" s="685"/>
      <c r="F72" s="822"/>
      <c r="G72" s="685"/>
      <c r="H72" s="822"/>
      <c r="I72" s="685"/>
      <c r="J72" s="685"/>
      <c r="K72" s="685"/>
      <c r="L72" s="685"/>
    </row>
    <row r="73" spans="1:12" s="859" customFormat="1">
      <c r="A73" s="685"/>
      <c r="B73" s="685"/>
      <c r="C73" s="685"/>
      <c r="D73" s="685"/>
      <c r="E73" s="685"/>
      <c r="F73" s="822"/>
      <c r="G73" s="685"/>
      <c r="H73" s="822"/>
      <c r="I73" s="685"/>
      <c r="J73" s="685"/>
      <c r="K73" s="685"/>
      <c r="L73" s="685"/>
    </row>
    <row r="74" spans="1:12" s="859" customFormat="1">
      <c r="A74" s="685"/>
      <c r="B74" s="685"/>
      <c r="C74" s="685"/>
      <c r="D74" s="685"/>
      <c r="E74" s="685"/>
      <c r="F74" s="822"/>
      <c r="G74" s="685"/>
      <c r="H74" s="822"/>
      <c r="I74" s="685"/>
      <c r="J74" s="685"/>
      <c r="K74" s="685"/>
      <c r="L74" s="685"/>
    </row>
    <row r="75" spans="1:12" s="859" customFormat="1">
      <c r="A75" s="685"/>
      <c r="B75" s="685"/>
      <c r="C75" s="685"/>
      <c r="D75" s="685"/>
      <c r="E75" s="685"/>
      <c r="F75" s="822"/>
      <c r="G75" s="685"/>
      <c r="H75" s="822"/>
      <c r="I75" s="685"/>
      <c r="J75" s="685"/>
      <c r="K75" s="685"/>
      <c r="L75" s="685"/>
    </row>
    <row r="76" spans="1:12" s="859" customFormat="1">
      <c r="A76" s="685"/>
      <c r="B76" s="685"/>
      <c r="C76" s="685"/>
      <c r="D76" s="685"/>
      <c r="E76" s="685"/>
      <c r="F76" s="822"/>
      <c r="G76" s="685"/>
      <c r="H76" s="822"/>
      <c r="I76" s="685"/>
      <c r="J76" s="685"/>
      <c r="K76" s="685"/>
      <c r="L76" s="685"/>
    </row>
    <row r="77" spans="1:12" s="859" customFormat="1">
      <c r="A77" s="685"/>
      <c r="B77" s="685"/>
      <c r="C77" s="685"/>
      <c r="D77" s="685"/>
      <c r="E77" s="685"/>
      <c r="F77" s="822"/>
      <c r="G77" s="685"/>
      <c r="H77" s="822"/>
      <c r="I77" s="685"/>
      <c r="J77" s="685"/>
      <c r="K77" s="685"/>
      <c r="L77" s="685"/>
    </row>
    <row r="78" spans="1:12" s="859" customFormat="1">
      <c r="A78" s="685"/>
      <c r="B78" s="685"/>
      <c r="C78" s="685"/>
      <c r="D78" s="685"/>
      <c r="E78" s="685"/>
      <c r="F78" s="822"/>
      <c r="G78" s="685"/>
      <c r="H78" s="822"/>
      <c r="I78" s="685"/>
      <c r="J78" s="685"/>
      <c r="K78" s="685"/>
      <c r="L78" s="685"/>
    </row>
    <row r="79" spans="1:12" s="859" customFormat="1">
      <c r="A79" s="685"/>
      <c r="B79" s="685"/>
      <c r="C79" s="685"/>
      <c r="D79" s="685"/>
      <c r="E79" s="685"/>
      <c r="F79" s="822"/>
      <c r="G79" s="685"/>
      <c r="H79" s="822"/>
      <c r="I79" s="685"/>
      <c r="J79" s="685"/>
      <c r="K79" s="685"/>
      <c r="L79" s="685"/>
    </row>
    <row r="80" spans="1:12" s="859" customFormat="1">
      <c r="A80" s="685"/>
      <c r="B80" s="685"/>
      <c r="C80" s="685"/>
      <c r="D80" s="685"/>
      <c r="E80" s="685"/>
      <c r="F80" s="822"/>
      <c r="G80" s="685"/>
      <c r="H80" s="822"/>
      <c r="I80" s="685"/>
      <c r="J80" s="685"/>
      <c r="K80" s="685"/>
      <c r="L80" s="685"/>
    </row>
    <row r="81" spans="1:12" s="859" customFormat="1">
      <c r="A81" s="685"/>
      <c r="B81" s="685"/>
      <c r="C81" s="685"/>
      <c r="D81" s="685"/>
      <c r="E81" s="685"/>
      <c r="F81" s="822"/>
      <c r="G81" s="685"/>
      <c r="H81" s="822"/>
      <c r="I81" s="685"/>
      <c r="J81" s="685"/>
      <c r="K81" s="685"/>
      <c r="L81" s="685"/>
    </row>
    <row r="82" spans="1:12" s="859" customFormat="1">
      <c r="A82" s="685"/>
      <c r="B82" s="685"/>
      <c r="C82" s="685"/>
      <c r="D82" s="685"/>
      <c r="E82" s="685"/>
      <c r="F82" s="822"/>
      <c r="G82" s="685"/>
      <c r="H82" s="822"/>
      <c r="I82" s="685"/>
      <c r="J82" s="685"/>
      <c r="K82" s="685"/>
      <c r="L82" s="685"/>
    </row>
    <row r="83" spans="1:12" s="859" customFormat="1">
      <c r="A83" s="685"/>
      <c r="B83" s="685"/>
      <c r="C83" s="685"/>
      <c r="D83" s="685"/>
      <c r="E83" s="685"/>
      <c r="F83" s="822"/>
      <c r="G83" s="685"/>
      <c r="H83" s="822"/>
      <c r="I83" s="685"/>
      <c r="J83" s="685"/>
      <c r="K83" s="685"/>
      <c r="L83" s="685"/>
    </row>
    <row r="84" spans="1:12" s="859" customFormat="1">
      <c r="A84" s="685"/>
      <c r="B84" s="685"/>
      <c r="C84" s="685"/>
      <c r="D84" s="685"/>
      <c r="E84" s="685"/>
      <c r="F84" s="822"/>
      <c r="G84" s="685"/>
      <c r="H84" s="822"/>
      <c r="I84" s="685"/>
      <c r="J84" s="685"/>
      <c r="K84" s="685"/>
      <c r="L84" s="685"/>
    </row>
    <row r="85" spans="1:12" s="859" customFormat="1">
      <c r="A85" s="685"/>
      <c r="B85" s="685"/>
      <c r="C85" s="685"/>
      <c r="D85" s="685"/>
      <c r="E85" s="685"/>
      <c r="F85" s="822"/>
      <c r="G85" s="685"/>
      <c r="H85" s="822"/>
      <c r="I85" s="685"/>
      <c r="J85" s="685"/>
      <c r="K85" s="685"/>
      <c r="L85" s="685"/>
    </row>
    <row r="86" spans="1:12" s="859" customFormat="1">
      <c r="A86" s="685"/>
      <c r="B86" s="685"/>
      <c r="C86" s="685"/>
      <c r="D86" s="685"/>
      <c r="E86" s="685"/>
      <c r="F86" s="822"/>
      <c r="G86" s="685"/>
      <c r="H86" s="822"/>
      <c r="I86" s="685"/>
      <c r="J86" s="685"/>
      <c r="K86" s="685"/>
      <c r="L86" s="685"/>
    </row>
    <row r="87" spans="1:12" s="859" customFormat="1">
      <c r="A87" s="685"/>
      <c r="B87" s="685"/>
      <c r="C87" s="685"/>
      <c r="D87" s="685"/>
      <c r="E87" s="685"/>
      <c r="F87" s="822"/>
      <c r="G87" s="685"/>
      <c r="H87" s="822"/>
      <c r="I87" s="685"/>
      <c r="J87" s="685"/>
      <c r="K87" s="685"/>
      <c r="L87" s="685"/>
    </row>
    <row r="88" spans="1:12" s="859" customFormat="1">
      <c r="A88" s="685"/>
      <c r="B88" s="685"/>
      <c r="C88" s="685"/>
      <c r="D88" s="685"/>
      <c r="E88" s="685"/>
      <c r="F88" s="822"/>
      <c r="G88" s="685"/>
      <c r="H88" s="822"/>
      <c r="I88" s="685"/>
      <c r="J88" s="685"/>
      <c r="K88" s="685"/>
      <c r="L88" s="685"/>
    </row>
    <row r="89" spans="1:12" s="859" customFormat="1">
      <c r="A89" s="685"/>
      <c r="B89" s="685"/>
      <c r="C89" s="685"/>
      <c r="D89" s="685"/>
      <c r="E89" s="685"/>
      <c r="F89" s="822"/>
      <c r="G89" s="685"/>
      <c r="H89" s="822"/>
      <c r="I89" s="685"/>
      <c r="J89" s="685"/>
      <c r="K89" s="685"/>
      <c r="L89" s="685"/>
    </row>
    <row r="90" spans="1:12" s="859" customFormat="1">
      <c r="A90" s="685"/>
      <c r="B90" s="685"/>
      <c r="C90" s="685"/>
      <c r="D90" s="685"/>
      <c r="E90" s="685"/>
      <c r="F90" s="822"/>
      <c r="G90" s="685"/>
      <c r="H90" s="822"/>
      <c r="I90" s="685"/>
      <c r="J90" s="685"/>
      <c r="K90" s="685"/>
      <c r="L90" s="685"/>
    </row>
    <row r="91" spans="1:12" s="859" customFormat="1">
      <c r="A91" s="685"/>
      <c r="B91" s="685"/>
      <c r="C91" s="685"/>
      <c r="D91" s="685"/>
      <c r="E91" s="685"/>
      <c r="F91" s="822"/>
      <c r="G91" s="685"/>
      <c r="H91" s="822"/>
      <c r="I91" s="685"/>
      <c r="J91" s="685"/>
      <c r="K91" s="685"/>
      <c r="L91" s="685"/>
    </row>
  </sheetData>
  <customSheetViews>
    <customSheetView guid="{4E7A3D04-9F51-465C-A42B-3DF9B3E7D5B5}" showPageBreaks="1" fitToPage="1" printArea="1" hiddenColumns="1">
      <selection activeCell="P29" sqref="P29"/>
      <pageMargins left="0.5" right="0.5" top="0.25" bottom="0.25" header="0.5" footer="0.5"/>
      <pageSetup scale="85" orientation="portrait" r:id="rId1"/>
      <headerFooter alignWithMargins="0"/>
    </customSheetView>
    <customSheetView guid="{0DB5BAD5-393A-4F38-9E8B-709DEA7858B1}" showPageBreaks="1" fitToPage="1" printArea="1">
      <selection activeCell="O47" sqref="O47"/>
      <pageMargins left="0.5" right="0.5" top="0.25" bottom="0.25" header="0.5" footer="0.5"/>
      <pageSetup scale="85" orientation="portrait" r:id="rId2"/>
      <headerFooter alignWithMargins="0"/>
    </customSheetView>
    <customSheetView guid="{9188604F-721B-4607-B5A7-F14601E34BB8}" showPageBreaks="1" fitToPage="1" printArea="1">
      <selection activeCell="O47" sqref="O47"/>
      <pageMargins left="0.5" right="0.5" top="0.25" bottom="0.25" header="0.5" footer="0.5"/>
      <pageSetup scale="85" orientation="portrait" r:id="rId3"/>
      <headerFooter alignWithMargins="0"/>
    </customSheetView>
    <customSheetView guid="{26429A53-B624-4AA6-8C8D-667186B058B8}" fitToPage="1">
      <selection activeCell="O47" sqref="O47"/>
      <pageMargins left="0.5" right="0.5" top="0.25" bottom="0.25" header="0.5" footer="0.5"/>
      <pageSetup scale="85" orientation="portrait" r:id="rId4"/>
      <headerFooter alignWithMargins="0"/>
    </customSheetView>
    <customSheetView guid="{7390B031-6060-4327-BF01-8B9465EDB6D9}" fitToPage="1">
      <selection activeCell="O47" sqref="O47"/>
      <pageMargins left="0.5" right="0.5" top="0.25" bottom="0.25" header="0.5" footer="0.5"/>
      <pageSetup scale="85" orientation="portrait" r:id="rId5"/>
      <headerFooter alignWithMargins="0"/>
    </customSheetView>
    <customSheetView guid="{49D366EC-C851-4932-854D-8EA887B298C5}" fitToPage="1">
      <selection activeCell="O47" sqref="O47"/>
      <pageMargins left="0.5" right="0.5" top="0.25" bottom="0.25" header="0.5" footer="0.5"/>
      <pageSetup scale="85" orientation="portrait" r:id="rId6"/>
      <headerFooter alignWithMargins="0"/>
    </customSheetView>
    <customSheetView guid="{F228F194-B0FE-4A91-A927-06A4E89703F0}" fitToPage="1">
      <selection activeCell="O47" sqref="O47"/>
      <pageMargins left="0.5" right="0.5" top="0.25" bottom="0.25" header="0.5" footer="0.5"/>
      <pageSetup scale="85" orientation="portrait" r:id="rId7"/>
      <headerFooter alignWithMargins="0"/>
    </customSheetView>
    <customSheetView guid="{A2494C54-8D9D-4A05-9F27-C858173D9692}" fitToPage="1">
      <selection activeCell="O47" sqref="O47"/>
      <pageMargins left="0.5" right="0.5" top="0.25" bottom="0.25" header="0.5" footer="0.5"/>
      <pageSetup scale="85" orientation="portrait" r:id="rId8"/>
      <headerFooter alignWithMargins="0"/>
    </customSheetView>
    <customSheetView guid="{74404EEC-CA6A-48B0-B168-B7933282EEB2}" showPageBreaks="1" fitToPage="1" printArea="1">
      <selection activeCell="O47" sqref="O47"/>
      <pageMargins left="0.5" right="0.5" top="0.25" bottom="0.25" header="0.5" footer="0.5"/>
      <pageSetup scale="85" orientation="portrait" r:id="rId9"/>
      <headerFooter alignWithMargins="0"/>
    </customSheetView>
    <customSheetView guid="{FB19BFAA-60BA-4CC2-92E5-E4C141AE804E}" showPageBreaks="1" fitToPage="1" printArea="1">
      <selection activeCell="F63" sqref="F63"/>
      <pageMargins left="0.5" right="0.5" top="0.25" bottom="0.25" header="0.5" footer="0.5"/>
      <pageSetup scale="85" orientation="portrait" r:id="rId10"/>
      <headerFooter alignWithMargins="0"/>
    </customSheetView>
    <customSheetView guid="{F56BCD39-3910-4701-BCCF-245589B07D98}" showPageBreaks="1" fitToPage="1" printArea="1">
      <selection activeCell="O47" sqref="O47"/>
      <pageMargins left="0.5" right="0.5" top="0.25" bottom="0.25" header="0.5" footer="0.5"/>
      <pageSetup scale="85" orientation="portrait" r:id="rId11"/>
      <headerFooter alignWithMargins="0"/>
    </customSheetView>
  </customSheetViews>
  <mergeCells count="4">
    <mergeCell ref="A2:K2"/>
    <mergeCell ref="A3:J3"/>
    <mergeCell ref="A4:J4"/>
    <mergeCell ref="A7:J7"/>
  </mergeCells>
  <pageMargins left="0.5" right="0.5" top="0.25" bottom="0.25" header="0.5" footer="0.5"/>
  <pageSetup scale="85" orientation="portrait" r:id="rId12"/>
  <headerFooter alignWithMargins="0"/>
  <legacy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zoomScale="75" workbookViewId="0">
      <selection activeCell="C38" sqref="C38"/>
    </sheetView>
  </sheetViews>
  <sheetFormatPr defaultColWidth="9.140625" defaultRowHeight="12.75"/>
  <cols>
    <col min="1" max="1" width="9.140625" style="3047"/>
    <col min="2" max="2" width="3.85546875" style="3047" customWidth="1"/>
    <col min="3" max="3" width="9.140625" style="3047"/>
    <col min="4" max="4" width="6.28515625" style="3047" customWidth="1"/>
    <col min="5" max="5" width="6.7109375" style="3047" customWidth="1"/>
    <col min="6" max="6" width="16" style="3047" customWidth="1"/>
    <col min="7" max="7" width="15.140625" style="3047" customWidth="1"/>
    <col min="8" max="8" width="16.140625" style="3047" customWidth="1"/>
    <col min="9" max="9" width="9.85546875" style="3047" customWidth="1"/>
    <col min="10" max="16384" width="9.140625" style="3047"/>
  </cols>
  <sheetData>
    <row r="2" spans="2:11" ht="13.5" thickBot="1">
      <c r="B2" s="3094" t="s">
        <v>3461</v>
      </c>
      <c r="C2" s="3041"/>
      <c r="D2" s="3042"/>
      <c r="E2" s="3042"/>
      <c r="F2" s="3043"/>
      <c r="G2" s="3044"/>
      <c r="H2" s="3045"/>
      <c r="I2" s="3045"/>
      <c r="J2" s="3045"/>
      <c r="K2" s="3045"/>
    </row>
    <row r="3" spans="2:11">
      <c r="B3" s="3048"/>
      <c r="C3" s="3049"/>
      <c r="D3" s="3050"/>
      <c r="E3" s="3050"/>
      <c r="F3" s="3050"/>
      <c r="G3" s="3049"/>
      <c r="H3" s="3050"/>
      <c r="I3" s="3050"/>
      <c r="J3" s="3050"/>
      <c r="K3" s="3051"/>
    </row>
    <row r="4" spans="2:11">
      <c r="B4" s="3052"/>
      <c r="C4" s="3053"/>
      <c r="D4" s="3054"/>
      <c r="E4" s="3054"/>
      <c r="F4" s="3054"/>
      <c r="G4" s="3053"/>
      <c r="H4" s="3054"/>
      <c r="I4" s="3054"/>
      <c r="J4" s="3054"/>
      <c r="K4" s="3055"/>
    </row>
    <row r="5" spans="2:11">
      <c r="B5" s="3052"/>
      <c r="C5" s="3053"/>
      <c r="D5" s="3054"/>
      <c r="E5" s="3054"/>
      <c r="F5" s="3054"/>
      <c r="G5" s="3053"/>
      <c r="H5" s="3054"/>
      <c r="I5" s="3054"/>
      <c r="J5" s="3054"/>
      <c r="K5" s="3055"/>
    </row>
    <row r="6" spans="2:11">
      <c r="B6" s="3052"/>
      <c r="C6" s="3053"/>
      <c r="D6" s="3054"/>
      <c r="E6" s="3054"/>
      <c r="F6" s="3054"/>
      <c r="G6" s="3053"/>
      <c r="H6" s="3054"/>
      <c r="I6" s="3054"/>
      <c r="J6" s="3054"/>
      <c r="K6" s="3055"/>
    </row>
    <row r="7" spans="2:11">
      <c r="B7" s="3052"/>
      <c r="C7" s="3053"/>
      <c r="D7" s="3054"/>
      <c r="E7" s="3054"/>
      <c r="F7" s="3054"/>
      <c r="G7" s="3053"/>
      <c r="H7" s="3054"/>
      <c r="I7" s="3054"/>
      <c r="J7" s="3054"/>
      <c r="K7" s="3055"/>
    </row>
    <row r="8" spans="2:11" ht="18">
      <c r="B8" s="3056" t="s">
        <v>3364</v>
      </c>
      <c r="C8" s="3057"/>
      <c r="D8" s="3058"/>
      <c r="E8" s="3058"/>
      <c r="F8" s="3059"/>
      <c r="G8" s="3060"/>
      <c r="H8" s="3058"/>
      <c r="I8" s="3058"/>
      <c r="J8" s="3058"/>
      <c r="K8" s="3061"/>
    </row>
    <row r="9" spans="2:11">
      <c r="B9" s="3062"/>
      <c r="C9" s="3057"/>
      <c r="D9" s="3058"/>
      <c r="E9" s="3058"/>
      <c r="F9" s="3058"/>
      <c r="G9" s="3057"/>
      <c r="H9" s="3058"/>
      <c r="I9" s="3058"/>
      <c r="J9" s="3058"/>
      <c r="K9" s="3061"/>
    </row>
    <row r="10" spans="2:11">
      <c r="B10" s="3062"/>
      <c r="C10" s="3057"/>
      <c r="D10" s="3058"/>
      <c r="E10" s="3058"/>
      <c r="F10" s="3058"/>
      <c r="G10" s="3057"/>
      <c r="H10" s="3058"/>
      <c r="I10" s="3058"/>
      <c r="J10" s="3058"/>
      <c r="K10" s="3061"/>
    </row>
    <row r="11" spans="2:11">
      <c r="B11" s="3062"/>
      <c r="C11" s="3057"/>
      <c r="D11" s="3058"/>
      <c r="E11" s="3058"/>
      <c r="F11" s="3058"/>
      <c r="G11" s="3057"/>
      <c r="H11" s="3058"/>
      <c r="I11" s="3058"/>
      <c r="J11" s="3058"/>
      <c r="K11" s="3061"/>
    </row>
    <row r="12" spans="2:11" ht="15.75">
      <c r="B12" s="3063" t="s">
        <v>3365</v>
      </c>
      <c r="C12" s="3057"/>
      <c r="D12" s="3058"/>
      <c r="E12" s="3058"/>
      <c r="F12" s="3064"/>
      <c r="G12" s="3065"/>
      <c r="H12" s="3058"/>
      <c r="I12" s="3058"/>
      <c r="J12" s="3058"/>
      <c r="K12" s="3061"/>
    </row>
    <row r="13" spans="2:11" ht="15">
      <c r="B13" s="3062"/>
      <c r="C13" s="3057"/>
      <c r="D13" s="3058"/>
      <c r="E13" s="3058"/>
      <c r="F13" s="3064"/>
      <c r="G13" s="3057"/>
      <c r="H13" s="3058"/>
      <c r="I13" s="3058"/>
      <c r="J13" s="3058"/>
      <c r="K13" s="3061"/>
    </row>
    <row r="14" spans="2:11" ht="15">
      <c r="B14" s="3062"/>
      <c r="C14" s="3057"/>
      <c r="D14" s="3058"/>
      <c r="E14" s="3058"/>
      <c r="F14" s="3064"/>
      <c r="G14" s="3057"/>
      <c r="H14" s="3058"/>
      <c r="I14" s="3058"/>
      <c r="J14" s="3058"/>
      <c r="K14" s="3061"/>
    </row>
    <row r="15" spans="2:11">
      <c r="B15" s="3062"/>
      <c r="C15" s="3057"/>
      <c r="D15" s="3058"/>
      <c r="E15" s="3058"/>
      <c r="F15" s="3058"/>
      <c r="G15" s="3057"/>
      <c r="H15" s="3058"/>
      <c r="I15" s="3058"/>
      <c r="J15" s="3058"/>
      <c r="K15" s="3061"/>
    </row>
    <row r="16" spans="2:11">
      <c r="B16" s="3062"/>
      <c r="C16" s="3057"/>
      <c r="D16" s="3058"/>
      <c r="E16" s="3058"/>
      <c r="F16" s="3058"/>
      <c r="G16" s="3057"/>
      <c r="H16" s="3058"/>
      <c r="I16" s="3058"/>
      <c r="J16" s="3058"/>
      <c r="K16" s="3061"/>
    </row>
    <row r="17" spans="2:11" ht="13.5" thickBot="1">
      <c r="B17" s="3062"/>
      <c r="C17" s="3057"/>
      <c r="D17" s="3058"/>
      <c r="E17" s="3058"/>
      <c r="F17" s="3058"/>
      <c r="G17" s="3057"/>
      <c r="H17" s="3058"/>
      <c r="I17" s="3058"/>
      <c r="J17" s="3058"/>
      <c r="K17" s="3061"/>
    </row>
    <row r="18" spans="2:11">
      <c r="B18" s="3066"/>
      <c r="C18" s="3067"/>
      <c r="D18" s="3068"/>
      <c r="E18" s="3068"/>
      <c r="F18" s="3068"/>
      <c r="G18" s="3067"/>
      <c r="H18" s="3068"/>
      <c r="I18" s="3068"/>
      <c r="J18" s="3068"/>
      <c r="K18" s="3069"/>
    </row>
    <row r="19" spans="2:11">
      <c r="B19" s="3062"/>
      <c r="C19" s="3057"/>
      <c r="D19" s="3058"/>
      <c r="E19" s="3058"/>
      <c r="F19" s="3058"/>
      <c r="G19" s="3057"/>
      <c r="H19" s="3058"/>
      <c r="I19" s="3058"/>
      <c r="J19" s="3058"/>
      <c r="K19" s="3061"/>
    </row>
    <row r="20" spans="2:11">
      <c r="B20" s="3062"/>
      <c r="C20" s="3057"/>
      <c r="D20" s="3058"/>
      <c r="E20" s="3058"/>
      <c r="F20" s="3058"/>
      <c r="G20" s="3057"/>
      <c r="H20" s="3058"/>
      <c r="I20" s="3058"/>
      <c r="J20" s="3058"/>
      <c r="K20" s="3061"/>
    </row>
    <row r="21" spans="2:11" ht="21.75">
      <c r="B21" s="3070" t="s">
        <v>3123</v>
      </c>
      <c r="C21" s="3071"/>
      <c r="D21" s="3072"/>
      <c r="E21" s="3072"/>
      <c r="F21" s="3072"/>
      <c r="G21" s="3073"/>
      <c r="H21" s="3074"/>
      <c r="I21" s="3074"/>
      <c r="J21" s="3074"/>
      <c r="K21" s="3075"/>
    </row>
    <row r="22" spans="2:11" ht="23.25">
      <c r="B22" s="3076"/>
      <c r="C22" s="3057"/>
      <c r="D22" s="3058"/>
      <c r="E22" s="3058"/>
      <c r="F22" s="3058"/>
      <c r="G22" s="3057"/>
      <c r="H22" s="3058"/>
      <c r="I22" s="3058"/>
      <c r="J22" s="3058"/>
      <c r="K22" s="3061"/>
    </row>
    <row r="23" spans="2:11" ht="23.25">
      <c r="B23" s="3077" t="s">
        <v>3124</v>
      </c>
      <c r="C23" s="3057"/>
      <c r="D23" s="3058"/>
      <c r="E23" s="3058"/>
      <c r="F23" s="3058"/>
      <c r="G23" s="3057"/>
      <c r="H23" s="3058"/>
      <c r="I23" s="3058"/>
      <c r="J23" s="3058"/>
      <c r="K23" s="3061"/>
    </row>
    <row r="24" spans="2:11">
      <c r="B24" s="3062"/>
      <c r="C24" s="3057"/>
      <c r="D24" s="3058"/>
      <c r="E24" s="3058"/>
      <c r="F24" s="3058"/>
      <c r="G24" s="3057"/>
      <c r="H24" s="3058"/>
      <c r="I24" s="3058"/>
      <c r="J24" s="3058"/>
      <c r="K24" s="3061"/>
    </row>
    <row r="25" spans="2:11" ht="13.5" thickBot="1">
      <c r="B25" s="3078"/>
      <c r="C25" s="3079"/>
      <c r="D25" s="3080"/>
      <c r="E25" s="3080"/>
      <c r="F25" s="3080"/>
      <c r="G25" s="3079"/>
      <c r="H25" s="3080"/>
      <c r="I25" s="3080"/>
      <c r="J25" s="3080"/>
      <c r="K25" s="3081"/>
    </row>
    <row r="26" spans="2:11">
      <c r="B26" s="3062"/>
      <c r="C26" s="3057"/>
      <c r="D26" s="3058"/>
      <c r="E26" s="3058"/>
      <c r="F26" s="3058"/>
      <c r="G26" s="3057"/>
      <c r="H26" s="3058"/>
      <c r="I26" s="3058"/>
      <c r="J26" s="3058"/>
      <c r="K26" s="3061"/>
    </row>
    <row r="27" spans="2:11">
      <c r="B27" s="3062"/>
      <c r="C27" s="3057"/>
      <c r="D27" s="3058"/>
      <c r="E27" s="3058"/>
      <c r="F27" s="3058"/>
      <c r="G27" s="3057"/>
      <c r="H27" s="3058"/>
      <c r="I27" s="3058"/>
      <c r="J27" s="3058"/>
      <c r="K27" s="3061"/>
    </row>
    <row r="28" spans="2:11">
      <c r="B28" s="3062"/>
      <c r="C28" s="3057"/>
      <c r="D28" s="3058"/>
      <c r="E28" s="3058"/>
      <c r="F28" s="3058"/>
      <c r="G28" s="3057"/>
      <c r="H28" s="3058"/>
      <c r="I28" s="3058"/>
      <c r="J28" s="3058"/>
      <c r="K28" s="3061"/>
    </row>
    <row r="29" spans="2:11">
      <c r="B29" s="3062"/>
      <c r="C29" s="3057"/>
      <c r="D29" s="3058"/>
      <c r="E29" s="3058"/>
      <c r="F29" s="3058"/>
      <c r="G29" s="3057"/>
      <c r="H29" s="3058"/>
      <c r="I29" s="3058"/>
      <c r="J29" s="3058"/>
      <c r="K29" s="3061"/>
    </row>
    <row r="30" spans="2:11" ht="18">
      <c r="B30" s="3056" t="s">
        <v>3125</v>
      </c>
      <c r="C30" s="3057"/>
      <c r="D30" s="3058"/>
      <c r="E30" s="3058"/>
      <c r="F30" s="3064"/>
      <c r="G30" s="3057"/>
      <c r="H30" s="3058"/>
      <c r="I30" s="3058"/>
      <c r="J30" s="3058"/>
      <c r="K30" s="3061"/>
    </row>
    <row r="31" spans="2:11">
      <c r="B31" s="3062"/>
      <c r="C31" s="3057"/>
      <c r="D31" s="3058"/>
      <c r="E31" s="3058"/>
      <c r="F31" s="3058"/>
      <c r="G31" s="3057"/>
      <c r="H31" s="3058"/>
      <c r="I31" s="3058"/>
      <c r="J31" s="3058"/>
      <c r="K31" s="3061"/>
    </row>
    <row r="32" spans="2:11">
      <c r="B32" s="3062"/>
      <c r="C32" s="3057"/>
      <c r="D32" s="3058"/>
      <c r="E32" s="3058"/>
      <c r="F32" s="3058"/>
      <c r="G32" s="3057"/>
      <c r="H32" s="3058"/>
      <c r="I32" s="3058"/>
      <c r="J32" s="3058"/>
      <c r="K32" s="3061"/>
    </row>
    <row r="33" spans="2:11" ht="23.25">
      <c r="B33" s="3077" t="s">
        <v>3126</v>
      </c>
      <c r="C33" s="3057"/>
      <c r="D33" s="3059"/>
      <c r="E33" s="3058"/>
      <c r="F33" s="3058"/>
      <c r="G33" s="3057"/>
      <c r="H33" s="3058"/>
      <c r="I33" s="3058"/>
      <c r="J33" s="3058"/>
      <c r="K33" s="3061"/>
    </row>
    <row r="34" spans="2:11">
      <c r="B34" s="3062" t="s">
        <v>327</v>
      </c>
      <c r="C34" s="3057"/>
      <c r="D34" s="3058"/>
      <c r="E34" s="3058"/>
      <c r="F34" s="3058"/>
      <c r="G34" s="3057"/>
      <c r="H34" s="3058"/>
      <c r="I34" s="3058"/>
      <c r="J34" s="3058"/>
      <c r="K34" s="3061"/>
    </row>
    <row r="35" spans="2:11">
      <c r="B35" s="3062"/>
      <c r="C35" s="3057"/>
      <c r="D35" s="3058"/>
      <c r="E35" s="3058"/>
      <c r="F35" s="3058"/>
      <c r="G35" s="3057"/>
      <c r="H35" s="3058"/>
      <c r="I35" s="3058"/>
      <c r="J35" s="3058"/>
      <c r="K35" s="3061"/>
    </row>
    <row r="36" spans="2:11" ht="18">
      <c r="B36" s="3056" t="s">
        <v>3127</v>
      </c>
      <c r="C36" s="3057"/>
      <c r="D36" s="3058"/>
      <c r="E36" s="3058"/>
      <c r="F36" s="3064"/>
      <c r="G36" s="3082"/>
      <c r="H36" s="3058"/>
      <c r="I36" s="3058"/>
      <c r="J36" s="3058"/>
      <c r="K36" s="3061"/>
    </row>
    <row r="37" spans="2:11">
      <c r="B37" s="3062"/>
      <c r="C37" s="3057"/>
      <c r="D37" s="3058"/>
      <c r="E37" s="3058"/>
      <c r="F37" s="3058"/>
      <c r="G37" s="3057"/>
      <c r="H37" s="3058"/>
      <c r="I37" s="3058"/>
      <c r="J37" s="3058"/>
      <c r="K37" s="3061"/>
    </row>
    <row r="38" spans="2:11">
      <c r="B38" s="3062"/>
      <c r="C38" s="3057"/>
      <c r="D38" s="3058"/>
      <c r="E38" s="3058"/>
      <c r="F38" s="3058"/>
      <c r="G38" s="3057"/>
      <c r="H38" s="3058"/>
      <c r="I38" s="3058"/>
      <c r="J38" s="3058"/>
      <c r="K38" s="3061"/>
    </row>
    <row r="39" spans="2:11" ht="18">
      <c r="B39" s="3056" t="s">
        <v>3462</v>
      </c>
      <c r="C39" s="3057"/>
      <c r="D39" s="3058"/>
      <c r="E39" s="3058"/>
      <c r="F39" s="3083"/>
      <c r="G39" s="3057"/>
      <c r="H39" s="3058"/>
      <c r="I39" s="3058"/>
      <c r="J39" s="3058"/>
      <c r="K39" s="3061"/>
    </row>
    <row r="40" spans="2:11">
      <c r="B40" s="3052"/>
      <c r="C40" s="3053"/>
      <c r="D40" s="3054"/>
      <c r="E40" s="3054"/>
      <c r="F40" s="3054"/>
      <c r="G40" s="3053"/>
      <c r="H40" s="3054"/>
      <c r="I40" s="3054"/>
      <c r="J40" s="3054"/>
      <c r="K40" s="3055"/>
    </row>
    <row r="41" spans="2:11">
      <c r="B41" s="3052"/>
      <c r="C41" s="3053"/>
      <c r="D41" s="3054"/>
      <c r="E41" s="3054"/>
      <c r="F41" s="3054"/>
      <c r="G41" s="3053"/>
      <c r="H41" s="3054"/>
      <c r="I41" s="3054"/>
      <c r="J41" s="3054"/>
      <c r="K41" s="3055"/>
    </row>
    <row r="42" spans="2:11">
      <c r="B42" s="3052"/>
      <c r="C42" s="3053"/>
      <c r="D42" s="3054"/>
      <c r="E42" s="3054"/>
      <c r="F42" s="3054"/>
      <c r="G42" s="3053"/>
      <c r="H42" s="3054"/>
      <c r="I42" s="3054"/>
      <c r="J42" s="3054"/>
      <c r="K42" s="3055"/>
    </row>
    <row r="43" spans="2:11">
      <c r="B43" s="3052"/>
      <c r="C43" s="3053"/>
      <c r="D43" s="3054"/>
      <c r="E43" s="3054"/>
      <c r="F43" s="3054"/>
      <c r="G43" s="3053"/>
      <c r="H43" s="3054"/>
      <c r="I43" s="3054"/>
      <c r="J43" s="3054"/>
      <c r="K43" s="3055"/>
    </row>
    <row r="44" spans="2:11">
      <c r="B44" s="3052"/>
      <c r="C44" s="3053"/>
      <c r="D44" s="3054"/>
      <c r="E44" s="3054"/>
      <c r="F44" s="3054"/>
      <c r="G44" s="3053"/>
      <c r="H44" s="3054"/>
      <c r="I44" s="3054"/>
      <c r="J44" s="3054"/>
      <c r="K44" s="3055"/>
    </row>
    <row r="45" spans="2:11">
      <c r="B45" s="3052"/>
      <c r="C45" s="3053"/>
      <c r="D45" s="3054"/>
      <c r="E45" s="3054"/>
      <c r="F45" s="3054"/>
      <c r="G45" s="3053"/>
      <c r="H45" s="3054"/>
      <c r="I45" s="3054"/>
      <c r="J45" s="3054"/>
      <c r="K45" s="3055"/>
    </row>
    <row r="46" spans="2:11">
      <c r="B46" s="3052"/>
      <c r="C46" s="3053"/>
      <c r="D46" s="3054"/>
      <c r="E46" s="3054"/>
      <c r="F46" s="3054"/>
      <c r="G46" s="3053"/>
      <c r="H46" s="3054"/>
      <c r="I46" s="3054"/>
      <c r="J46" s="3054"/>
      <c r="K46" s="3055"/>
    </row>
    <row r="47" spans="2:11">
      <c r="B47" s="3052"/>
      <c r="C47" s="3053"/>
      <c r="D47" s="3054"/>
      <c r="E47" s="3054"/>
      <c r="F47" s="3054"/>
      <c r="G47" s="3053"/>
      <c r="H47" s="3054"/>
      <c r="I47" s="3054"/>
      <c r="J47" s="3054"/>
      <c r="K47" s="3055"/>
    </row>
    <row r="48" spans="2:11">
      <c r="B48" s="3052"/>
      <c r="C48" s="3053"/>
      <c r="D48" s="3054"/>
      <c r="E48" s="3054"/>
      <c r="F48" s="3054"/>
      <c r="G48" s="3053"/>
      <c r="H48" s="3054"/>
      <c r="I48" s="3054"/>
      <c r="J48" s="3054"/>
      <c r="K48" s="3055"/>
    </row>
    <row r="49" spans="2:11">
      <c r="B49" s="3052"/>
      <c r="C49" s="3053"/>
      <c r="D49" s="3054"/>
      <c r="E49" s="3054"/>
      <c r="F49" s="3054"/>
      <c r="G49" s="3053"/>
      <c r="H49" s="3054"/>
      <c r="I49" s="3054"/>
      <c r="J49" s="3054"/>
      <c r="K49" s="3055"/>
    </row>
    <row r="50" spans="2:11">
      <c r="B50" s="3084"/>
      <c r="C50" s="3085" t="s">
        <v>3366</v>
      </c>
      <c r="D50" s="3086"/>
      <c r="E50" s="3086"/>
      <c r="F50" s="3086"/>
      <c r="G50" s="3087"/>
      <c r="H50" s="3086"/>
      <c r="I50" s="3086"/>
      <c r="J50" s="3086"/>
      <c r="K50" s="3088"/>
    </row>
    <row r="51" spans="2:11">
      <c r="B51" s="3084"/>
      <c r="C51" s="3085" t="s">
        <v>3367</v>
      </c>
      <c r="D51" s="3086"/>
      <c r="E51" s="3086"/>
      <c r="F51" s="3086"/>
      <c r="G51" s="3087"/>
      <c r="H51" s="3086"/>
      <c r="I51" s="3086"/>
      <c r="J51" s="3086"/>
      <c r="K51" s="3088"/>
    </row>
    <row r="52" spans="2:11">
      <c r="B52" s="3084"/>
      <c r="C52" s="3087"/>
      <c r="D52" s="3086"/>
      <c r="E52" s="3086"/>
      <c r="F52" s="3086"/>
      <c r="G52" s="3087"/>
      <c r="H52" s="3086"/>
      <c r="I52" s="3086"/>
      <c r="J52" s="3086"/>
      <c r="K52" s="3088"/>
    </row>
    <row r="53" spans="2:11">
      <c r="B53" s="3084"/>
      <c r="C53" s="3087" t="s">
        <v>3368</v>
      </c>
      <c r="D53" s="3554" t="s">
        <v>3467</v>
      </c>
      <c r="E53" s="3555"/>
      <c r="F53" s="3555"/>
      <c r="G53" s="3087" t="s">
        <v>3369</v>
      </c>
      <c r="H53" s="3554" t="s">
        <v>3370</v>
      </c>
      <c r="I53" s="3555"/>
      <c r="J53" s="3555"/>
      <c r="K53" s="3088"/>
    </row>
    <row r="54" spans="2:11">
      <c r="B54" s="3084"/>
      <c r="C54" s="3087"/>
      <c r="D54" s="3086"/>
      <c r="E54" s="3086"/>
      <c r="F54" s="3086"/>
      <c r="G54" s="3087"/>
      <c r="H54" s="3086"/>
      <c r="I54" s="3086"/>
      <c r="J54" s="3086"/>
      <c r="K54" s="3088"/>
    </row>
    <row r="55" spans="2:11">
      <c r="B55" s="3084"/>
      <c r="C55" s="3087"/>
      <c r="D55" s="3086"/>
      <c r="E55" s="3086"/>
      <c r="F55" s="3086"/>
      <c r="G55" s="3087"/>
      <c r="H55" s="3086"/>
      <c r="I55" s="3086"/>
      <c r="J55" s="3086"/>
      <c r="K55" s="3088"/>
    </row>
    <row r="56" spans="2:11">
      <c r="B56" s="3084"/>
      <c r="C56" s="3087" t="s">
        <v>3371</v>
      </c>
      <c r="D56" s="3086"/>
      <c r="E56" s="3086"/>
      <c r="F56" s="3554" t="s">
        <v>3372</v>
      </c>
      <c r="G56" s="3556"/>
      <c r="H56" s="3555"/>
      <c r="I56" s="3555"/>
      <c r="J56" s="3555"/>
      <c r="K56" s="3088"/>
    </row>
    <row r="57" spans="2:11">
      <c r="B57" s="3084"/>
      <c r="C57" s="3087"/>
      <c r="D57" s="3086"/>
      <c r="E57" s="3086"/>
      <c r="F57" s="3086" t="s">
        <v>3373</v>
      </c>
      <c r="G57" s="3087"/>
      <c r="H57" s="3086"/>
      <c r="I57" s="3086"/>
      <c r="J57" s="3086"/>
      <c r="K57" s="3088"/>
    </row>
    <row r="58" spans="2:11">
      <c r="B58" s="3084"/>
      <c r="C58" s="3087"/>
      <c r="D58" s="3086"/>
      <c r="E58" s="3086"/>
      <c r="F58" s="3086"/>
      <c r="G58" s="3087"/>
      <c r="H58" s="3086"/>
      <c r="I58" s="3086"/>
      <c r="J58" s="3086"/>
      <c r="K58" s="3088"/>
    </row>
    <row r="59" spans="2:11">
      <c r="B59" s="3084"/>
      <c r="C59" s="3087" t="s">
        <v>3374</v>
      </c>
      <c r="D59" s="3086"/>
      <c r="E59" s="3554" t="s">
        <v>3375</v>
      </c>
      <c r="F59" s="3555"/>
      <c r="G59" s="3556"/>
      <c r="H59" s="3555"/>
      <c r="I59" s="3555"/>
      <c r="J59" s="3555"/>
      <c r="K59" s="3088"/>
    </row>
    <row r="60" spans="2:11">
      <c r="B60" s="3084"/>
      <c r="C60" s="3087"/>
      <c r="D60" s="3086"/>
      <c r="E60" s="3086"/>
      <c r="F60" s="3086" t="s">
        <v>3376</v>
      </c>
      <c r="G60" s="3087"/>
      <c r="H60" s="3086"/>
      <c r="I60" s="3086"/>
      <c r="J60" s="3086"/>
      <c r="K60" s="3088"/>
    </row>
    <row r="61" spans="2:11" ht="13.5" thickBot="1">
      <c r="B61" s="3090"/>
      <c r="C61" s="3091"/>
      <c r="D61" s="3092"/>
      <c r="E61" s="3092"/>
      <c r="F61" s="3092"/>
      <c r="G61" s="3091"/>
      <c r="H61" s="3092"/>
      <c r="I61" s="3092"/>
      <c r="J61" s="3092"/>
      <c r="K61" s="3093"/>
    </row>
    <row r="62" spans="2:11">
      <c r="B62" s="3094" t="s">
        <v>391</v>
      </c>
      <c r="C62" s="3095"/>
      <c r="D62" s="3096"/>
      <c r="E62" s="3096"/>
      <c r="F62" s="3096"/>
      <c r="G62" s="3095"/>
      <c r="H62" s="3096"/>
      <c r="I62" s="3096"/>
      <c r="J62" s="3097"/>
      <c r="K62" s="3097"/>
    </row>
  </sheetData>
  <customSheetViews>
    <customSheetView guid="{4E7A3D04-9F51-465C-A42B-3DF9B3E7D5B5}" scale="75" showPageBreaks="1" printArea="1">
      <selection activeCell="P29" sqref="P29"/>
      <pageMargins left="0" right="0" top="0" bottom="0" header="0" footer="0"/>
      <printOptions horizontalCentered="1" verticalCentered="1"/>
      <pageSetup scale="85" orientation="portrait" r:id="rId1"/>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2"/>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3"/>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4"/>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6"/>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7"/>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8"/>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9"/>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0"/>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s>
  <printOptions horizontalCentered="1" verticalCentered="1"/>
  <pageMargins left="0" right="0" top="0" bottom="0" header="0" footer="0"/>
  <pageSetup scale="85" orientation="portrait" r:id="rId1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65"/>
  <sheetViews>
    <sheetView topLeftCell="A31" workbookViewId="0">
      <selection activeCell="C38" sqref="C38"/>
    </sheetView>
  </sheetViews>
  <sheetFormatPr defaultColWidth="11.42578125" defaultRowHeight="12.75"/>
  <cols>
    <col min="1" max="1" width="4.28515625" style="871" customWidth="1"/>
    <col min="2" max="2" width="0.85546875" style="871" customWidth="1"/>
    <col min="3" max="4" width="2.28515625" style="871" customWidth="1"/>
    <col min="5" max="5" width="3.85546875" style="871" customWidth="1"/>
    <col min="6" max="6" width="11.42578125" style="871" customWidth="1"/>
    <col min="7" max="7" width="22" style="871" customWidth="1"/>
    <col min="8" max="9" width="11.42578125" style="871" customWidth="1"/>
    <col min="10" max="10" width="11.28515625" style="871" customWidth="1"/>
    <col min="11" max="11" width="12.28515625" style="898" customWidth="1"/>
    <col min="12" max="12" width="3" style="871" customWidth="1"/>
    <col min="13" max="13" width="1.7109375" style="871" customWidth="1"/>
    <col min="14" max="14" width="11.42578125" style="869" customWidth="1"/>
    <col min="15" max="15" width="20.140625" style="870" bestFit="1" customWidth="1"/>
    <col min="16" max="16" width="10.140625" style="870" bestFit="1" customWidth="1"/>
    <col min="17" max="17" width="32.5703125" style="870" bestFit="1" customWidth="1"/>
    <col min="18" max="18" width="10.140625" style="870" bestFit="1" customWidth="1"/>
    <col min="19" max="19" width="11.42578125" style="869" customWidth="1"/>
    <col min="20" max="16384" width="11.42578125" style="871"/>
  </cols>
  <sheetData>
    <row r="1" spans="1:19">
      <c r="A1" s="867" t="s">
        <v>3461</v>
      </c>
      <c r="B1" s="867"/>
      <c r="C1" s="867"/>
      <c r="D1" s="867"/>
      <c r="E1" s="867"/>
      <c r="F1" s="867"/>
      <c r="G1" s="867"/>
      <c r="H1" s="867"/>
      <c r="I1" s="867"/>
      <c r="J1" s="867"/>
      <c r="K1" s="868"/>
      <c r="L1" s="3915">
        <v>23</v>
      </c>
      <c r="M1" s="3916"/>
    </row>
    <row r="2" spans="1:19">
      <c r="A2" s="872" t="s">
        <v>945</v>
      </c>
      <c r="B2" s="873"/>
      <c r="C2" s="873"/>
      <c r="D2" s="873"/>
      <c r="E2" s="873"/>
      <c r="F2" s="873"/>
      <c r="G2" s="873"/>
      <c r="H2" s="873"/>
      <c r="I2" s="873"/>
      <c r="J2" s="873"/>
      <c r="K2" s="874"/>
      <c r="L2" s="873"/>
      <c r="M2" s="875"/>
    </row>
    <row r="3" spans="1:19" s="880" customFormat="1">
      <c r="A3" s="876" t="s">
        <v>295</v>
      </c>
      <c r="B3" s="877"/>
      <c r="C3" s="877"/>
      <c r="D3" s="877"/>
      <c r="E3" s="877"/>
      <c r="F3" s="877"/>
      <c r="G3" s="877"/>
      <c r="H3" s="877"/>
      <c r="I3" s="877"/>
      <c r="J3" s="877"/>
      <c r="K3" s="878"/>
      <c r="L3" s="877"/>
      <c r="M3" s="879"/>
      <c r="N3" s="869"/>
      <c r="O3" s="870"/>
      <c r="P3" s="870"/>
      <c r="Q3" s="870"/>
      <c r="R3" s="870"/>
      <c r="S3" s="869"/>
    </row>
    <row r="4" spans="1:19">
      <c r="A4" s="876"/>
      <c r="B4" s="877"/>
      <c r="C4" s="877"/>
      <c r="D4" s="877"/>
      <c r="E4" s="877"/>
      <c r="F4" s="877"/>
      <c r="G4" s="877"/>
      <c r="H4" s="877"/>
      <c r="I4" s="877"/>
      <c r="J4" s="877"/>
      <c r="K4" s="878"/>
      <c r="L4" s="877"/>
      <c r="M4" s="879"/>
    </row>
    <row r="5" spans="1:19">
      <c r="A5" s="881"/>
      <c r="B5" s="867"/>
      <c r="C5" s="867"/>
      <c r="D5" s="867"/>
      <c r="E5" s="867"/>
      <c r="F5" s="867"/>
      <c r="G5" s="867"/>
      <c r="H5" s="867"/>
      <c r="I5" s="867"/>
      <c r="J5" s="867"/>
      <c r="K5" s="868"/>
      <c r="L5" s="867"/>
      <c r="M5" s="882"/>
    </row>
    <row r="6" spans="1:19">
      <c r="A6" s="881"/>
      <c r="B6" s="867"/>
      <c r="D6" s="867"/>
      <c r="F6" s="867" t="s">
        <v>946</v>
      </c>
      <c r="G6" s="867"/>
      <c r="H6" s="867"/>
      <c r="I6" s="867"/>
      <c r="J6" s="867"/>
      <c r="K6" s="868"/>
      <c r="L6" s="867"/>
      <c r="M6" s="882"/>
    </row>
    <row r="7" spans="1:19">
      <c r="A7" s="881"/>
      <c r="B7" s="867"/>
      <c r="D7" s="867"/>
      <c r="F7" s="867" t="s">
        <v>947</v>
      </c>
      <c r="G7" s="867"/>
      <c r="H7" s="867"/>
      <c r="I7" s="867"/>
      <c r="J7" s="867"/>
      <c r="K7" s="868"/>
      <c r="L7" s="867"/>
      <c r="M7" s="882"/>
    </row>
    <row r="8" spans="1:19">
      <c r="A8" s="881"/>
      <c r="B8" s="867"/>
      <c r="C8" s="867"/>
      <c r="D8" s="867"/>
      <c r="E8" s="867"/>
      <c r="F8" s="867"/>
      <c r="G8" s="867"/>
      <c r="H8" s="867"/>
      <c r="I8" s="867"/>
      <c r="J8" s="867"/>
      <c r="K8" s="868"/>
      <c r="L8" s="867"/>
      <c r="M8" s="882"/>
    </row>
    <row r="9" spans="1:19">
      <c r="A9" s="883"/>
      <c r="B9" s="884"/>
      <c r="C9" s="884"/>
      <c r="D9" s="884"/>
      <c r="E9" s="884"/>
      <c r="F9" s="884"/>
      <c r="G9" s="884"/>
      <c r="H9" s="884"/>
      <c r="I9" s="884"/>
      <c r="J9" s="884"/>
      <c r="K9" s="885"/>
      <c r="L9" s="884"/>
      <c r="M9" s="886"/>
    </row>
    <row r="10" spans="1:19">
      <c r="A10" s="887" t="s">
        <v>7</v>
      </c>
      <c r="B10" s="888"/>
      <c r="C10" s="3917" t="s">
        <v>788</v>
      </c>
      <c r="D10" s="3918"/>
      <c r="E10" s="3918"/>
      <c r="F10" s="3918"/>
      <c r="G10" s="3919"/>
      <c r="H10" s="887"/>
      <c r="I10" s="889" t="s">
        <v>948</v>
      </c>
      <c r="J10" s="888"/>
      <c r="K10" s="890" t="s">
        <v>865</v>
      </c>
      <c r="L10" s="887" t="s">
        <v>7</v>
      </c>
      <c r="M10" s="888"/>
    </row>
    <row r="11" spans="1:19">
      <c r="A11" s="881" t="s">
        <v>17</v>
      </c>
      <c r="B11" s="882"/>
      <c r="C11" s="867"/>
      <c r="D11" s="867"/>
      <c r="E11" s="867"/>
      <c r="F11" s="891"/>
      <c r="G11" s="867"/>
      <c r="H11" s="881"/>
      <c r="I11" s="891"/>
      <c r="J11" s="882"/>
      <c r="K11" s="892"/>
      <c r="L11" s="881" t="s">
        <v>17</v>
      </c>
      <c r="M11" s="882"/>
    </row>
    <row r="12" spans="1:19">
      <c r="A12" s="881"/>
      <c r="B12" s="882"/>
      <c r="C12" s="867"/>
      <c r="D12" s="867"/>
      <c r="E12" s="867"/>
      <c r="F12" s="891"/>
      <c r="G12" s="867"/>
      <c r="H12" s="881"/>
      <c r="I12" s="891" t="s">
        <v>17</v>
      </c>
      <c r="J12" s="882"/>
      <c r="K12" s="892"/>
      <c r="L12" s="881"/>
      <c r="M12" s="882"/>
    </row>
    <row r="13" spans="1:19">
      <c r="A13" s="883"/>
      <c r="B13" s="886"/>
      <c r="C13" s="3920" t="s">
        <v>24</v>
      </c>
      <c r="D13" s="3921"/>
      <c r="E13" s="3921"/>
      <c r="F13" s="3921"/>
      <c r="G13" s="3922"/>
      <c r="H13" s="883"/>
      <c r="I13" s="884"/>
      <c r="J13" s="886"/>
      <c r="K13" s="893" t="s">
        <v>25</v>
      </c>
      <c r="L13" s="883"/>
      <c r="M13" s="886"/>
      <c r="O13" s="220"/>
      <c r="P13" s="220"/>
      <c r="Q13" s="220"/>
      <c r="R13" s="220"/>
    </row>
    <row r="14" spans="1:19">
      <c r="A14" s="881"/>
      <c r="B14" s="882"/>
      <c r="C14" s="867"/>
      <c r="D14" s="867"/>
      <c r="E14" s="867"/>
      <c r="F14" s="867"/>
      <c r="G14" s="867"/>
      <c r="H14" s="881"/>
      <c r="I14" s="867"/>
      <c r="J14" s="882"/>
      <c r="K14" s="892"/>
      <c r="L14" s="881"/>
      <c r="M14" s="882"/>
    </row>
    <row r="15" spans="1:19">
      <c r="A15" s="881"/>
      <c r="B15" s="882"/>
      <c r="C15" s="867"/>
      <c r="D15" s="867"/>
      <c r="E15" s="867" t="s">
        <v>949</v>
      </c>
      <c r="F15" s="867"/>
      <c r="G15" s="867"/>
      <c r="H15" s="881"/>
      <c r="I15" s="867"/>
      <c r="J15" s="882"/>
      <c r="K15" s="892"/>
      <c r="L15" s="881"/>
      <c r="M15" s="882"/>
    </row>
    <row r="16" spans="1:19">
      <c r="A16" s="881">
        <v>1</v>
      </c>
      <c r="B16" s="882"/>
      <c r="C16" s="867" t="s">
        <v>950</v>
      </c>
      <c r="D16" s="867"/>
      <c r="E16" s="867"/>
      <c r="F16" s="867"/>
      <c r="G16" s="867"/>
      <c r="H16" s="881" t="s">
        <v>951</v>
      </c>
      <c r="I16" s="867"/>
      <c r="J16" s="882"/>
      <c r="K16" s="892">
        <v>67584</v>
      </c>
      <c r="L16" s="881">
        <v>1</v>
      </c>
      <c r="M16" s="882"/>
    </row>
    <row r="17" spans="1:18">
      <c r="A17" s="881">
        <v>2</v>
      </c>
      <c r="B17" s="882"/>
      <c r="C17" s="867" t="s">
        <v>952</v>
      </c>
      <c r="D17" s="867"/>
      <c r="E17" s="867"/>
      <c r="F17" s="867"/>
      <c r="G17" s="867"/>
      <c r="H17" s="881" t="s">
        <v>953</v>
      </c>
      <c r="I17" s="867"/>
      <c r="J17" s="882"/>
      <c r="K17" s="892">
        <v>537181</v>
      </c>
      <c r="L17" s="881">
        <v>2</v>
      </c>
      <c r="M17" s="882"/>
    </row>
    <row r="18" spans="1:18">
      <c r="A18" s="881">
        <v>3</v>
      </c>
      <c r="B18" s="882"/>
      <c r="C18" s="867" t="s">
        <v>954</v>
      </c>
      <c r="D18" s="867"/>
      <c r="E18" s="867"/>
      <c r="F18" s="867"/>
      <c r="G18" s="867"/>
      <c r="H18" s="881" t="s">
        <v>955</v>
      </c>
      <c r="I18" s="867"/>
      <c r="J18" s="882"/>
      <c r="K18" s="894">
        <v>108940</v>
      </c>
      <c r="L18" s="881">
        <v>3</v>
      </c>
      <c r="M18" s="882"/>
    </row>
    <row r="19" spans="1:18">
      <c r="A19" s="881">
        <v>4</v>
      </c>
      <c r="B19" s="882"/>
      <c r="C19" s="867" t="s">
        <v>956</v>
      </c>
      <c r="D19" s="867"/>
      <c r="E19" s="867"/>
      <c r="F19" s="867"/>
      <c r="G19" s="867"/>
      <c r="H19" s="881" t="s">
        <v>957</v>
      </c>
      <c r="I19" s="867"/>
      <c r="J19" s="882"/>
      <c r="K19" s="895">
        <f>SUM(K16:K18)</f>
        <v>713705</v>
      </c>
      <c r="L19" s="881">
        <v>4</v>
      </c>
      <c r="M19" s="882"/>
      <c r="O19" s="739"/>
      <c r="P19" s="739"/>
      <c r="Q19" s="739"/>
      <c r="R19" s="739"/>
    </row>
    <row r="20" spans="1:18">
      <c r="A20" s="881"/>
      <c r="B20" s="882"/>
      <c r="C20" s="867"/>
      <c r="D20" s="867"/>
      <c r="E20" s="867"/>
      <c r="F20" s="867" t="s">
        <v>958</v>
      </c>
      <c r="G20" s="867"/>
      <c r="H20" s="881"/>
      <c r="I20" s="867"/>
      <c r="J20" s="882"/>
      <c r="K20" s="892"/>
      <c r="L20" s="881"/>
      <c r="M20" s="882"/>
    </row>
    <row r="21" spans="1:18">
      <c r="A21" s="881">
        <v>5</v>
      </c>
      <c r="B21" s="882"/>
      <c r="C21" s="867" t="s">
        <v>959</v>
      </c>
      <c r="D21" s="867"/>
      <c r="E21" s="867"/>
      <c r="F21" s="867"/>
      <c r="G21" s="867"/>
      <c r="H21" s="881" t="s">
        <v>960</v>
      </c>
      <c r="I21" s="867"/>
      <c r="J21" s="882"/>
      <c r="K21" s="892">
        <v>11624231</v>
      </c>
      <c r="L21" s="881">
        <v>5</v>
      </c>
      <c r="M21" s="882"/>
    </row>
    <row r="22" spans="1:18">
      <c r="A22" s="881">
        <v>6</v>
      </c>
      <c r="B22" s="882"/>
      <c r="C22" s="867" t="s">
        <v>961</v>
      </c>
      <c r="D22" s="867"/>
      <c r="E22" s="867"/>
      <c r="F22" s="867"/>
      <c r="G22" s="867"/>
      <c r="H22" s="881" t="s">
        <v>962</v>
      </c>
      <c r="I22" s="867"/>
      <c r="J22" s="882"/>
      <c r="K22" s="894">
        <v>255067</v>
      </c>
      <c r="L22" s="881">
        <v>6</v>
      </c>
      <c r="M22" s="882"/>
    </row>
    <row r="23" spans="1:18">
      <c r="A23" s="881">
        <v>7</v>
      </c>
      <c r="B23" s="882"/>
      <c r="C23" s="867" t="s">
        <v>963</v>
      </c>
      <c r="D23" s="867"/>
      <c r="E23" s="867"/>
      <c r="F23" s="867"/>
      <c r="G23" s="867"/>
      <c r="H23" s="881" t="s">
        <v>964</v>
      </c>
      <c r="I23" s="867"/>
      <c r="J23" s="882"/>
      <c r="K23" s="895">
        <f>SUM(K21:K22)</f>
        <v>11879298</v>
      </c>
      <c r="L23" s="881">
        <v>7</v>
      </c>
      <c r="M23" s="882"/>
      <c r="O23" s="739"/>
      <c r="P23" s="739"/>
      <c r="Q23" s="739"/>
      <c r="R23" s="739"/>
    </row>
    <row r="24" spans="1:18">
      <c r="A24" s="881">
        <v>8</v>
      </c>
      <c r="B24" s="882"/>
      <c r="C24" s="867" t="s">
        <v>965</v>
      </c>
      <c r="D24" s="867"/>
      <c r="E24" s="867"/>
      <c r="F24" s="867"/>
      <c r="G24" s="867"/>
      <c r="H24" s="881" t="s">
        <v>966</v>
      </c>
      <c r="I24" s="867"/>
      <c r="J24" s="882"/>
      <c r="K24" s="892">
        <f>K23/360</f>
        <v>32998.050000000003</v>
      </c>
      <c r="L24" s="881">
        <v>8</v>
      </c>
      <c r="M24" s="882"/>
    </row>
    <row r="25" spans="1:18">
      <c r="A25" s="881"/>
      <c r="B25" s="882"/>
      <c r="C25" s="867" t="s">
        <v>967</v>
      </c>
      <c r="D25" s="867"/>
      <c r="E25" s="867"/>
      <c r="F25" s="867"/>
      <c r="G25" s="867"/>
      <c r="H25" s="881"/>
      <c r="I25" s="867"/>
      <c r="J25" s="882"/>
      <c r="K25" s="892"/>
      <c r="L25" s="881"/>
      <c r="M25" s="882"/>
    </row>
    <row r="26" spans="1:18">
      <c r="A26" s="881">
        <v>9</v>
      </c>
      <c r="B26" s="882"/>
      <c r="C26" s="867"/>
      <c r="D26" s="867" t="s">
        <v>968</v>
      </c>
      <c r="E26" s="867"/>
      <c r="F26" s="867"/>
      <c r="G26" s="867"/>
      <c r="H26" s="881" t="s">
        <v>969</v>
      </c>
      <c r="I26" s="867"/>
      <c r="J26" s="882"/>
      <c r="K26" s="892">
        <f>K19/K24</f>
        <v>21.628702302105729</v>
      </c>
      <c r="L26" s="881">
        <v>9</v>
      </c>
      <c r="M26" s="882"/>
    </row>
    <row r="27" spans="1:18">
      <c r="A27" s="881">
        <v>10</v>
      </c>
      <c r="B27" s="882"/>
      <c r="C27" s="867" t="s">
        <v>970</v>
      </c>
      <c r="D27" s="867"/>
      <c r="E27" s="867"/>
      <c r="F27" s="867"/>
      <c r="G27" s="867"/>
      <c r="H27" s="881" t="s">
        <v>971</v>
      </c>
      <c r="I27" s="867"/>
      <c r="J27" s="882"/>
      <c r="K27" s="892">
        <f>K26+15</f>
        <v>36.628702302105729</v>
      </c>
      <c r="L27" s="881">
        <v>10</v>
      </c>
      <c r="M27" s="882"/>
    </row>
    <row r="28" spans="1:18">
      <c r="A28" s="881"/>
      <c r="B28" s="882"/>
      <c r="C28" s="867"/>
      <c r="D28" s="867"/>
      <c r="E28" s="867" t="s">
        <v>972</v>
      </c>
      <c r="F28" s="867"/>
      <c r="G28" s="867"/>
      <c r="H28" s="881"/>
      <c r="I28" s="867"/>
      <c r="J28" s="882"/>
      <c r="K28" s="892"/>
      <c r="L28" s="881"/>
      <c r="M28" s="882"/>
    </row>
    <row r="29" spans="1:18">
      <c r="A29" s="881">
        <v>11</v>
      </c>
      <c r="B29" s="882"/>
      <c r="C29" s="867" t="s">
        <v>973</v>
      </c>
      <c r="D29" s="867"/>
      <c r="E29" s="867"/>
      <c r="F29" s="867"/>
      <c r="G29" s="867"/>
      <c r="H29" s="881" t="s">
        <v>974</v>
      </c>
      <c r="I29" s="867"/>
      <c r="J29" s="882"/>
      <c r="K29" s="892">
        <v>465</v>
      </c>
      <c r="L29" s="881">
        <v>11</v>
      </c>
      <c r="M29" s="882"/>
    </row>
    <row r="30" spans="1:18">
      <c r="A30" s="881">
        <v>12</v>
      </c>
      <c r="B30" s="882"/>
      <c r="C30" s="867" t="s">
        <v>975</v>
      </c>
      <c r="D30" s="867"/>
      <c r="E30" s="867"/>
      <c r="F30" s="867"/>
      <c r="G30" s="867"/>
      <c r="H30" s="881" t="s">
        <v>955</v>
      </c>
      <c r="I30" s="867"/>
      <c r="J30" s="882"/>
      <c r="K30" s="892">
        <v>1747</v>
      </c>
      <c r="L30" s="881">
        <v>12</v>
      </c>
      <c r="M30" s="882"/>
    </row>
    <row r="31" spans="1:18">
      <c r="A31" s="881">
        <v>13</v>
      </c>
      <c r="B31" s="882"/>
      <c r="C31" s="867" t="s">
        <v>976</v>
      </c>
      <c r="D31" s="867"/>
      <c r="E31" s="867"/>
      <c r="F31" s="867"/>
      <c r="G31" s="867"/>
      <c r="H31" s="881" t="s">
        <v>955</v>
      </c>
      <c r="I31" s="867"/>
      <c r="J31" s="882"/>
      <c r="K31" s="892">
        <v>2984</v>
      </c>
      <c r="L31" s="881">
        <v>13</v>
      </c>
      <c r="M31" s="882"/>
    </row>
    <row r="32" spans="1:18">
      <c r="A32" s="881">
        <v>14</v>
      </c>
      <c r="B32" s="882"/>
      <c r="C32" s="867" t="s">
        <v>977</v>
      </c>
      <c r="D32" s="867"/>
      <c r="E32" s="867"/>
      <c r="F32" s="867"/>
      <c r="G32" s="867"/>
      <c r="H32" s="881" t="s">
        <v>955</v>
      </c>
      <c r="I32" s="867"/>
      <c r="J32" s="882"/>
      <c r="K32" s="894">
        <v>168468</v>
      </c>
      <c r="L32" s="881">
        <v>14</v>
      </c>
      <c r="M32" s="882"/>
    </row>
    <row r="33" spans="1:18">
      <c r="A33" s="881">
        <v>15</v>
      </c>
      <c r="B33" s="882"/>
      <c r="C33" s="867" t="s">
        <v>978</v>
      </c>
      <c r="D33" s="867"/>
      <c r="E33" s="867"/>
      <c r="F33" s="867"/>
      <c r="G33" s="867"/>
      <c r="H33" s="881" t="s">
        <v>979</v>
      </c>
      <c r="I33" s="867"/>
      <c r="J33" s="882"/>
      <c r="K33" s="895">
        <f>SUM(K29:K32)</f>
        <v>173664</v>
      </c>
      <c r="L33" s="881">
        <v>15</v>
      </c>
      <c r="M33" s="882"/>
      <c r="O33" s="739"/>
      <c r="P33" s="739"/>
      <c r="Q33" s="739"/>
      <c r="R33" s="739"/>
    </row>
    <row r="34" spans="1:18">
      <c r="A34" s="881"/>
      <c r="B34" s="882"/>
      <c r="C34" s="867"/>
      <c r="D34" s="867"/>
      <c r="E34" s="867"/>
      <c r="F34" s="867" t="s">
        <v>980</v>
      </c>
      <c r="G34" s="867"/>
      <c r="H34" s="881"/>
      <c r="I34" s="867"/>
      <c r="J34" s="882"/>
      <c r="K34" s="892"/>
      <c r="L34" s="881"/>
      <c r="M34" s="882"/>
    </row>
    <row r="35" spans="1:18">
      <c r="A35" s="881">
        <v>16</v>
      </c>
      <c r="B35" s="882"/>
      <c r="C35" s="867"/>
      <c r="D35" s="867" t="s">
        <v>981</v>
      </c>
      <c r="E35" s="867"/>
      <c r="F35" s="867"/>
      <c r="G35" s="867"/>
      <c r="H35" s="881" t="s">
        <v>982</v>
      </c>
      <c r="I35" s="867"/>
      <c r="J35" s="882"/>
      <c r="K35" s="892">
        <v>8330993</v>
      </c>
      <c r="L35" s="881">
        <v>16</v>
      </c>
      <c r="M35" s="882"/>
    </row>
    <row r="36" spans="1:18">
      <c r="A36" s="881">
        <v>17</v>
      </c>
      <c r="B36" s="882"/>
      <c r="C36" s="867" t="s">
        <v>983</v>
      </c>
      <c r="D36" s="867"/>
      <c r="E36" s="867"/>
      <c r="F36" s="867"/>
      <c r="G36" s="867"/>
      <c r="H36" s="881" t="s">
        <v>984</v>
      </c>
      <c r="I36" s="867"/>
      <c r="J36" s="882"/>
      <c r="K36" s="894">
        <v>1008230</v>
      </c>
      <c r="L36" s="881">
        <v>17</v>
      </c>
      <c r="M36" s="882"/>
    </row>
    <row r="37" spans="1:18">
      <c r="A37" s="881"/>
      <c r="B37" s="882"/>
      <c r="C37" s="867"/>
      <c r="D37" s="867"/>
      <c r="E37" s="867"/>
      <c r="F37" s="867"/>
      <c r="G37" s="867"/>
      <c r="H37" s="881" t="s">
        <v>985</v>
      </c>
      <c r="I37" s="867"/>
      <c r="J37" s="882"/>
      <c r="K37" s="892"/>
      <c r="L37" s="867"/>
      <c r="M37" s="882"/>
    </row>
    <row r="38" spans="1:18">
      <c r="A38" s="881">
        <v>18</v>
      </c>
      <c r="B38" s="882"/>
      <c r="C38" s="867" t="s">
        <v>986</v>
      </c>
      <c r="D38" s="867"/>
      <c r="E38" s="867"/>
      <c r="F38" s="867"/>
      <c r="G38" s="867"/>
      <c r="H38" s="881" t="s">
        <v>987</v>
      </c>
      <c r="I38" s="867"/>
      <c r="J38" s="882"/>
      <c r="K38" s="892">
        <f>K35+K22-K36</f>
        <v>7577830</v>
      </c>
      <c r="L38" s="881">
        <v>18</v>
      </c>
      <c r="M38" s="882"/>
    </row>
    <row r="39" spans="1:18">
      <c r="A39" s="881">
        <v>19</v>
      </c>
      <c r="B39" s="882"/>
      <c r="C39" s="867" t="s">
        <v>988</v>
      </c>
      <c r="D39" s="867"/>
      <c r="E39" s="867"/>
      <c r="F39" s="867"/>
      <c r="G39" s="867"/>
      <c r="H39" s="881" t="s">
        <v>989</v>
      </c>
      <c r="I39" s="867"/>
      <c r="J39" s="882"/>
      <c r="K39" s="892">
        <f>ROUND(K38/360,0)</f>
        <v>21050</v>
      </c>
      <c r="L39" s="881">
        <v>19</v>
      </c>
      <c r="M39" s="882"/>
    </row>
    <row r="40" spans="1:18">
      <c r="A40" s="881"/>
      <c r="B40" s="882"/>
      <c r="C40" s="867" t="s">
        <v>990</v>
      </c>
      <c r="D40" s="867"/>
      <c r="E40" s="867"/>
      <c r="F40" s="867"/>
      <c r="G40" s="867"/>
      <c r="H40" s="881"/>
      <c r="I40" s="867"/>
      <c r="J40" s="882"/>
      <c r="K40" s="892"/>
      <c r="L40" s="881"/>
      <c r="M40" s="882"/>
    </row>
    <row r="41" spans="1:18">
      <c r="A41" s="881">
        <v>20</v>
      </c>
      <c r="B41" s="882"/>
      <c r="C41" s="867" t="s">
        <v>327</v>
      </c>
      <c r="D41" s="867" t="s">
        <v>991</v>
      </c>
      <c r="E41" s="867"/>
      <c r="F41" s="867"/>
      <c r="G41" s="867"/>
      <c r="H41" s="881" t="s">
        <v>992</v>
      </c>
      <c r="I41" s="867"/>
      <c r="J41" s="882"/>
      <c r="K41" s="892">
        <f>ROUND(K33/K39,0)</f>
        <v>8</v>
      </c>
      <c r="L41" s="881">
        <v>20</v>
      </c>
      <c r="M41" s="882"/>
    </row>
    <row r="42" spans="1:18">
      <c r="A42" s="881">
        <v>21</v>
      </c>
      <c r="B42" s="882"/>
      <c r="C42" s="867" t="s">
        <v>993</v>
      </c>
      <c r="D42" s="867"/>
      <c r="E42" s="867"/>
      <c r="F42" s="867"/>
      <c r="G42" s="867"/>
      <c r="H42" s="881" t="s">
        <v>994</v>
      </c>
      <c r="I42" s="867"/>
      <c r="J42" s="882"/>
      <c r="K42" s="892">
        <f>ROUND(K27-K41,0)</f>
        <v>29</v>
      </c>
      <c r="L42" s="881">
        <v>21</v>
      </c>
      <c r="M42" s="882"/>
    </row>
    <row r="43" spans="1:18">
      <c r="A43" s="881">
        <v>22</v>
      </c>
      <c r="B43" s="882"/>
      <c r="C43" s="867" t="s">
        <v>995</v>
      </c>
      <c r="D43" s="867"/>
      <c r="E43" s="867"/>
      <c r="F43" s="867"/>
      <c r="G43" s="867"/>
      <c r="H43" s="881" t="s">
        <v>996</v>
      </c>
      <c r="I43" s="867"/>
      <c r="J43" s="882"/>
      <c r="K43" s="894">
        <f>K39*K42</f>
        <v>610450</v>
      </c>
      <c r="L43" s="881">
        <v>22</v>
      </c>
      <c r="M43" s="882"/>
    </row>
    <row r="44" spans="1:18">
      <c r="A44" s="881">
        <v>23</v>
      </c>
      <c r="B44" s="882"/>
      <c r="C44" s="867" t="s">
        <v>997</v>
      </c>
      <c r="D44" s="867"/>
      <c r="E44" s="867"/>
      <c r="F44" s="867"/>
      <c r="G44" s="867"/>
      <c r="H44" s="881" t="s">
        <v>998</v>
      </c>
      <c r="I44" s="867"/>
      <c r="J44" s="882"/>
      <c r="K44" s="892">
        <v>871852</v>
      </c>
      <c r="L44" s="881">
        <v>23</v>
      </c>
      <c r="M44" s="882"/>
    </row>
    <row r="45" spans="1:18">
      <c r="A45" s="881">
        <v>24</v>
      </c>
      <c r="B45" s="882"/>
      <c r="C45" s="867" t="s">
        <v>999</v>
      </c>
      <c r="D45" s="867"/>
      <c r="E45" s="867"/>
      <c r="F45" s="867"/>
      <c r="G45" s="867"/>
      <c r="H45" s="881" t="s">
        <v>1000</v>
      </c>
      <c r="I45" s="867"/>
      <c r="J45" s="882"/>
      <c r="K45" s="892">
        <v>610450</v>
      </c>
      <c r="L45" s="881">
        <v>24</v>
      </c>
      <c r="M45" s="882"/>
    </row>
    <row r="46" spans="1:18">
      <c r="A46" s="881"/>
      <c r="B46" s="882"/>
      <c r="C46" s="867"/>
      <c r="D46" s="867"/>
      <c r="E46" s="867"/>
      <c r="F46" s="867" t="s">
        <v>1001</v>
      </c>
      <c r="G46" s="867"/>
      <c r="H46" s="881"/>
      <c r="I46" s="867"/>
      <c r="J46" s="882"/>
      <c r="K46" s="892"/>
      <c r="L46" s="881"/>
      <c r="M46" s="882"/>
    </row>
    <row r="47" spans="1:18">
      <c r="A47" s="881">
        <v>25</v>
      </c>
      <c r="B47" s="882"/>
      <c r="C47" s="867" t="s">
        <v>1002</v>
      </c>
      <c r="D47" s="867"/>
      <c r="E47" s="867"/>
      <c r="F47" s="867"/>
      <c r="G47" s="867"/>
      <c r="H47" s="881" t="s">
        <v>955</v>
      </c>
      <c r="I47" s="867"/>
      <c r="J47" s="882"/>
      <c r="K47" s="894">
        <v>235835</v>
      </c>
      <c r="L47" s="881">
        <v>25</v>
      </c>
      <c r="M47" s="882"/>
    </row>
    <row r="48" spans="1:18">
      <c r="A48" s="881"/>
      <c r="B48" s="882"/>
      <c r="C48" s="867" t="s">
        <v>1003</v>
      </c>
      <c r="D48" s="867"/>
      <c r="E48" s="867"/>
      <c r="F48" s="867"/>
      <c r="G48" s="867"/>
      <c r="H48" s="881"/>
      <c r="I48" s="867"/>
      <c r="J48" s="882"/>
      <c r="K48" s="892"/>
      <c r="L48" s="881"/>
      <c r="M48" s="882"/>
    </row>
    <row r="49" spans="1:18">
      <c r="A49" s="881">
        <v>26</v>
      </c>
      <c r="B49" s="882"/>
      <c r="C49" s="867"/>
      <c r="D49" s="867" t="s">
        <v>1004</v>
      </c>
      <c r="E49" s="867"/>
      <c r="F49" s="867"/>
      <c r="G49" s="867"/>
      <c r="H49" s="881" t="s">
        <v>955</v>
      </c>
      <c r="I49" s="867"/>
      <c r="J49" s="882"/>
      <c r="K49" s="892"/>
      <c r="L49" s="881">
        <v>26</v>
      </c>
      <c r="M49" s="882"/>
    </row>
    <row r="50" spans="1:18">
      <c r="A50" s="881"/>
      <c r="B50" s="882"/>
      <c r="C50" s="867" t="s">
        <v>1005</v>
      </c>
      <c r="D50" s="867"/>
      <c r="E50" s="867"/>
      <c r="F50" s="867"/>
      <c r="G50" s="867"/>
      <c r="H50" s="881"/>
      <c r="I50" s="867"/>
      <c r="J50" s="882"/>
      <c r="K50" s="892"/>
      <c r="L50" s="881"/>
      <c r="M50" s="882"/>
    </row>
    <row r="51" spans="1:18">
      <c r="A51" s="881">
        <v>27</v>
      </c>
      <c r="B51" s="882"/>
      <c r="C51" s="867"/>
      <c r="D51" s="867" t="s">
        <v>1006</v>
      </c>
      <c r="E51" s="867"/>
      <c r="F51" s="867"/>
      <c r="G51" s="867"/>
      <c r="H51" s="881" t="s">
        <v>1007</v>
      </c>
      <c r="I51" s="867"/>
      <c r="J51" s="882"/>
      <c r="K51" s="892">
        <f>K47-K49</f>
        <v>235835</v>
      </c>
      <c r="L51" s="881">
        <v>27</v>
      </c>
      <c r="M51" s="882"/>
    </row>
    <row r="52" spans="1:18">
      <c r="A52" s="883">
        <v>28</v>
      </c>
      <c r="B52" s="886"/>
      <c r="C52" s="884" t="s">
        <v>1008</v>
      </c>
      <c r="D52" s="884"/>
      <c r="E52" s="884"/>
      <c r="F52" s="884"/>
      <c r="G52" s="884"/>
      <c r="H52" s="883" t="s">
        <v>1009</v>
      </c>
      <c r="I52" s="884"/>
      <c r="J52" s="886"/>
      <c r="K52" s="895">
        <f>K45+K51</f>
        <v>846285</v>
      </c>
      <c r="L52" s="883">
        <v>28</v>
      </c>
      <c r="M52" s="886"/>
      <c r="Q52" s="739"/>
      <c r="R52" s="739"/>
    </row>
    <row r="53" spans="1:18">
      <c r="A53" s="887"/>
      <c r="B53" s="896"/>
      <c r="C53" s="896"/>
      <c r="D53" s="896"/>
      <c r="E53" s="896"/>
      <c r="F53" s="896"/>
      <c r="G53" s="896"/>
      <c r="H53" s="896"/>
      <c r="I53" s="896"/>
      <c r="J53" s="896"/>
      <c r="K53" s="897"/>
      <c r="L53" s="896"/>
      <c r="M53" s="888"/>
    </row>
    <row r="54" spans="1:18">
      <c r="A54" s="881"/>
      <c r="B54" s="867"/>
      <c r="C54" s="867" t="s">
        <v>1010</v>
      </c>
      <c r="D54" s="867"/>
      <c r="E54" s="867"/>
      <c r="F54" s="867" t="s">
        <v>1011</v>
      </c>
      <c r="G54" s="867"/>
      <c r="H54" s="867"/>
      <c r="I54" s="867"/>
      <c r="J54" s="867"/>
      <c r="K54" s="868"/>
      <c r="L54" s="867"/>
      <c r="M54" s="882"/>
    </row>
    <row r="55" spans="1:18">
      <c r="A55" s="881"/>
      <c r="B55" s="867"/>
      <c r="C55" s="867"/>
      <c r="D55" s="867"/>
      <c r="E55" s="867"/>
      <c r="F55" s="867"/>
      <c r="G55" s="867"/>
      <c r="H55" s="867"/>
      <c r="I55" s="867"/>
      <c r="J55" s="867"/>
      <c r="K55" s="868"/>
      <c r="L55" s="867"/>
      <c r="M55" s="882"/>
    </row>
    <row r="56" spans="1:18">
      <c r="A56" s="881"/>
      <c r="B56" s="867"/>
      <c r="C56" s="867"/>
      <c r="D56" s="867"/>
      <c r="E56" s="867"/>
      <c r="F56" s="867" t="s">
        <v>1012</v>
      </c>
      <c r="G56" s="867"/>
      <c r="H56" s="867"/>
      <c r="I56" s="867"/>
      <c r="J56" s="867"/>
      <c r="K56" s="868"/>
      <c r="L56" s="867"/>
      <c r="M56" s="882"/>
    </row>
    <row r="57" spans="1:18">
      <c r="A57" s="881"/>
      <c r="B57" s="867"/>
      <c r="C57" s="867"/>
      <c r="D57" s="867"/>
      <c r="E57" s="867"/>
      <c r="F57" s="867" t="s">
        <v>1013</v>
      </c>
      <c r="G57" s="867"/>
      <c r="H57" s="867"/>
      <c r="I57" s="867"/>
      <c r="J57" s="867"/>
      <c r="K57" s="868"/>
      <c r="L57" s="867"/>
      <c r="M57" s="882"/>
    </row>
    <row r="58" spans="1:18">
      <c r="A58" s="881"/>
      <c r="B58" s="867"/>
      <c r="C58" s="867"/>
      <c r="D58" s="867"/>
      <c r="E58" s="867"/>
      <c r="F58" s="867" t="s">
        <v>1014</v>
      </c>
      <c r="G58" s="867"/>
      <c r="H58" s="867"/>
      <c r="I58" s="867"/>
      <c r="J58" s="867"/>
      <c r="K58" s="868"/>
      <c r="L58" s="867"/>
      <c r="M58" s="882"/>
    </row>
    <row r="59" spans="1:18">
      <c r="A59" s="881"/>
      <c r="B59" s="867"/>
      <c r="C59" s="867"/>
      <c r="D59" s="867"/>
      <c r="E59" s="867"/>
      <c r="F59" s="867" t="s">
        <v>1015</v>
      </c>
      <c r="G59" s="867"/>
      <c r="H59" s="867"/>
      <c r="I59" s="867"/>
      <c r="J59" s="867"/>
      <c r="K59" s="868"/>
      <c r="L59" s="867"/>
      <c r="M59" s="882"/>
    </row>
    <row r="60" spans="1:18">
      <c r="A60" s="881"/>
      <c r="B60" s="867"/>
      <c r="C60" s="867"/>
      <c r="D60" s="867"/>
      <c r="E60" s="867"/>
      <c r="F60" s="867"/>
      <c r="G60" s="867"/>
      <c r="H60" s="867"/>
      <c r="I60" s="867"/>
      <c r="J60" s="867"/>
      <c r="K60" s="868"/>
      <c r="L60" s="867"/>
      <c r="M60" s="882"/>
    </row>
    <row r="61" spans="1:18">
      <c r="A61" s="881"/>
      <c r="B61" s="867"/>
      <c r="C61" s="867"/>
      <c r="D61" s="867"/>
      <c r="E61" s="867"/>
      <c r="F61" s="867" t="s">
        <v>1016</v>
      </c>
      <c r="G61" s="867"/>
      <c r="H61" s="867"/>
      <c r="I61" s="867"/>
      <c r="J61" s="867"/>
      <c r="K61" s="868"/>
      <c r="L61" s="867"/>
      <c r="M61" s="882"/>
    </row>
    <row r="62" spans="1:18">
      <c r="A62" s="883"/>
      <c r="B62" s="884"/>
      <c r="C62" s="884"/>
      <c r="D62" s="884"/>
      <c r="E62" s="884"/>
      <c r="F62" s="884"/>
      <c r="G62" s="884"/>
      <c r="H62" s="884"/>
      <c r="I62" s="884"/>
      <c r="J62" s="884"/>
      <c r="K62" s="885"/>
      <c r="L62" s="884"/>
      <c r="M62" s="886"/>
    </row>
    <row r="63" spans="1:18">
      <c r="A63" s="867" t="s">
        <v>391</v>
      </c>
      <c r="B63" s="867"/>
      <c r="C63" s="867"/>
      <c r="D63" s="867"/>
      <c r="E63" s="867"/>
      <c r="F63" s="867"/>
      <c r="G63" s="867"/>
      <c r="H63" s="867"/>
      <c r="I63" s="867"/>
      <c r="J63" s="867"/>
      <c r="K63" s="868"/>
      <c r="L63" s="867"/>
      <c r="M63" s="867"/>
    </row>
    <row r="64" spans="1:18">
      <c r="A64" s="867"/>
      <c r="B64" s="867"/>
      <c r="C64" s="867"/>
      <c r="D64" s="867"/>
      <c r="E64" s="867"/>
      <c r="F64" s="867"/>
      <c r="G64" s="867"/>
      <c r="H64" s="867"/>
      <c r="I64" s="867"/>
      <c r="J64" s="867"/>
      <c r="K64" s="868"/>
      <c r="L64" s="867"/>
      <c r="M64" s="867"/>
    </row>
    <row r="65" spans="1:13">
      <c r="A65" s="867"/>
      <c r="B65" s="867"/>
      <c r="C65" s="867"/>
      <c r="D65" s="867"/>
      <c r="E65" s="867"/>
      <c r="F65" s="867"/>
      <c r="G65" s="867"/>
      <c r="H65" s="867"/>
      <c r="I65" s="867"/>
      <c r="J65" s="867"/>
      <c r="K65" s="868"/>
      <c r="L65" s="867"/>
      <c r="M65" s="867"/>
    </row>
  </sheetData>
  <customSheetViews>
    <customSheetView guid="{4E7A3D04-9F51-465C-A42B-3DF9B3E7D5B5}" showPageBreaks="1" fitToPage="1" printArea="1">
      <selection activeCell="K50" sqref="K50"/>
      <pageMargins left="0.5" right="0.5" top="0.5" bottom="0.25" header="0.5" footer="0.5"/>
      <printOptions horizontalCentered="1" verticalCentered="1"/>
      <pageSetup scale="95" orientation="portrait" r:id="rId1"/>
      <headerFooter alignWithMargins="0"/>
    </customSheetView>
    <customSheetView guid="{0DB5BAD5-393A-4F38-9E8B-709DEA7858B1}" showPageBreaks="1" fitToPage="1" printArea="1">
      <selection activeCell="K50" sqref="K50"/>
      <pageMargins left="0.5" right="0.5" top="0.5" bottom="0.25" header="0.5" footer="0.5"/>
      <printOptions horizontalCentered="1" verticalCentered="1"/>
      <pageSetup scale="95" orientation="portrait" r:id="rId2"/>
      <headerFooter alignWithMargins="0"/>
    </customSheetView>
    <customSheetView guid="{9188604F-721B-4607-B5A7-F14601E34BB8}" showPageBreaks="1" fitToPage="1" printArea="1">
      <selection activeCell="K50" sqref="K50"/>
      <pageMargins left="0.5" right="0.5" top="0.5" bottom="0.25" header="0.5" footer="0.5"/>
      <printOptions horizontalCentered="1" verticalCentered="1"/>
      <pageSetup scale="95" orientation="portrait" r:id="rId3"/>
      <headerFooter alignWithMargins="0"/>
    </customSheetView>
    <customSheetView guid="{26429A53-B624-4AA6-8C8D-667186B058B8}" fitToPage="1">
      <selection activeCell="K50" sqref="K50"/>
      <pageMargins left="0.5" right="0.5" top="0.5" bottom="0.25" header="0.5" footer="0.5"/>
      <printOptions horizontalCentered="1" verticalCentered="1"/>
      <pageSetup scale="87" orientation="portrait" r:id="rId4"/>
      <headerFooter alignWithMargins="0"/>
    </customSheetView>
    <customSheetView guid="{7390B031-6060-4327-BF01-8B9465EDB6D9}" fitToPage="1">
      <selection activeCell="K50" sqref="K50"/>
      <pageMargins left="0.5" right="0.5" top="0.5" bottom="0.25" header="0.5" footer="0.5"/>
      <printOptions horizontalCentered="1" verticalCentered="1"/>
      <pageSetup scale="87" orientation="portrait" r:id="rId5"/>
      <headerFooter alignWithMargins="0"/>
    </customSheetView>
    <customSheetView guid="{49D366EC-C851-4932-854D-8EA887B298C5}" fitToPage="1">
      <selection activeCell="K50" sqref="K50"/>
      <pageMargins left="0.5" right="0.5" top="0.5" bottom="0.25" header="0.5" footer="0.5"/>
      <printOptions horizontalCentered="1" verticalCentered="1"/>
      <pageSetup scale="87" orientation="portrait" r:id="rId6"/>
      <headerFooter alignWithMargins="0"/>
    </customSheetView>
    <customSheetView guid="{F228F194-B0FE-4A91-A927-06A4E89703F0}" fitToPage="1">
      <selection activeCell="K50" sqref="K50"/>
      <pageMargins left="0.5" right="0.5" top="0.5" bottom="0.25" header="0.5" footer="0.5"/>
      <printOptions horizontalCentered="1" verticalCentered="1"/>
      <pageSetup scale="95" orientation="portrait" r:id="rId7"/>
      <headerFooter alignWithMargins="0"/>
    </customSheetView>
    <customSheetView guid="{A2494C54-8D9D-4A05-9F27-C858173D9692}" fitToPage="1">
      <selection activeCell="K50" sqref="K50"/>
      <pageMargins left="0.5" right="0.5" top="0.5" bottom="0.25" header="0.5" footer="0.5"/>
      <printOptions horizontalCentered="1" verticalCentered="1"/>
      <pageSetup scale="95" orientation="portrait" r:id="rId8"/>
      <headerFooter alignWithMargins="0"/>
    </customSheetView>
    <customSheetView guid="{74404EEC-CA6A-48B0-B168-B7933282EEB2}" showPageBreaks="1" fitToPage="1" printArea="1">
      <selection activeCell="K50" sqref="K50"/>
      <pageMargins left="0.5" right="0.5" top="0.5" bottom="0.25" header="0.5" footer="0.5"/>
      <printOptions horizontalCentered="1" verticalCentered="1"/>
      <pageSetup scale="87" orientation="portrait" r:id="rId9"/>
      <headerFooter alignWithMargins="0"/>
    </customSheetView>
    <customSheetView guid="{FB19BFAA-60BA-4CC2-92E5-E4C141AE804E}" fitToPage="1">
      <selection activeCell="K50" sqref="K50"/>
      <pageMargins left="0.5" right="0.5" top="0.5" bottom="0.25" header="0.5" footer="0.5"/>
      <printOptions horizontalCentered="1" verticalCentered="1"/>
      <pageSetup scale="95" orientation="portrait" r:id="rId10"/>
      <headerFooter alignWithMargins="0"/>
    </customSheetView>
    <customSheetView guid="{F56BCD39-3910-4701-BCCF-245589B07D98}" showPageBreaks="1" fitToPage="1" printArea="1">
      <selection activeCell="K50" sqref="K50"/>
      <pageMargins left="0.5" right="0.5" top="0.5" bottom="0.25" header="0.5" footer="0.5"/>
      <printOptions horizontalCentered="1" verticalCentered="1"/>
      <pageSetup scale="95" orientation="portrait" r:id="rId11"/>
      <headerFooter alignWithMargins="0"/>
    </customSheetView>
  </customSheetViews>
  <mergeCells count="3">
    <mergeCell ref="L1:M1"/>
    <mergeCell ref="C10:G10"/>
    <mergeCell ref="C13:G13"/>
  </mergeCells>
  <printOptions horizontalCentered="1" verticalCentered="1"/>
  <pageMargins left="0.5" right="0.5" top="0.5" bottom="0.25" header="0.5" footer="0.5"/>
  <pageSetup scale="95" orientation="portrait" r:id="rId12"/>
  <headerFooter alignWithMargins="0"/>
  <legacyDrawing r:id="rId1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topLeftCell="A22" workbookViewId="0">
      <selection activeCell="C38" sqref="C38"/>
    </sheetView>
  </sheetViews>
  <sheetFormatPr defaultColWidth="9.140625" defaultRowHeight="12.75"/>
  <cols>
    <col min="1" max="16384" width="9.140625" style="687"/>
  </cols>
  <sheetData>
    <row r="1" spans="1:9" s="685" customFormat="1" ht="12">
      <c r="A1" s="684">
        <v>24</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I52" s="686" t="s">
        <v>391</v>
      </c>
    </row>
  </sheetData>
  <customSheetViews>
    <customSheetView guid="{4E7A3D04-9F51-465C-A42B-3DF9B3E7D5B5}" showPageBreaks="1">
      <selection activeCell="M47" sqref="M47"/>
      <pageMargins left="0.5" right="0.5" top="0.5" bottom="0.25" header="0.5" footer="0.5"/>
      <printOptions horizontalCentered="1" verticalCentered="1"/>
      <pageSetup orientation="portrait" r:id="rId1"/>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2"/>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3"/>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4"/>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5"/>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6"/>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7"/>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8"/>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9"/>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10"/>
      <headerFooter alignWithMargins="0"/>
    </customSheetView>
    <customSheetView guid="{F56BCD39-3910-4701-BCCF-245589B07D98}">
      <selection activeCell="M47" sqref="M4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legacyDrawing r:id="rId1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72"/>
  <sheetViews>
    <sheetView topLeftCell="A40" workbookViewId="0">
      <selection activeCell="C38" sqref="C38"/>
    </sheetView>
  </sheetViews>
  <sheetFormatPr defaultColWidth="9.140625" defaultRowHeight="12"/>
  <cols>
    <col min="1" max="1" width="9.140625" style="905"/>
    <col min="2" max="2" width="5.5703125" style="905" customWidth="1"/>
    <col min="3" max="3" width="5.42578125" style="905" customWidth="1"/>
    <col min="4" max="4" width="4.140625" style="905" customWidth="1"/>
    <col min="5" max="5" width="11.85546875" style="905" customWidth="1"/>
    <col min="6" max="8" width="9.140625" style="905"/>
    <col min="9" max="9" width="7.85546875" style="905" customWidth="1"/>
    <col min="10" max="10" width="8.42578125" style="905" customWidth="1"/>
    <col min="11" max="11" width="18.5703125" style="905" customWidth="1"/>
    <col min="12" max="16384" width="9.140625" style="905"/>
  </cols>
  <sheetData>
    <row r="1" spans="2:12" s="899" customFormat="1" ht="11.25"/>
    <row r="2" spans="2:12">
      <c r="B2" s="900" t="s">
        <v>3461</v>
      </c>
      <c r="C2" s="901"/>
      <c r="D2" s="902"/>
      <c r="E2" s="902"/>
      <c r="F2" s="902"/>
      <c r="G2" s="903"/>
      <c r="H2" s="902"/>
      <c r="I2" s="902"/>
      <c r="J2" s="902"/>
      <c r="K2" s="902">
        <v>25</v>
      </c>
      <c r="L2" s="904"/>
    </row>
    <row r="3" spans="2:12" s="899" customFormat="1" ht="11.25">
      <c r="B3" s="906"/>
      <c r="C3" s="907"/>
      <c r="D3" s="908"/>
      <c r="E3" s="908"/>
      <c r="F3" s="908"/>
      <c r="G3" s="907"/>
      <c r="H3" s="908"/>
      <c r="I3" s="908"/>
      <c r="J3" s="908"/>
      <c r="K3" s="909"/>
      <c r="L3" s="910"/>
    </row>
    <row r="4" spans="2:12" s="899" customFormat="1" ht="11.25">
      <c r="B4" s="3926" t="s">
        <v>1017</v>
      </c>
      <c r="C4" s="3927"/>
      <c r="D4" s="3927"/>
      <c r="E4" s="3927"/>
      <c r="F4" s="3927"/>
      <c r="G4" s="3927"/>
      <c r="H4" s="3927"/>
      <c r="I4" s="3927"/>
      <c r="J4" s="3927"/>
      <c r="K4" s="3928"/>
      <c r="L4" s="910"/>
    </row>
    <row r="5" spans="2:12" s="899" customFormat="1" ht="11.25">
      <c r="B5" s="911"/>
      <c r="C5" s="912"/>
      <c r="D5" s="913"/>
      <c r="E5" s="913"/>
      <c r="F5" s="913"/>
      <c r="G5" s="912"/>
      <c r="H5" s="913"/>
      <c r="I5" s="913"/>
      <c r="J5" s="913"/>
      <c r="K5" s="914"/>
      <c r="L5" s="910"/>
    </row>
    <row r="6" spans="2:12" s="899" customFormat="1" ht="11.25">
      <c r="B6" s="911">
        <v>1</v>
      </c>
      <c r="C6" s="913" t="s">
        <v>1018</v>
      </c>
      <c r="E6" s="913"/>
      <c r="F6" s="913"/>
      <c r="G6" s="912"/>
      <c r="H6" s="913"/>
      <c r="I6" s="913"/>
      <c r="J6" s="913"/>
      <c r="K6" s="914"/>
      <c r="L6" s="910"/>
    </row>
    <row r="7" spans="2:12" s="899" customFormat="1" ht="11.25">
      <c r="B7" s="911"/>
      <c r="C7" s="913" t="s">
        <v>1019</v>
      </c>
      <c r="E7" s="913"/>
      <c r="F7" s="913"/>
      <c r="G7" s="912"/>
      <c r="H7" s="913"/>
      <c r="I7" s="913"/>
      <c r="J7" s="913"/>
      <c r="K7" s="914"/>
      <c r="L7" s="910"/>
    </row>
    <row r="8" spans="2:12" s="899" customFormat="1" ht="11.25">
      <c r="B8" s="911"/>
      <c r="C8" s="913" t="s">
        <v>1020</v>
      </c>
      <c r="E8" s="913"/>
      <c r="F8" s="913"/>
      <c r="G8" s="912"/>
      <c r="H8" s="913"/>
      <c r="I8" s="913"/>
      <c r="J8" s="913"/>
      <c r="K8" s="914"/>
      <c r="L8" s="910"/>
    </row>
    <row r="9" spans="2:12" s="899" customFormat="1" ht="11.25">
      <c r="B9" s="911"/>
      <c r="C9" s="913" t="s">
        <v>1021</v>
      </c>
      <c r="E9" s="913"/>
      <c r="F9" s="913"/>
      <c r="G9" s="912"/>
      <c r="H9" s="913"/>
      <c r="I9" s="913"/>
      <c r="J9" s="913"/>
      <c r="K9" s="914"/>
      <c r="L9" s="910"/>
    </row>
    <row r="10" spans="2:12" s="899" customFormat="1" ht="11.25">
      <c r="B10" s="911"/>
      <c r="C10" s="913" t="s">
        <v>1022</v>
      </c>
      <c r="E10" s="913"/>
      <c r="F10" s="913"/>
      <c r="G10" s="912"/>
      <c r="H10" s="913"/>
      <c r="I10" s="913"/>
      <c r="J10" s="913"/>
      <c r="K10" s="914"/>
      <c r="L10" s="910"/>
    </row>
    <row r="11" spans="2:12" s="899" customFormat="1" ht="11.25">
      <c r="B11" s="915"/>
      <c r="C11" s="913" t="s">
        <v>1023</v>
      </c>
      <c r="E11" s="913"/>
      <c r="F11" s="916"/>
      <c r="G11" s="912"/>
      <c r="H11" s="913"/>
      <c r="I11" s="913"/>
      <c r="J11" s="913"/>
      <c r="K11" s="914"/>
      <c r="L11" s="910"/>
    </row>
    <row r="12" spans="2:12" s="899" customFormat="1" ht="11.25">
      <c r="B12" s="911"/>
      <c r="C12" s="912"/>
      <c r="D12" s="913"/>
      <c r="E12" s="913"/>
      <c r="F12" s="913"/>
      <c r="G12" s="912"/>
      <c r="H12" s="913"/>
      <c r="I12" s="913"/>
      <c r="J12" s="913"/>
      <c r="K12" s="914"/>
      <c r="L12" s="910"/>
    </row>
    <row r="13" spans="2:12" s="899" customFormat="1" ht="11.25">
      <c r="B13" s="911">
        <v>2</v>
      </c>
      <c r="C13" s="913" t="s">
        <v>1024</v>
      </c>
      <c r="E13" s="917"/>
      <c r="F13" s="913"/>
      <c r="G13" s="912"/>
      <c r="H13" s="913"/>
      <c r="I13" s="913"/>
      <c r="J13" s="913"/>
      <c r="K13" s="914"/>
      <c r="L13" s="910"/>
    </row>
    <row r="14" spans="2:12" s="899" customFormat="1" ht="11.25">
      <c r="B14" s="911"/>
      <c r="C14" s="913" t="s">
        <v>1025</v>
      </c>
      <c r="E14" s="913"/>
      <c r="F14" s="913"/>
      <c r="G14" s="912"/>
      <c r="H14" s="913"/>
      <c r="I14" s="913"/>
      <c r="J14" s="913"/>
      <c r="K14" s="914"/>
      <c r="L14" s="910"/>
    </row>
    <row r="15" spans="2:12" s="899" customFormat="1" ht="11.25">
      <c r="B15" s="918"/>
      <c r="C15" s="919"/>
      <c r="D15" s="919"/>
      <c r="E15" s="919"/>
      <c r="F15" s="919"/>
      <c r="G15" s="919"/>
      <c r="H15" s="919"/>
      <c r="I15" s="919"/>
      <c r="J15" s="919"/>
      <c r="K15" s="920"/>
      <c r="L15" s="910"/>
    </row>
    <row r="16" spans="2:12" s="899" customFormat="1" ht="11.25">
      <c r="B16" s="911"/>
      <c r="C16" s="921" t="s">
        <v>1026</v>
      </c>
      <c r="D16" s="913" t="s">
        <v>1027</v>
      </c>
      <c r="E16" s="913"/>
      <c r="F16" s="913"/>
      <c r="G16" s="912"/>
      <c r="H16" s="913"/>
      <c r="I16" s="913"/>
      <c r="J16" s="913"/>
      <c r="K16" s="914"/>
      <c r="L16" s="910"/>
    </row>
    <row r="17" spans="2:12" s="899" customFormat="1" ht="11.25">
      <c r="B17" s="911"/>
      <c r="C17" s="921"/>
      <c r="D17" s="913" t="s">
        <v>1028</v>
      </c>
      <c r="E17" s="913"/>
      <c r="F17" s="913"/>
      <c r="G17" s="912"/>
      <c r="H17" s="913"/>
      <c r="I17" s="913"/>
      <c r="J17" s="913"/>
      <c r="K17" s="914"/>
      <c r="L17" s="910"/>
    </row>
    <row r="18" spans="2:12" s="899" customFormat="1" ht="11.25">
      <c r="B18" s="911"/>
      <c r="C18" s="921"/>
      <c r="D18" s="913" t="s">
        <v>1029</v>
      </c>
      <c r="E18" s="913"/>
      <c r="F18" s="913"/>
      <c r="G18" s="912"/>
      <c r="H18" s="913"/>
      <c r="I18" s="913"/>
      <c r="J18" s="913"/>
      <c r="K18" s="914"/>
      <c r="L18" s="910"/>
    </row>
    <row r="19" spans="2:12" s="899" customFormat="1" ht="11.25">
      <c r="B19" s="911"/>
      <c r="C19" s="921"/>
      <c r="D19" s="913" t="s">
        <v>1030</v>
      </c>
      <c r="E19" s="913"/>
      <c r="F19" s="913"/>
      <c r="G19" s="912"/>
      <c r="H19" s="913"/>
      <c r="I19" s="913"/>
      <c r="J19" s="913"/>
      <c r="K19" s="914"/>
      <c r="L19" s="910"/>
    </row>
    <row r="20" spans="2:12" s="899" customFormat="1" ht="11.25">
      <c r="B20" s="911"/>
      <c r="C20" s="921"/>
      <c r="D20" s="913" t="s">
        <v>1031</v>
      </c>
      <c r="E20" s="913"/>
      <c r="F20" s="913"/>
      <c r="G20" s="912"/>
      <c r="H20" s="913"/>
      <c r="I20" s="913"/>
      <c r="J20" s="913"/>
      <c r="K20" s="914"/>
      <c r="L20" s="910"/>
    </row>
    <row r="21" spans="2:12" s="899" customFormat="1" ht="11.25">
      <c r="B21" s="911"/>
      <c r="C21" s="921" t="s">
        <v>1032</v>
      </c>
      <c r="D21" s="913" t="s">
        <v>1033</v>
      </c>
      <c r="E21" s="913"/>
      <c r="F21" s="913"/>
      <c r="G21" s="912"/>
      <c r="H21" s="913"/>
      <c r="I21" s="913"/>
      <c r="J21" s="913"/>
      <c r="K21" s="914"/>
      <c r="L21" s="910"/>
    </row>
    <row r="22" spans="2:12" s="899" customFormat="1" ht="11.25">
      <c r="B22" s="911"/>
      <c r="C22" s="921" t="s">
        <v>1034</v>
      </c>
      <c r="D22" s="913" t="s">
        <v>1035</v>
      </c>
      <c r="E22" s="913"/>
      <c r="F22" s="913"/>
      <c r="G22" s="912"/>
      <c r="H22" s="913"/>
      <c r="I22" s="913"/>
      <c r="J22" s="913"/>
      <c r="K22" s="914"/>
      <c r="L22" s="910"/>
    </row>
    <row r="23" spans="2:12" s="899" customFormat="1" ht="11.25">
      <c r="B23" s="911"/>
      <c r="C23" s="921" t="s">
        <v>1036</v>
      </c>
      <c r="D23" s="913" t="s">
        <v>1037</v>
      </c>
      <c r="E23" s="913"/>
      <c r="F23" s="913"/>
      <c r="G23" s="912"/>
      <c r="H23" s="913"/>
      <c r="I23" s="913"/>
      <c r="J23" s="913"/>
      <c r="K23" s="914"/>
      <c r="L23" s="910"/>
    </row>
    <row r="24" spans="2:12" s="899" customFormat="1" ht="11.25">
      <c r="B24" s="911"/>
      <c r="C24" s="921" t="s">
        <v>1038</v>
      </c>
      <c r="D24" s="913" t="s">
        <v>1039</v>
      </c>
      <c r="E24" s="913"/>
      <c r="F24" s="913"/>
      <c r="G24" s="912"/>
      <c r="H24" s="913"/>
      <c r="I24" s="913"/>
      <c r="J24" s="913"/>
      <c r="K24" s="914"/>
      <c r="L24" s="910"/>
    </row>
    <row r="25" spans="2:12" s="899" customFormat="1" ht="11.25">
      <c r="B25" s="911"/>
      <c r="C25" s="919"/>
      <c r="D25" s="919"/>
      <c r="E25" s="919"/>
      <c r="F25" s="913"/>
      <c r="G25" s="912"/>
      <c r="H25" s="913"/>
      <c r="I25" s="913"/>
      <c r="J25" s="913"/>
      <c r="K25" s="914"/>
      <c r="L25" s="910"/>
    </row>
    <row r="26" spans="2:12" s="899" customFormat="1" ht="11.25">
      <c r="B26" s="911">
        <v>3</v>
      </c>
      <c r="C26" s="912" t="s">
        <v>1040</v>
      </c>
      <c r="D26" s="913"/>
      <c r="E26" s="913"/>
      <c r="F26" s="913"/>
      <c r="G26" s="912"/>
      <c r="H26" s="913"/>
      <c r="I26" s="913"/>
      <c r="J26" s="913"/>
      <c r="K26" s="914"/>
      <c r="L26" s="910"/>
    </row>
    <row r="27" spans="2:12" s="899" customFormat="1" ht="11.25">
      <c r="B27" s="918"/>
      <c r="C27" s="919"/>
      <c r="D27" s="913"/>
      <c r="E27" s="913"/>
      <c r="F27" s="913"/>
      <c r="G27" s="912"/>
      <c r="H27" s="913"/>
      <c r="I27" s="913"/>
      <c r="J27" s="913"/>
      <c r="K27" s="914"/>
      <c r="L27" s="910"/>
    </row>
    <row r="28" spans="2:12" s="899" customFormat="1" ht="11.25">
      <c r="B28" s="911"/>
      <c r="C28" s="912"/>
      <c r="D28" s="913"/>
      <c r="E28" s="913"/>
      <c r="F28" s="913"/>
      <c r="G28" s="912"/>
      <c r="H28" s="913"/>
      <c r="I28" s="913"/>
      <c r="J28" s="913"/>
      <c r="K28" s="914"/>
      <c r="L28" s="910"/>
    </row>
    <row r="29" spans="2:12" s="899" customFormat="1" ht="11.25">
      <c r="B29" s="911">
        <v>4</v>
      </c>
      <c r="C29" s="912" t="s">
        <v>1041</v>
      </c>
      <c r="D29" s="913"/>
      <c r="E29" s="913"/>
      <c r="F29" s="913"/>
      <c r="G29" s="912"/>
      <c r="H29" s="913"/>
      <c r="I29" s="913"/>
      <c r="J29" s="913"/>
      <c r="K29" s="914"/>
      <c r="L29" s="910"/>
    </row>
    <row r="30" spans="2:12" s="899" customFormat="1" ht="11.25">
      <c r="B30" s="911"/>
      <c r="C30" s="912" t="s">
        <v>1042</v>
      </c>
      <c r="D30" s="913"/>
      <c r="E30" s="913"/>
      <c r="F30" s="913"/>
      <c r="G30" s="912"/>
      <c r="H30" s="913"/>
      <c r="I30" s="913"/>
      <c r="J30" s="913"/>
      <c r="K30" s="914"/>
      <c r="L30" s="910"/>
    </row>
    <row r="31" spans="2:12" s="899" customFormat="1" ht="11.25">
      <c r="B31" s="911"/>
      <c r="C31" s="912"/>
      <c r="D31" s="913"/>
      <c r="E31" s="913"/>
      <c r="F31" s="913"/>
      <c r="G31" s="912"/>
      <c r="H31" s="913"/>
      <c r="I31" s="913"/>
      <c r="J31" s="913"/>
      <c r="K31" s="914"/>
      <c r="L31" s="910"/>
    </row>
    <row r="32" spans="2:12" s="899" customFormat="1" ht="11.25">
      <c r="B32" s="911"/>
      <c r="C32" s="912" t="s">
        <v>1043</v>
      </c>
      <c r="D32" s="913"/>
      <c r="E32" s="913" t="s">
        <v>1044</v>
      </c>
      <c r="F32" s="913"/>
      <c r="G32" s="912"/>
      <c r="H32" s="913"/>
      <c r="I32" s="913"/>
      <c r="J32" s="913"/>
      <c r="K32" s="914"/>
      <c r="L32" s="910"/>
    </row>
    <row r="33" spans="2:12" s="899" customFormat="1" ht="11.25">
      <c r="B33" s="911"/>
      <c r="C33" s="922" t="s">
        <v>1045</v>
      </c>
      <c r="D33" s="913"/>
      <c r="E33" s="913" t="s">
        <v>1046</v>
      </c>
      <c r="F33" s="913"/>
      <c r="G33" s="912"/>
      <c r="H33" s="913"/>
      <c r="I33" s="913"/>
      <c r="J33" s="913"/>
      <c r="K33" s="914"/>
      <c r="L33" s="910"/>
    </row>
    <row r="34" spans="2:12" s="899" customFormat="1" ht="11.25">
      <c r="B34" s="911"/>
      <c r="C34" s="922" t="s">
        <v>1047</v>
      </c>
      <c r="D34" s="913"/>
      <c r="E34" s="913" t="s">
        <v>1048</v>
      </c>
      <c r="F34" s="913"/>
      <c r="G34" s="912"/>
      <c r="H34" s="913"/>
      <c r="I34" s="913"/>
      <c r="J34" s="913"/>
      <c r="K34" s="914"/>
      <c r="L34" s="910"/>
    </row>
    <row r="35" spans="2:12" s="899" customFormat="1" ht="11.25">
      <c r="B35" s="911"/>
      <c r="C35" s="922" t="s">
        <v>1049</v>
      </c>
      <c r="D35" s="913"/>
      <c r="E35" s="913" t="s">
        <v>1050</v>
      </c>
      <c r="F35" s="913"/>
      <c r="G35" s="912"/>
      <c r="H35" s="913"/>
      <c r="I35" s="913"/>
      <c r="J35" s="913"/>
      <c r="K35" s="914"/>
      <c r="L35" s="910"/>
    </row>
    <row r="36" spans="2:12" s="899" customFormat="1" ht="11.25">
      <c r="B36" s="911"/>
      <c r="C36" s="922" t="s">
        <v>1051</v>
      </c>
      <c r="D36" s="913"/>
      <c r="E36" s="913" t="s">
        <v>1052</v>
      </c>
      <c r="F36" s="913"/>
      <c r="G36" s="912"/>
      <c r="H36" s="913"/>
      <c r="I36" s="913"/>
      <c r="J36" s="913"/>
      <c r="K36" s="914"/>
      <c r="L36" s="910"/>
    </row>
    <row r="37" spans="2:12" s="899" customFormat="1" ht="11.25">
      <c r="B37" s="911"/>
      <c r="C37" s="922" t="s">
        <v>1053</v>
      </c>
      <c r="D37" s="913"/>
      <c r="E37" s="913" t="s">
        <v>1054</v>
      </c>
      <c r="F37" s="913"/>
      <c r="G37" s="912"/>
      <c r="H37" s="913"/>
      <c r="I37" s="913"/>
      <c r="J37" s="913"/>
      <c r="K37" s="914"/>
      <c r="L37" s="910"/>
    </row>
    <row r="38" spans="2:12" s="899" customFormat="1" ht="11.25">
      <c r="B38" s="911"/>
      <c r="C38" s="922" t="s">
        <v>1055</v>
      </c>
      <c r="D38" s="913"/>
      <c r="E38" s="913" t="s">
        <v>1056</v>
      </c>
      <c r="F38" s="913"/>
      <c r="G38" s="912"/>
      <c r="H38" s="913"/>
      <c r="I38" s="913"/>
      <c r="J38" s="913"/>
      <c r="K38" s="914"/>
      <c r="L38" s="910"/>
    </row>
    <row r="39" spans="2:12" s="899" customFormat="1" ht="11.25">
      <c r="B39" s="911"/>
      <c r="C39" s="922" t="s">
        <v>1057</v>
      </c>
      <c r="D39" s="913"/>
      <c r="E39" s="913" t="s">
        <v>1058</v>
      </c>
      <c r="F39" s="913"/>
      <c r="G39" s="912"/>
      <c r="H39" s="913"/>
      <c r="I39" s="913"/>
      <c r="J39" s="913"/>
      <c r="K39" s="914"/>
      <c r="L39" s="910"/>
    </row>
    <row r="40" spans="2:12" s="899" customFormat="1" ht="11.25">
      <c r="B40" s="911"/>
      <c r="C40" s="922" t="s">
        <v>1059</v>
      </c>
      <c r="D40" s="913"/>
      <c r="E40" s="913" t="s">
        <v>1060</v>
      </c>
      <c r="F40" s="913"/>
      <c r="G40" s="912"/>
      <c r="H40" s="913"/>
      <c r="I40" s="913"/>
      <c r="J40" s="913"/>
      <c r="K40" s="914"/>
      <c r="L40" s="910"/>
    </row>
    <row r="41" spans="2:12" s="899" customFormat="1" ht="11.25">
      <c r="B41" s="911"/>
      <c r="C41" s="922" t="s">
        <v>1061</v>
      </c>
      <c r="D41" s="913"/>
      <c r="E41" s="913" t="s">
        <v>1062</v>
      </c>
      <c r="F41" s="913"/>
      <c r="G41" s="912"/>
      <c r="H41" s="913"/>
      <c r="I41" s="913"/>
      <c r="J41" s="913"/>
      <c r="K41" s="914"/>
      <c r="L41" s="910"/>
    </row>
    <row r="42" spans="2:12" s="899" customFormat="1" ht="11.25">
      <c r="B42" s="911"/>
      <c r="C42" s="922" t="s">
        <v>430</v>
      </c>
      <c r="D42" s="913"/>
      <c r="E42" s="913" t="s">
        <v>1063</v>
      </c>
      <c r="F42" s="913"/>
      <c r="G42" s="912"/>
      <c r="H42" s="913"/>
      <c r="I42" s="913"/>
      <c r="J42" s="913"/>
      <c r="K42" s="914"/>
      <c r="L42" s="910"/>
    </row>
    <row r="43" spans="2:12" s="899" customFormat="1" ht="11.25">
      <c r="B43" s="911"/>
      <c r="C43" s="919"/>
      <c r="D43" s="919"/>
      <c r="E43" s="919"/>
      <c r="F43" s="913"/>
      <c r="G43" s="912"/>
      <c r="H43" s="913"/>
      <c r="I43" s="913"/>
      <c r="J43" s="913"/>
      <c r="K43" s="914"/>
      <c r="L43" s="910"/>
    </row>
    <row r="44" spans="2:12" s="899" customFormat="1" ht="11.25">
      <c r="B44" s="911"/>
      <c r="C44" s="912"/>
      <c r="D44" s="913"/>
      <c r="E44" s="913"/>
      <c r="F44" s="913"/>
      <c r="G44" s="912"/>
      <c r="H44" s="913"/>
      <c r="I44" s="913"/>
      <c r="J44" s="913"/>
      <c r="K44" s="914"/>
      <c r="L44" s="910"/>
    </row>
    <row r="45" spans="2:12" s="899" customFormat="1" ht="11.25">
      <c r="B45" s="911">
        <v>5</v>
      </c>
      <c r="C45" s="912" t="s">
        <v>1064</v>
      </c>
      <c r="D45" s="913"/>
      <c r="E45" s="913"/>
      <c r="F45" s="913"/>
      <c r="G45" s="912"/>
      <c r="H45" s="913"/>
      <c r="I45" s="913"/>
      <c r="J45" s="913"/>
      <c r="K45" s="914"/>
      <c r="L45" s="910"/>
    </row>
    <row r="46" spans="2:12" s="899" customFormat="1" ht="11.25">
      <c r="B46" s="911"/>
      <c r="C46" s="912" t="s">
        <v>1065</v>
      </c>
      <c r="D46" s="913"/>
      <c r="E46" s="913"/>
      <c r="F46" s="913"/>
      <c r="G46" s="912"/>
      <c r="H46" s="913"/>
      <c r="I46" s="913"/>
      <c r="J46" s="913"/>
      <c r="K46" s="914"/>
      <c r="L46" s="910"/>
    </row>
    <row r="47" spans="2:12" s="899" customFormat="1" ht="11.25">
      <c r="B47" s="911"/>
      <c r="C47" s="912" t="s">
        <v>1066</v>
      </c>
      <c r="D47" s="913"/>
      <c r="E47" s="913"/>
      <c r="F47" s="913"/>
      <c r="G47" s="912"/>
      <c r="H47" s="913"/>
      <c r="I47" s="913"/>
      <c r="J47" s="913"/>
      <c r="K47" s="914"/>
      <c r="L47" s="910"/>
    </row>
    <row r="48" spans="2:12" s="899" customFormat="1" ht="11.25">
      <c r="B48" s="911"/>
      <c r="C48" s="912" t="s">
        <v>1067</v>
      </c>
      <c r="D48" s="913"/>
      <c r="E48" s="913"/>
      <c r="F48" s="913"/>
      <c r="G48" s="912"/>
      <c r="H48" s="913"/>
      <c r="I48" s="913"/>
      <c r="J48" s="913"/>
      <c r="K48" s="914"/>
      <c r="L48" s="910"/>
    </row>
    <row r="49" spans="2:12" s="899" customFormat="1" ht="11.25">
      <c r="B49" s="911"/>
      <c r="C49" s="912" t="s">
        <v>1068</v>
      </c>
      <c r="D49" s="913"/>
      <c r="E49" s="913"/>
      <c r="F49" s="913"/>
      <c r="G49" s="912"/>
      <c r="H49" s="913"/>
      <c r="I49" s="913"/>
      <c r="J49" s="913"/>
      <c r="K49" s="914"/>
      <c r="L49" s="910"/>
    </row>
    <row r="50" spans="2:12" s="899" customFormat="1" ht="11.25">
      <c r="B50" s="911"/>
      <c r="C50" s="912"/>
      <c r="D50" s="913"/>
      <c r="E50" s="913"/>
      <c r="F50" s="913"/>
      <c r="G50" s="912"/>
      <c r="H50" s="913"/>
      <c r="I50" s="913"/>
      <c r="J50" s="913"/>
      <c r="K50" s="914"/>
      <c r="L50" s="910"/>
    </row>
    <row r="51" spans="2:12" s="899" customFormat="1" ht="11.25">
      <c r="B51" s="911">
        <v>6</v>
      </c>
      <c r="C51" s="912" t="s">
        <v>1069</v>
      </c>
      <c r="D51" s="913"/>
      <c r="E51" s="913"/>
      <c r="F51" s="913"/>
      <c r="G51" s="912"/>
      <c r="H51" s="913"/>
      <c r="I51" s="913"/>
      <c r="J51" s="913"/>
      <c r="K51" s="914"/>
      <c r="L51" s="910"/>
    </row>
    <row r="52" spans="2:12" s="899" customFormat="1" ht="11.25">
      <c r="B52" s="911"/>
      <c r="C52" s="912" t="s">
        <v>1070</v>
      </c>
      <c r="D52" s="913"/>
      <c r="E52" s="913"/>
      <c r="F52" s="913"/>
      <c r="G52" s="912"/>
      <c r="H52" s="913"/>
      <c r="I52" s="913"/>
      <c r="J52" s="913"/>
      <c r="K52" s="914"/>
      <c r="L52" s="910"/>
    </row>
    <row r="53" spans="2:12" s="899" customFormat="1" ht="11.25">
      <c r="B53" s="911"/>
      <c r="C53" s="912" t="s">
        <v>1071</v>
      </c>
      <c r="D53" s="913"/>
      <c r="E53" s="913"/>
      <c r="F53" s="913"/>
      <c r="G53" s="912"/>
      <c r="H53" s="913"/>
      <c r="I53" s="913"/>
      <c r="J53" s="913"/>
      <c r="K53" s="914"/>
      <c r="L53" s="910"/>
    </row>
    <row r="54" spans="2:12" s="899" customFormat="1" ht="11.25">
      <c r="B54" s="911"/>
      <c r="C54" s="912" t="s">
        <v>1072</v>
      </c>
      <c r="D54" s="913"/>
      <c r="E54" s="913"/>
      <c r="F54" s="913"/>
      <c r="G54" s="912"/>
      <c r="H54" s="913"/>
      <c r="I54" s="913"/>
      <c r="J54" s="913"/>
      <c r="K54" s="914"/>
      <c r="L54" s="910"/>
    </row>
    <row r="55" spans="2:12" s="899" customFormat="1" ht="11.25">
      <c r="B55" s="911"/>
      <c r="C55" s="912"/>
      <c r="D55" s="913"/>
      <c r="E55" s="913"/>
      <c r="F55" s="913"/>
      <c r="G55" s="912"/>
      <c r="H55" s="913"/>
      <c r="I55" s="913"/>
      <c r="J55" s="913"/>
      <c r="K55" s="914"/>
      <c r="L55" s="910"/>
    </row>
    <row r="56" spans="2:12" s="899" customFormat="1" ht="11.25">
      <c r="B56" s="911">
        <v>7</v>
      </c>
      <c r="C56" s="912" t="s">
        <v>1073</v>
      </c>
      <c r="D56" s="913"/>
      <c r="E56" s="913"/>
      <c r="F56" s="913"/>
      <c r="G56" s="912"/>
      <c r="H56" s="913"/>
      <c r="I56" s="913"/>
      <c r="J56" s="913"/>
      <c r="K56" s="914"/>
      <c r="L56" s="910"/>
    </row>
    <row r="57" spans="2:12" s="899" customFormat="1" ht="11.25">
      <c r="B57" s="911"/>
      <c r="C57" s="912" t="s">
        <v>1074</v>
      </c>
      <c r="D57" s="913"/>
      <c r="E57" s="913"/>
      <c r="F57" s="913"/>
      <c r="G57" s="912"/>
      <c r="H57" s="913"/>
      <c r="I57" s="913"/>
      <c r="J57" s="913"/>
      <c r="K57" s="914"/>
      <c r="L57" s="910"/>
    </row>
    <row r="58" spans="2:12" s="899" customFormat="1" ht="11.25">
      <c r="B58" s="911"/>
      <c r="C58" s="912" t="s">
        <v>1075</v>
      </c>
      <c r="D58" s="913"/>
      <c r="E58" s="913"/>
      <c r="F58" s="913"/>
      <c r="G58" s="912"/>
      <c r="H58" s="913"/>
      <c r="I58" s="913"/>
      <c r="J58" s="913"/>
      <c r="K58" s="914"/>
      <c r="L58" s="910"/>
    </row>
    <row r="59" spans="2:12" s="899" customFormat="1" ht="11.25">
      <c r="B59" s="911"/>
      <c r="C59" s="912" t="s">
        <v>1076</v>
      </c>
      <c r="D59" s="913"/>
      <c r="E59" s="913"/>
      <c r="F59" s="913"/>
      <c r="G59" s="912"/>
      <c r="H59" s="913"/>
      <c r="I59" s="913"/>
      <c r="J59" s="913"/>
      <c r="K59" s="914"/>
      <c r="L59" s="910"/>
    </row>
    <row r="60" spans="2:12" s="899" customFormat="1" ht="11.25">
      <c r="B60" s="911"/>
      <c r="C60" s="912"/>
      <c r="D60" s="913"/>
      <c r="E60" s="913"/>
      <c r="F60" s="913"/>
      <c r="G60" s="912"/>
      <c r="H60" s="913"/>
      <c r="I60" s="913"/>
      <c r="J60" s="913"/>
      <c r="K60" s="914"/>
      <c r="L60" s="910"/>
    </row>
    <row r="61" spans="2:12" s="899" customFormat="1" ht="11.25">
      <c r="B61" s="911">
        <v>8</v>
      </c>
      <c r="C61" s="912" t="s">
        <v>1077</v>
      </c>
      <c r="D61" s="913"/>
      <c r="E61" s="913"/>
      <c r="F61" s="913"/>
      <c r="G61" s="912"/>
      <c r="H61" s="913"/>
      <c r="I61" s="913"/>
      <c r="J61" s="913"/>
      <c r="K61" s="914"/>
      <c r="L61" s="910"/>
    </row>
    <row r="62" spans="2:12" s="899" customFormat="1" ht="11.25">
      <c r="B62" s="911"/>
      <c r="C62" s="912"/>
      <c r="D62" s="913"/>
      <c r="E62" s="913"/>
      <c r="F62" s="913"/>
      <c r="G62" s="912"/>
      <c r="H62" s="913"/>
      <c r="I62" s="913"/>
      <c r="J62" s="913"/>
      <c r="K62" s="914"/>
      <c r="L62" s="910"/>
    </row>
    <row r="63" spans="2:12" s="899" customFormat="1" ht="11.25">
      <c r="B63" s="911">
        <v>9</v>
      </c>
      <c r="C63" s="912" t="s">
        <v>1078</v>
      </c>
      <c r="D63" s="913"/>
      <c r="E63" s="913"/>
      <c r="F63" s="913"/>
      <c r="G63" s="912"/>
      <c r="H63" s="913"/>
      <c r="I63" s="913"/>
      <c r="J63" s="913"/>
      <c r="K63" s="914"/>
      <c r="L63" s="910"/>
    </row>
    <row r="64" spans="2:12" s="899" customFormat="1" ht="11.25">
      <c r="B64" s="911"/>
      <c r="C64" s="912" t="s">
        <v>1079</v>
      </c>
      <c r="D64" s="913"/>
      <c r="E64" s="913"/>
      <c r="F64" s="913"/>
      <c r="G64" s="912"/>
      <c r="H64" s="913"/>
      <c r="I64" s="913"/>
      <c r="J64" s="913"/>
      <c r="K64" s="914"/>
      <c r="L64" s="910"/>
    </row>
    <row r="65" spans="2:12" s="899" customFormat="1" ht="11.25">
      <c r="B65" s="911"/>
      <c r="C65" s="912"/>
      <c r="D65" s="913"/>
      <c r="E65" s="913"/>
      <c r="F65" s="913"/>
      <c r="G65" s="912"/>
      <c r="H65" s="913"/>
      <c r="I65" s="913"/>
      <c r="J65" s="913"/>
      <c r="K65" s="914"/>
      <c r="L65" s="910"/>
    </row>
    <row r="66" spans="2:12" s="899" customFormat="1" ht="11.25">
      <c r="B66" s="911">
        <v>10</v>
      </c>
      <c r="C66" s="912" t="s">
        <v>1080</v>
      </c>
      <c r="D66" s="913"/>
      <c r="E66" s="913"/>
      <c r="F66" s="913"/>
      <c r="G66" s="912"/>
      <c r="H66" s="913"/>
      <c r="I66" s="913"/>
      <c r="J66" s="913"/>
      <c r="K66" s="914"/>
      <c r="L66" s="910"/>
    </row>
    <row r="67" spans="2:12" s="899" customFormat="1" ht="11.25">
      <c r="B67" s="911"/>
      <c r="C67" s="912"/>
      <c r="D67" s="913"/>
      <c r="E67" s="913"/>
      <c r="F67" s="913"/>
      <c r="G67" s="912"/>
      <c r="H67" s="913"/>
      <c r="I67" s="913"/>
      <c r="J67" s="913"/>
      <c r="K67" s="914"/>
      <c r="L67" s="910"/>
    </row>
    <row r="68" spans="2:12" s="899" customFormat="1" ht="11.25">
      <c r="B68" s="911">
        <v>11</v>
      </c>
      <c r="C68" s="912" t="s">
        <v>1081</v>
      </c>
      <c r="D68" s="913"/>
      <c r="E68" s="913"/>
      <c r="F68" s="913"/>
      <c r="G68" s="912"/>
      <c r="H68" s="913"/>
      <c r="I68" s="913"/>
      <c r="J68" s="913"/>
      <c r="K68" s="914"/>
      <c r="L68" s="910"/>
    </row>
    <row r="69" spans="2:12" s="899" customFormat="1" ht="11.25">
      <c r="B69" s="923"/>
      <c r="C69" s="924" t="s">
        <v>1082</v>
      </c>
      <c r="D69" s="925"/>
      <c r="E69" s="925"/>
      <c r="F69" s="925"/>
      <c r="G69" s="924"/>
      <c r="H69" s="925"/>
      <c r="I69" s="925"/>
      <c r="J69" s="925"/>
      <c r="K69" s="926"/>
      <c r="L69" s="910"/>
    </row>
    <row r="70" spans="2:12" s="899" customFormat="1">
      <c r="B70" s="900" t="s">
        <v>391</v>
      </c>
      <c r="C70" s="927"/>
      <c r="D70" s="928"/>
      <c r="E70" s="928"/>
      <c r="F70" s="928"/>
      <c r="G70" s="927"/>
      <c r="H70" s="928"/>
      <c r="I70" s="928"/>
      <c r="J70" s="928"/>
      <c r="K70" s="928"/>
      <c r="L70" s="910"/>
    </row>
    <row r="71" spans="2:12" s="899" customFormat="1" ht="11.25"/>
    <row r="72" spans="2:12" s="899" customFormat="1" ht="11.25"/>
  </sheetData>
  <customSheetViews>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1"/>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2"/>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3"/>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4"/>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5"/>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6"/>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7"/>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8"/>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9"/>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10"/>
      <headerFooter alignWithMargins="0"/>
    </customSheetView>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11"/>
      <headerFooter alignWithMargins="0"/>
    </customSheetView>
  </customSheetViews>
  <mergeCells count="1">
    <mergeCell ref="B4:K4"/>
  </mergeCells>
  <printOptions horizontalCentered="1" verticalCentered="1"/>
  <pageMargins left="0.5" right="0.5" top="0.5" bottom="0.25" header="0.5" footer="0.5"/>
  <pageSetup scale="98" orientation="portrait" r:id="rId12"/>
  <headerFooter alignWithMargins="0"/>
  <legacyDrawing r:id="rId1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3"/>
  <sheetViews>
    <sheetView topLeftCell="A34" zoomScaleNormal="100" workbookViewId="0">
      <selection activeCell="C38" sqref="C38"/>
    </sheetView>
  </sheetViews>
  <sheetFormatPr defaultColWidth="11.42578125" defaultRowHeight="12.75"/>
  <cols>
    <col min="1" max="1" width="4.42578125" style="930" customWidth="1"/>
    <col min="2" max="2" width="0.42578125" style="930" customWidth="1"/>
    <col min="3" max="3" width="8.5703125" style="930" customWidth="1"/>
    <col min="4" max="4" width="5.42578125" style="930" customWidth="1"/>
    <col min="5" max="5" width="7.42578125" style="930" customWidth="1"/>
    <col min="6" max="6" width="4" style="930" customWidth="1"/>
    <col min="7" max="8" width="11.42578125" style="930" customWidth="1"/>
    <col min="9" max="9" width="16.85546875" style="930" customWidth="1"/>
    <col min="10" max="10" width="6.5703125" style="930" customWidth="1"/>
    <col min="11" max="11" width="3" style="930" customWidth="1"/>
    <col min="12" max="12" width="9.140625" style="930" customWidth="1"/>
    <col min="13" max="13" width="3.7109375" style="930" customWidth="1"/>
    <col min="14" max="14" width="0.7109375" style="930" customWidth="1"/>
    <col min="15" max="16384" width="11.42578125" style="930"/>
  </cols>
  <sheetData>
    <row r="1" spans="1:15">
      <c r="A1" s="929">
        <v>26</v>
      </c>
      <c r="B1" s="902"/>
      <c r="C1" s="902"/>
      <c r="D1" s="902"/>
      <c r="E1" s="902"/>
      <c r="F1" s="902"/>
      <c r="G1" s="902"/>
      <c r="H1" s="902"/>
      <c r="J1" s="902"/>
      <c r="K1" s="902"/>
      <c r="L1" s="902"/>
      <c r="N1" s="931" t="s">
        <v>3461</v>
      </c>
      <c r="O1" s="902"/>
    </row>
    <row r="2" spans="1:15">
      <c r="A2" s="932" t="s">
        <v>1083</v>
      </c>
      <c r="B2" s="933"/>
      <c r="C2" s="933"/>
      <c r="D2" s="933"/>
      <c r="E2" s="933"/>
      <c r="F2" s="933"/>
      <c r="G2" s="933"/>
      <c r="H2" s="933"/>
      <c r="I2" s="933"/>
      <c r="J2" s="933"/>
      <c r="K2" s="933"/>
      <c r="L2" s="933"/>
      <c r="M2" s="933"/>
      <c r="N2" s="934"/>
      <c r="O2" s="902"/>
    </row>
    <row r="3" spans="1:15">
      <c r="A3" s="935"/>
      <c r="B3" s="936"/>
      <c r="C3" s="936"/>
      <c r="D3" s="936"/>
      <c r="E3" s="936"/>
      <c r="F3" s="936"/>
      <c r="G3" s="936"/>
      <c r="H3" s="936"/>
      <c r="I3" s="936"/>
      <c r="J3" s="936"/>
      <c r="K3" s="936"/>
      <c r="L3" s="936"/>
      <c r="M3" s="936"/>
      <c r="N3" s="937"/>
      <c r="O3" s="902"/>
    </row>
    <row r="4" spans="1:15" ht="9.75" customHeight="1">
      <c r="A4" s="938"/>
      <c r="B4" s="902"/>
      <c r="C4" s="902"/>
      <c r="D4" s="902"/>
      <c r="E4" s="902"/>
      <c r="F4" s="902"/>
      <c r="G4" s="902"/>
      <c r="H4" s="902"/>
      <c r="I4" s="902"/>
      <c r="J4" s="902"/>
      <c r="K4" s="902"/>
      <c r="L4" s="902"/>
      <c r="M4" s="902"/>
      <c r="N4" s="939"/>
      <c r="O4" s="902"/>
    </row>
    <row r="5" spans="1:15">
      <c r="A5" s="938"/>
      <c r="B5" s="902"/>
      <c r="C5" s="902" t="s">
        <v>1084</v>
      </c>
      <c r="D5" s="902"/>
      <c r="E5" s="902"/>
      <c r="F5" s="902"/>
      <c r="G5" s="902"/>
      <c r="H5" s="902"/>
      <c r="I5" s="902"/>
      <c r="J5" s="902"/>
      <c r="K5" s="902"/>
      <c r="L5" s="902"/>
      <c r="M5" s="902"/>
      <c r="N5" s="939"/>
      <c r="O5" s="902"/>
    </row>
    <row r="6" spans="1:15">
      <c r="A6" s="940"/>
      <c r="B6" s="941"/>
      <c r="C6" s="942" t="s">
        <v>1085</v>
      </c>
      <c r="D6" s="902"/>
      <c r="E6" s="902"/>
      <c r="F6" s="902"/>
      <c r="G6" s="902"/>
      <c r="H6" s="902"/>
      <c r="I6" s="902"/>
      <c r="J6" s="902"/>
      <c r="K6" s="902"/>
      <c r="L6" s="902"/>
      <c r="M6" s="902"/>
      <c r="N6" s="939"/>
      <c r="O6" s="902"/>
    </row>
    <row r="7" spans="1:15">
      <c r="A7" s="940"/>
      <c r="B7" s="941"/>
      <c r="C7" s="942" t="s">
        <v>1086</v>
      </c>
      <c r="D7" s="902"/>
      <c r="E7" s="902"/>
      <c r="F7" s="902"/>
      <c r="G7" s="902"/>
      <c r="H7" s="902"/>
      <c r="I7" s="902"/>
      <c r="J7" s="902"/>
      <c r="K7" s="902"/>
      <c r="L7" s="902"/>
      <c r="M7" s="902"/>
      <c r="N7" s="939"/>
      <c r="O7" s="902"/>
    </row>
    <row r="8" spans="1:15">
      <c r="A8" s="938"/>
      <c r="B8" s="902"/>
      <c r="C8" s="902" t="s">
        <v>1087</v>
      </c>
      <c r="D8" s="902"/>
      <c r="E8" s="902"/>
      <c r="F8" s="902"/>
      <c r="G8" s="902"/>
      <c r="H8" s="902"/>
      <c r="I8" s="902"/>
      <c r="J8" s="902"/>
      <c r="K8" s="902"/>
      <c r="L8" s="902"/>
      <c r="M8" s="902"/>
      <c r="N8" s="939"/>
      <c r="O8" s="902"/>
    </row>
    <row r="9" spans="1:15">
      <c r="A9" s="940"/>
      <c r="B9" s="941"/>
      <c r="C9" s="942" t="s">
        <v>1088</v>
      </c>
      <c r="D9" s="902"/>
      <c r="E9" s="902"/>
      <c r="F9" s="902"/>
      <c r="G9" s="902"/>
      <c r="H9" s="902"/>
      <c r="I9" s="902"/>
      <c r="J9" s="902"/>
      <c r="K9" s="902"/>
      <c r="L9" s="902"/>
      <c r="M9" s="902"/>
      <c r="N9" s="939"/>
      <c r="O9" s="902"/>
    </row>
    <row r="10" spans="1:15">
      <c r="A10" s="938"/>
      <c r="B10" s="902"/>
      <c r="C10" s="902" t="s">
        <v>1089</v>
      </c>
      <c r="D10" s="902"/>
      <c r="E10" s="902"/>
      <c r="F10" s="902"/>
      <c r="G10" s="902"/>
      <c r="H10" s="902"/>
      <c r="I10" s="902"/>
      <c r="J10" s="902"/>
      <c r="K10" s="902"/>
      <c r="L10" s="902"/>
      <c r="M10" s="902"/>
      <c r="N10" s="939"/>
      <c r="O10" s="902"/>
    </row>
    <row r="11" spans="1:15">
      <c r="A11" s="940"/>
      <c r="B11" s="941"/>
      <c r="C11" s="942" t="s">
        <v>1090</v>
      </c>
      <c r="D11" s="902"/>
      <c r="E11" s="902"/>
      <c r="F11" s="902"/>
      <c r="G11" s="902"/>
      <c r="H11" s="902"/>
      <c r="I11" s="902"/>
      <c r="J11" s="902"/>
      <c r="K11" s="902"/>
      <c r="L11" s="902"/>
      <c r="M11" s="902"/>
      <c r="N11" s="939"/>
      <c r="O11" s="902"/>
    </row>
    <row r="12" spans="1:15">
      <c r="A12" s="940"/>
      <c r="B12" s="941"/>
      <c r="C12" s="942" t="s">
        <v>1091</v>
      </c>
      <c r="D12" s="902"/>
      <c r="E12" s="902"/>
      <c r="F12" s="902"/>
      <c r="G12" s="902"/>
      <c r="H12" s="902"/>
      <c r="I12" s="902"/>
      <c r="J12" s="902"/>
      <c r="K12" s="902"/>
      <c r="L12" s="902"/>
      <c r="M12" s="902"/>
      <c r="N12" s="939"/>
      <c r="O12" s="902"/>
    </row>
    <row r="13" spans="1:15">
      <c r="A13" s="938"/>
      <c r="B13" s="902"/>
      <c r="C13" s="902" t="s">
        <v>1092</v>
      </c>
      <c r="D13" s="902"/>
      <c r="E13" s="902"/>
      <c r="F13" s="902"/>
      <c r="G13" s="902"/>
      <c r="H13" s="902"/>
      <c r="I13" s="902"/>
      <c r="J13" s="902"/>
      <c r="K13" s="902"/>
      <c r="L13" s="902"/>
      <c r="M13" s="902"/>
      <c r="N13" s="939"/>
      <c r="O13" s="902"/>
    </row>
    <row r="14" spans="1:15">
      <c r="A14" s="938"/>
      <c r="B14" s="902"/>
      <c r="C14" s="902" t="s">
        <v>1093</v>
      </c>
      <c r="D14" s="902"/>
      <c r="E14" s="902"/>
      <c r="F14" s="902"/>
      <c r="G14" s="902"/>
      <c r="H14" s="902"/>
      <c r="I14" s="902"/>
      <c r="J14" s="902"/>
      <c r="K14" s="902"/>
      <c r="L14" s="902"/>
      <c r="M14" s="902"/>
      <c r="N14" s="939"/>
      <c r="O14" s="902"/>
    </row>
    <row r="15" spans="1:15">
      <c r="A15" s="940"/>
      <c r="B15" s="941"/>
      <c r="C15" s="942" t="s">
        <v>1094</v>
      </c>
      <c r="D15" s="902"/>
      <c r="E15" s="902"/>
      <c r="F15" s="902"/>
      <c r="G15" s="902"/>
      <c r="H15" s="902"/>
      <c r="I15" s="902"/>
      <c r="J15" s="902"/>
      <c r="K15" s="902"/>
      <c r="L15" s="902"/>
      <c r="M15" s="902"/>
      <c r="N15" s="939"/>
      <c r="O15" s="902"/>
    </row>
    <row r="16" spans="1:15">
      <c r="A16" s="940"/>
      <c r="B16" s="941"/>
      <c r="C16" s="942" t="s">
        <v>1095</v>
      </c>
      <c r="D16" s="902"/>
      <c r="E16" s="902"/>
      <c r="F16" s="902"/>
      <c r="G16" s="902"/>
      <c r="H16" s="902"/>
      <c r="I16" s="902"/>
      <c r="J16" s="902"/>
      <c r="K16" s="902"/>
      <c r="L16" s="902"/>
      <c r="M16" s="902"/>
      <c r="N16" s="939"/>
      <c r="O16" s="902"/>
    </row>
    <row r="17" spans="1:15">
      <c r="A17" s="938"/>
      <c r="B17" s="902"/>
      <c r="C17" s="902"/>
      <c r="D17" s="902"/>
      <c r="E17" s="902"/>
      <c r="F17" s="902"/>
      <c r="G17" s="902"/>
      <c r="H17" s="902"/>
      <c r="I17" s="902"/>
      <c r="J17" s="902"/>
      <c r="K17" s="902"/>
      <c r="L17" s="902"/>
      <c r="M17" s="902"/>
      <c r="N17" s="939"/>
      <c r="O17" s="902"/>
    </row>
    <row r="18" spans="1:15" ht="9.75" customHeight="1">
      <c r="A18" s="943"/>
      <c r="B18" s="944"/>
      <c r="C18" s="944"/>
      <c r="D18" s="944"/>
      <c r="E18" s="944"/>
      <c r="F18" s="944"/>
      <c r="G18" s="944"/>
      <c r="H18" s="944"/>
      <c r="I18" s="944"/>
      <c r="J18" s="944"/>
      <c r="K18" s="944"/>
      <c r="L18" s="944"/>
      <c r="M18" s="944"/>
      <c r="N18" s="945"/>
      <c r="O18" s="902"/>
    </row>
    <row r="19" spans="1:15">
      <c r="A19" s="946" t="s">
        <v>7</v>
      </c>
      <c r="B19" s="947"/>
      <c r="C19" s="948" t="s">
        <v>557</v>
      </c>
      <c r="D19" s="948" t="s">
        <v>8</v>
      </c>
      <c r="E19" s="948" t="s">
        <v>1096</v>
      </c>
      <c r="F19" s="949" t="s">
        <v>1097</v>
      </c>
      <c r="G19" s="949"/>
      <c r="H19" s="949"/>
      <c r="I19" s="949"/>
      <c r="J19" s="949"/>
      <c r="K19" s="950"/>
      <c r="L19" s="948" t="s">
        <v>1098</v>
      </c>
      <c r="M19" s="946" t="s">
        <v>7</v>
      </c>
      <c r="N19" s="947"/>
      <c r="O19" s="902"/>
    </row>
    <row r="20" spans="1:15">
      <c r="A20" s="951" t="s">
        <v>17</v>
      </c>
      <c r="B20" s="939"/>
      <c r="C20" s="952" t="s">
        <v>17</v>
      </c>
      <c r="D20" s="952" t="s">
        <v>17</v>
      </c>
      <c r="E20" s="952" t="s">
        <v>1099</v>
      </c>
      <c r="F20" s="902" t="s">
        <v>1100</v>
      </c>
      <c r="G20" s="902"/>
      <c r="H20" s="902"/>
      <c r="I20" s="902"/>
      <c r="J20" s="902"/>
      <c r="K20" s="953"/>
      <c r="L20" s="952" t="s">
        <v>1101</v>
      </c>
      <c r="M20" s="951" t="s">
        <v>17</v>
      </c>
      <c r="N20" s="939"/>
      <c r="O20" s="902"/>
    </row>
    <row r="21" spans="1:15">
      <c r="A21" s="938"/>
      <c r="B21" s="939"/>
      <c r="C21" s="954"/>
      <c r="D21" s="954"/>
      <c r="E21" s="954"/>
      <c r="F21" s="902"/>
      <c r="G21" s="902"/>
      <c r="H21" s="902"/>
      <c r="I21" s="902"/>
      <c r="J21" s="902"/>
      <c r="K21" s="902"/>
      <c r="L21" s="954"/>
      <c r="M21" s="938"/>
      <c r="N21" s="939"/>
      <c r="O21" s="902"/>
    </row>
    <row r="22" spans="1:15">
      <c r="A22" s="943"/>
      <c r="B22" s="945"/>
      <c r="C22" s="955" t="s">
        <v>24</v>
      </c>
      <c r="D22" s="955" t="s">
        <v>25</v>
      </c>
      <c r="E22" s="955" t="s">
        <v>26</v>
      </c>
      <c r="F22" s="944"/>
      <c r="G22" s="944"/>
      <c r="H22" s="944" t="s">
        <v>1102</v>
      </c>
      <c r="I22" s="944"/>
      <c r="J22" s="944"/>
      <c r="K22" s="956"/>
      <c r="L22" s="955" t="s">
        <v>28</v>
      </c>
      <c r="M22" s="943"/>
      <c r="N22" s="945"/>
      <c r="O22" s="902"/>
    </row>
    <row r="23" spans="1:15">
      <c r="A23" s="946">
        <v>1</v>
      </c>
      <c r="B23" s="947"/>
      <c r="C23" s="948">
        <v>721</v>
      </c>
      <c r="D23" s="948" t="s">
        <v>1103</v>
      </c>
      <c r="E23" s="948" t="s">
        <v>1057</v>
      </c>
      <c r="F23" s="3728" t="s">
        <v>1110</v>
      </c>
      <c r="G23" s="3728"/>
      <c r="H23" s="3728"/>
      <c r="I23" s="3728"/>
      <c r="J23" s="3729">
        <v>-1</v>
      </c>
      <c r="K23" s="3729"/>
      <c r="L23" s="3730">
        <v>50</v>
      </c>
      <c r="M23" s="946">
        <v>1</v>
      </c>
      <c r="N23" s="947"/>
      <c r="O23" s="902"/>
    </row>
    <row r="24" spans="1:15">
      <c r="A24" s="938">
        <v>2</v>
      </c>
      <c r="B24" s="939"/>
      <c r="C24" s="952"/>
      <c r="D24" s="954"/>
      <c r="E24" s="954"/>
      <c r="F24" s="3728" t="s">
        <v>1115</v>
      </c>
      <c r="G24" s="3728"/>
      <c r="H24" s="3728"/>
      <c r="I24" s="3728"/>
      <c r="J24" s="3729">
        <v>-2</v>
      </c>
      <c r="K24" s="3729"/>
      <c r="L24" s="3730">
        <v>25</v>
      </c>
      <c r="M24" s="938">
        <v>2</v>
      </c>
      <c r="N24" s="939"/>
      <c r="O24" s="902"/>
    </row>
    <row r="25" spans="1:15">
      <c r="A25" s="938">
        <v>3</v>
      </c>
      <c r="B25" s="939"/>
      <c r="C25" s="952"/>
      <c r="D25" s="954"/>
      <c r="E25" s="954"/>
      <c r="F25" s="3728" t="s">
        <v>1104</v>
      </c>
      <c r="G25" s="3728"/>
      <c r="H25" s="3728"/>
      <c r="I25" s="3728"/>
      <c r="J25" s="3729">
        <v>-3</v>
      </c>
      <c r="K25" s="3729"/>
      <c r="L25" s="3730">
        <v>25</v>
      </c>
      <c r="M25" s="938">
        <v>3</v>
      </c>
      <c r="N25" s="939"/>
      <c r="O25" s="902"/>
    </row>
    <row r="26" spans="1:15">
      <c r="A26" s="938">
        <v>4</v>
      </c>
      <c r="B26" s="939"/>
      <c r="C26" s="952"/>
      <c r="D26" s="954"/>
      <c r="E26" s="954"/>
      <c r="F26" s="3728" t="s">
        <v>1111</v>
      </c>
      <c r="G26" s="3728"/>
      <c r="H26" s="3728"/>
      <c r="I26" s="3728"/>
      <c r="J26" s="3729">
        <v>-4</v>
      </c>
      <c r="K26" s="3729"/>
      <c r="L26" s="3730">
        <v>50</v>
      </c>
      <c r="M26" s="938">
        <v>4</v>
      </c>
      <c r="N26" s="939"/>
      <c r="O26" s="902"/>
    </row>
    <row r="27" spans="1:15">
      <c r="A27" s="938">
        <v>5</v>
      </c>
      <c r="B27" s="939"/>
      <c r="C27" s="952"/>
      <c r="D27" s="954"/>
      <c r="E27" s="954"/>
      <c r="F27" s="3728" t="s">
        <v>1114</v>
      </c>
      <c r="G27" s="3728"/>
      <c r="H27" s="3728"/>
      <c r="I27" s="3728"/>
      <c r="J27" s="3729">
        <v>-5</v>
      </c>
      <c r="K27" s="3729"/>
      <c r="L27" s="3730">
        <v>50</v>
      </c>
      <c r="M27" s="938">
        <v>5</v>
      </c>
      <c r="N27" s="939"/>
      <c r="O27" s="902"/>
    </row>
    <row r="28" spans="1:15">
      <c r="A28" s="938">
        <v>6</v>
      </c>
      <c r="B28" s="939"/>
      <c r="C28" s="952"/>
      <c r="D28" s="954"/>
      <c r="E28" s="954"/>
      <c r="F28" s="3728" t="s">
        <v>1105</v>
      </c>
      <c r="G28" s="3728"/>
      <c r="H28" s="3728"/>
      <c r="I28" s="3728"/>
      <c r="J28" s="3729">
        <v>-6</v>
      </c>
      <c r="K28" s="3729"/>
      <c r="L28" s="3730">
        <v>8.33</v>
      </c>
      <c r="M28" s="938">
        <v>6</v>
      </c>
      <c r="N28" s="939"/>
      <c r="O28" s="902"/>
    </row>
    <row r="29" spans="1:15">
      <c r="A29" s="938">
        <v>7</v>
      </c>
      <c r="B29" s="939"/>
      <c r="C29" s="952"/>
      <c r="D29" s="954"/>
      <c r="E29" s="954"/>
      <c r="F29" s="3728" t="s">
        <v>1116</v>
      </c>
      <c r="G29" s="3728"/>
      <c r="H29" s="3728"/>
      <c r="I29" s="3728"/>
      <c r="J29" s="3729">
        <v>-7</v>
      </c>
      <c r="K29" s="3728"/>
      <c r="L29" s="3731">
        <v>30</v>
      </c>
      <c r="M29" s="938">
        <v>7</v>
      </c>
      <c r="N29" s="939"/>
      <c r="O29" s="902"/>
    </row>
    <row r="30" spans="1:15" ht="12.75" customHeight="1">
      <c r="A30" s="938">
        <v>8</v>
      </c>
      <c r="B30" s="939"/>
      <c r="C30" s="952"/>
      <c r="D30" s="954"/>
      <c r="E30" s="954"/>
      <c r="F30" s="3728" t="s">
        <v>1112</v>
      </c>
      <c r="G30" s="3728"/>
      <c r="H30" s="3728"/>
      <c r="I30" s="3728"/>
      <c r="J30" s="3729">
        <v>-8</v>
      </c>
      <c r="K30" s="3729"/>
      <c r="L30" s="3730">
        <v>33.33</v>
      </c>
      <c r="M30" s="938">
        <v>8</v>
      </c>
      <c r="N30" s="939"/>
      <c r="O30" s="902"/>
    </row>
    <row r="31" spans="1:15" ht="12.75" customHeight="1">
      <c r="A31" s="938">
        <v>9</v>
      </c>
      <c r="B31" s="939"/>
      <c r="C31" s="952"/>
      <c r="D31" s="954"/>
      <c r="E31" s="954"/>
      <c r="F31" s="3728" t="s">
        <v>1117</v>
      </c>
      <c r="G31" s="3728"/>
      <c r="H31" s="3728"/>
      <c r="I31" s="3728"/>
      <c r="J31" s="3729">
        <v>-9</v>
      </c>
      <c r="K31" s="3728"/>
      <c r="L31" s="3731">
        <v>50</v>
      </c>
      <c r="M31" s="938">
        <v>9</v>
      </c>
      <c r="N31" s="939"/>
      <c r="O31" s="902"/>
    </row>
    <row r="32" spans="1:15" ht="12.75" customHeight="1">
      <c r="A32" s="938">
        <v>10</v>
      </c>
      <c r="B32" s="939"/>
      <c r="C32" s="952"/>
      <c r="D32" s="954"/>
      <c r="E32" s="954"/>
      <c r="F32" s="3728" t="s">
        <v>1106</v>
      </c>
      <c r="G32" s="3728"/>
      <c r="H32" s="3728"/>
      <c r="I32" s="3728"/>
      <c r="J32" s="3729">
        <v>-10</v>
      </c>
      <c r="K32" s="3729"/>
      <c r="L32" s="3730">
        <v>40.64</v>
      </c>
      <c r="M32" s="938">
        <v>10</v>
      </c>
      <c r="N32" s="939"/>
      <c r="O32" s="902"/>
    </row>
    <row r="33" spans="1:15" ht="12.75" customHeight="1">
      <c r="A33" s="938">
        <v>11</v>
      </c>
      <c r="B33" s="939"/>
      <c r="C33" s="952"/>
      <c r="D33" s="954"/>
      <c r="E33" s="954"/>
      <c r="F33" s="3728" t="s">
        <v>1108</v>
      </c>
      <c r="G33" s="3728"/>
      <c r="H33" s="3728"/>
      <c r="I33" s="3728"/>
      <c r="J33" s="3729">
        <v>-11</v>
      </c>
      <c r="K33" s="3729"/>
      <c r="L33" s="3730">
        <v>14.29</v>
      </c>
      <c r="M33" s="938">
        <v>11</v>
      </c>
      <c r="N33" s="939"/>
      <c r="O33" s="902"/>
    </row>
    <row r="34" spans="1:15" ht="12.75" customHeight="1">
      <c r="A34" s="938">
        <v>12</v>
      </c>
      <c r="B34" s="939"/>
      <c r="C34" s="952"/>
      <c r="D34" s="954"/>
      <c r="E34" s="954"/>
      <c r="F34" s="3728" t="s">
        <v>1109</v>
      </c>
      <c r="G34" s="3728"/>
      <c r="H34" s="3728"/>
      <c r="I34" s="3728"/>
      <c r="J34" s="3729">
        <v>-12</v>
      </c>
      <c r="K34" s="3729"/>
      <c r="L34" s="3730">
        <v>19.649999999999999</v>
      </c>
      <c r="M34" s="938">
        <v>12</v>
      </c>
      <c r="N34" s="939"/>
      <c r="O34" s="902"/>
    </row>
    <row r="35" spans="1:15" ht="12.75" customHeight="1">
      <c r="A35" s="938">
        <v>13</v>
      </c>
      <c r="B35" s="939"/>
      <c r="C35" s="952"/>
      <c r="D35" s="954"/>
      <c r="E35" s="954"/>
      <c r="F35" s="3728" t="s">
        <v>1107</v>
      </c>
      <c r="G35" s="3728"/>
      <c r="H35" s="3728"/>
      <c r="I35" s="3728"/>
      <c r="J35" s="3729">
        <v>-13</v>
      </c>
      <c r="K35" s="3729"/>
      <c r="L35" s="3730">
        <v>50</v>
      </c>
      <c r="M35" s="938">
        <v>13</v>
      </c>
      <c r="N35" s="939"/>
      <c r="O35" s="902"/>
    </row>
    <row r="36" spans="1:15" ht="12.75" customHeight="1">
      <c r="A36" s="938">
        <v>14</v>
      </c>
      <c r="B36" s="939"/>
      <c r="C36" s="952"/>
      <c r="D36" s="954"/>
      <c r="E36" s="954"/>
      <c r="F36" s="3728" t="s">
        <v>1113</v>
      </c>
      <c r="G36" s="3728"/>
      <c r="H36" s="3728"/>
      <c r="I36" s="3728"/>
      <c r="J36" s="3729">
        <v>-14</v>
      </c>
      <c r="K36" s="3729"/>
      <c r="L36" s="3730">
        <v>50</v>
      </c>
      <c r="M36" s="938">
        <v>14</v>
      </c>
      <c r="N36" s="939"/>
      <c r="O36" s="902"/>
    </row>
    <row r="37" spans="1:15" ht="12.75" customHeight="1">
      <c r="A37" s="938">
        <v>15</v>
      </c>
      <c r="B37" s="939"/>
      <c r="C37" s="952"/>
      <c r="D37" s="954"/>
      <c r="E37" s="954"/>
      <c r="F37" s="941"/>
      <c r="G37" s="960"/>
      <c r="H37" s="960"/>
      <c r="I37" s="960"/>
      <c r="J37" s="958"/>
      <c r="K37" s="961"/>
      <c r="L37" s="960"/>
      <c r="M37" s="938">
        <v>15</v>
      </c>
      <c r="N37" s="939"/>
      <c r="O37" s="902"/>
    </row>
    <row r="38" spans="1:15" ht="12.75" customHeight="1">
      <c r="A38" s="938">
        <v>16</v>
      </c>
      <c r="B38" s="939"/>
      <c r="C38" s="952"/>
      <c r="D38" s="954"/>
      <c r="E38" s="954"/>
      <c r="F38" s="960"/>
      <c r="G38" s="960"/>
      <c r="H38" s="941" t="s">
        <v>1118</v>
      </c>
      <c r="I38" s="960"/>
      <c r="J38" s="960"/>
      <c r="K38" s="961"/>
      <c r="L38" s="960"/>
      <c r="M38" s="938">
        <v>16</v>
      </c>
      <c r="N38" s="939"/>
      <c r="O38" s="902"/>
    </row>
    <row r="39" spans="1:15" ht="12.75" customHeight="1">
      <c r="A39" s="938">
        <v>17</v>
      </c>
      <c r="B39" s="939"/>
      <c r="C39" s="952"/>
      <c r="D39" s="954"/>
      <c r="E39" s="954"/>
      <c r="F39" s="941"/>
      <c r="G39" s="941"/>
      <c r="H39" s="960"/>
      <c r="I39" s="941"/>
      <c r="J39" s="958"/>
      <c r="K39" s="958"/>
      <c r="L39" s="959"/>
      <c r="M39" s="938">
        <v>17</v>
      </c>
      <c r="N39" s="939"/>
      <c r="O39" s="902"/>
    </row>
    <row r="40" spans="1:15" ht="12.75" customHeight="1">
      <c r="A40" s="938">
        <v>18</v>
      </c>
      <c r="B40" s="939"/>
      <c r="C40" s="952"/>
      <c r="D40" s="954"/>
      <c r="E40" s="954"/>
      <c r="F40" s="941"/>
      <c r="G40" s="941"/>
      <c r="H40" s="941"/>
      <c r="I40" s="941"/>
      <c r="J40" s="958"/>
      <c r="K40" s="958"/>
      <c r="L40" s="959"/>
      <c r="M40" s="938">
        <v>18</v>
      </c>
      <c r="N40" s="939"/>
      <c r="O40" s="902"/>
    </row>
    <row r="41" spans="1:15" ht="12.75" customHeight="1">
      <c r="A41" s="938">
        <v>19</v>
      </c>
      <c r="B41" s="939"/>
      <c r="C41" s="952"/>
      <c r="D41" s="954"/>
      <c r="E41" s="954"/>
      <c r="F41" s="941"/>
      <c r="G41" s="941"/>
      <c r="H41" s="941"/>
      <c r="I41" s="941"/>
      <c r="J41" s="958"/>
      <c r="K41" s="958"/>
      <c r="L41" s="959"/>
      <c r="M41" s="938">
        <v>19</v>
      </c>
      <c r="N41" s="939"/>
      <c r="O41" s="902"/>
    </row>
    <row r="42" spans="1:15" ht="12.75" customHeight="1">
      <c r="A42" s="938">
        <v>20</v>
      </c>
      <c r="B42" s="939"/>
      <c r="C42" s="952"/>
      <c r="D42" s="952"/>
      <c r="E42" s="952"/>
      <c r="F42" s="941"/>
      <c r="G42" s="941"/>
      <c r="H42" s="941"/>
      <c r="I42" s="941"/>
      <c r="J42" s="958"/>
      <c r="K42" s="958"/>
      <c r="L42" s="959"/>
      <c r="M42" s="938">
        <v>20</v>
      </c>
      <c r="N42" s="939"/>
      <c r="O42" s="902"/>
    </row>
    <row r="43" spans="1:15" ht="12.75" customHeight="1">
      <c r="A43" s="938">
        <v>21</v>
      </c>
      <c r="B43" s="939"/>
      <c r="C43" s="952"/>
      <c r="D43" s="952"/>
      <c r="E43" s="952"/>
      <c r="F43" s="941"/>
      <c r="G43" s="941"/>
      <c r="H43" s="941"/>
      <c r="I43" s="941"/>
      <c r="J43" s="958"/>
      <c r="K43" s="958"/>
      <c r="L43" s="959"/>
      <c r="M43" s="938">
        <v>21</v>
      </c>
      <c r="N43" s="939"/>
      <c r="O43" s="902"/>
    </row>
    <row r="44" spans="1:15" ht="12.75" customHeight="1">
      <c r="A44" s="938">
        <v>22</v>
      </c>
      <c r="B44" s="939"/>
      <c r="C44" s="952"/>
      <c r="D44" s="952" t="s">
        <v>1119</v>
      </c>
      <c r="E44" s="952" t="s">
        <v>430</v>
      </c>
      <c r="F44" s="3733" t="s">
        <v>1121</v>
      </c>
      <c r="G44" s="3732"/>
      <c r="H44" s="3732"/>
      <c r="I44" s="3732"/>
      <c r="J44" s="3734">
        <v>-15</v>
      </c>
      <c r="K44" s="3736"/>
      <c r="L44" s="3735">
        <v>25</v>
      </c>
      <c r="M44" s="938">
        <v>22</v>
      </c>
      <c r="N44" s="939"/>
      <c r="O44" s="902"/>
    </row>
    <row r="45" spans="1:15" ht="12.75" customHeight="1">
      <c r="A45" s="938">
        <v>23</v>
      </c>
      <c r="B45" s="939"/>
      <c r="C45" s="952"/>
      <c r="D45" s="954"/>
      <c r="E45" s="952"/>
      <c r="F45" s="3733" t="s">
        <v>1120</v>
      </c>
      <c r="G45" s="3733"/>
      <c r="H45" s="3733"/>
      <c r="I45" s="3733"/>
      <c r="J45" s="3734">
        <v>-16</v>
      </c>
      <c r="K45" s="3734"/>
      <c r="L45" s="3735">
        <v>14.29</v>
      </c>
      <c r="M45" s="938">
        <v>23</v>
      </c>
      <c r="N45" s="939"/>
      <c r="O45" s="902"/>
    </row>
    <row r="46" spans="1:15" ht="12.75" customHeight="1">
      <c r="A46" s="938">
        <v>24</v>
      </c>
      <c r="B46" s="939"/>
      <c r="C46" s="952"/>
      <c r="D46" s="941"/>
      <c r="E46" s="954"/>
      <c r="F46" s="3733" t="s">
        <v>1122</v>
      </c>
      <c r="G46" s="3732"/>
      <c r="H46" s="3732"/>
      <c r="I46" s="3732"/>
      <c r="J46" s="3734">
        <v>-17</v>
      </c>
      <c r="K46" s="3734"/>
      <c r="L46" s="3735">
        <v>45.44</v>
      </c>
      <c r="M46" s="938">
        <v>24</v>
      </c>
      <c r="N46" s="939">
        <v>2</v>
      </c>
      <c r="O46" s="902"/>
    </row>
    <row r="47" spans="1:15" ht="12.75" customHeight="1">
      <c r="A47" s="938">
        <v>25</v>
      </c>
      <c r="B47" s="939"/>
      <c r="C47" s="952"/>
      <c r="D47" s="952"/>
      <c r="E47" s="952"/>
      <c r="G47" s="941"/>
      <c r="H47" s="960"/>
      <c r="I47" s="941"/>
      <c r="K47" s="958"/>
      <c r="L47" s="959"/>
      <c r="M47" s="938">
        <v>25</v>
      </c>
      <c r="N47" s="939"/>
      <c r="O47" s="902"/>
    </row>
    <row r="48" spans="1:15" ht="12.75" customHeight="1">
      <c r="A48" s="938">
        <v>26</v>
      </c>
      <c r="B48" s="939"/>
      <c r="C48" s="952"/>
      <c r="D48" s="952"/>
      <c r="E48" s="952"/>
      <c r="F48" s="941"/>
      <c r="G48" s="941"/>
      <c r="H48" s="941" t="s">
        <v>1123</v>
      </c>
      <c r="I48" s="941"/>
      <c r="J48" s="958"/>
      <c r="K48" s="958"/>
      <c r="L48" s="959"/>
      <c r="M48" s="938">
        <v>26</v>
      </c>
      <c r="N48" s="939"/>
      <c r="O48" s="902"/>
    </row>
    <row r="49" spans="1:15" ht="12.75" customHeight="1">
      <c r="A49" s="938">
        <v>27</v>
      </c>
      <c r="B49" s="939"/>
      <c r="C49" s="952"/>
      <c r="D49" s="952"/>
      <c r="E49" s="952"/>
      <c r="F49" s="941"/>
      <c r="G49" s="941"/>
      <c r="H49" s="960"/>
      <c r="I49" s="941"/>
      <c r="J49" s="941"/>
      <c r="K49" s="962"/>
      <c r="L49" s="959"/>
      <c r="M49" s="938">
        <v>27</v>
      </c>
      <c r="N49" s="939"/>
      <c r="O49" s="902"/>
    </row>
    <row r="50" spans="1:15" ht="12.75" customHeight="1">
      <c r="A50" s="938">
        <v>28</v>
      </c>
      <c r="B50" s="939"/>
      <c r="C50" s="952"/>
      <c r="D50" s="954"/>
      <c r="E50" s="954"/>
      <c r="F50" s="941"/>
      <c r="G50" s="941"/>
      <c r="H50" s="941"/>
      <c r="I50" s="941"/>
      <c r="J50" s="941"/>
      <c r="K50" s="962"/>
      <c r="L50" s="959"/>
      <c r="M50" s="938">
        <v>28</v>
      </c>
      <c r="N50" s="939"/>
      <c r="O50" s="902"/>
    </row>
    <row r="51" spans="1:15" ht="12.75" customHeight="1">
      <c r="A51" s="938">
        <v>29</v>
      </c>
      <c r="B51" s="939"/>
      <c r="C51" s="952"/>
      <c r="D51" s="954"/>
      <c r="E51" s="954"/>
      <c r="F51" s="941"/>
      <c r="G51" s="941"/>
      <c r="H51" s="941"/>
      <c r="I51" s="941"/>
      <c r="J51" s="941"/>
      <c r="K51" s="962"/>
      <c r="L51" s="959"/>
      <c r="M51" s="938">
        <v>29</v>
      </c>
      <c r="N51" s="939"/>
      <c r="O51" s="902"/>
    </row>
    <row r="52" spans="1:15" ht="12.75" customHeight="1">
      <c r="A52" s="938">
        <v>30</v>
      </c>
      <c r="B52" s="939"/>
      <c r="C52" s="952"/>
      <c r="D52" s="954"/>
      <c r="E52" s="954"/>
      <c r="F52" s="941"/>
      <c r="G52" s="941"/>
      <c r="H52" s="941"/>
      <c r="I52" s="941"/>
      <c r="J52" s="941"/>
      <c r="K52" s="962"/>
      <c r="L52" s="959"/>
      <c r="M52" s="938">
        <v>30</v>
      </c>
      <c r="N52" s="939"/>
      <c r="O52" s="902"/>
    </row>
    <row r="53" spans="1:15" ht="12.75" customHeight="1">
      <c r="A53" s="938">
        <v>31</v>
      </c>
      <c r="B53" s="939"/>
      <c r="C53" s="952"/>
      <c r="D53" s="954"/>
      <c r="E53" s="954"/>
      <c r="F53" s="941"/>
      <c r="G53" s="941"/>
      <c r="H53" s="941"/>
      <c r="I53" s="941"/>
      <c r="J53" s="941"/>
      <c r="K53" s="962"/>
      <c r="L53" s="959"/>
      <c r="M53" s="938">
        <v>31</v>
      </c>
      <c r="N53" s="939"/>
      <c r="O53" s="902"/>
    </row>
    <row r="54" spans="1:15" ht="12.75" customHeight="1">
      <c r="A54" s="938">
        <v>32</v>
      </c>
      <c r="B54" s="939"/>
      <c r="C54" s="952"/>
      <c r="D54" s="954"/>
      <c r="E54" s="954"/>
      <c r="F54" s="941"/>
      <c r="G54" s="941"/>
      <c r="H54" s="941"/>
      <c r="I54" s="941"/>
      <c r="J54" s="941"/>
      <c r="K54" s="962"/>
      <c r="L54" s="959"/>
      <c r="M54" s="938">
        <v>32</v>
      </c>
      <c r="N54" s="939"/>
      <c r="O54" s="902"/>
    </row>
    <row r="55" spans="1:15" ht="12.75" customHeight="1">
      <c r="A55" s="938">
        <v>33</v>
      </c>
      <c r="B55" s="939"/>
      <c r="C55" s="952"/>
      <c r="D55" s="954"/>
      <c r="E55" s="954"/>
      <c r="F55" s="941"/>
      <c r="G55" s="941"/>
      <c r="H55" s="941"/>
      <c r="I55" s="941"/>
      <c r="J55" s="941"/>
      <c r="K55" s="962"/>
      <c r="L55" s="959"/>
      <c r="M55" s="938">
        <v>33</v>
      </c>
      <c r="N55" s="939"/>
      <c r="O55" s="902"/>
    </row>
    <row r="56" spans="1:15" ht="12.75" customHeight="1">
      <c r="A56" s="938">
        <v>34</v>
      </c>
      <c r="B56" s="939"/>
      <c r="C56" s="952"/>
      <c r="D56" s="954"/>
      <c r="E56" s="954"/>
      <c r="F56" s="941"/>
      <c r="G56" s="941"/>
      <c r="H56" s="941"/>
      <c r="I56" s="941"/>
      <c r="J56" s="941"/>
      <c r="K56" s="962"/>
      <c r="L56" s="959"/>
      <c r="M56" s="938">
        <v>34</v>
      </c>
      <c r="N56" s="939"/>
      <c r="O56" s="902"/>
    </row>
    <row r="57" spans="1:15" ht="12.75" customHeight="1">
      <c r="A57" s="938">
        <v>35</v>
      </c>
      <c r="B57" s="939"/>
      <c r="C57" s="952"/>
      <c r="D57" s="954"/>
      <c r="E57" s="954"/>
      <c r="F57" s="941"/>
      <c r="G57" s="941"/>
      <c r="H57" s="941"/>
      <c r="I57" s="941"/>
      <c r="J57" s="941"/>
      <c r="K57" s="962"/>
      <c r="L57" s="959"/>
      <c r="M57" s="938">
        <v>35</v>
      </c>
      <c r="N57" s="939"/>
      <c r="O57" s="902"/>
    </row>
    <row r="58" spans="1:15" ht="12.75" customHeight="1">
      <c r="A58" s="938">
        <v>36</v>
      </c>
      <c r="B58" s="939"/>
      <c r="C58" s="952"/>
      <c r="D58" s="954"/>
      <c r="E58" s="954"/>
      <c r="F58" s="941"/>
      <c r="G58" s="941"/>
      <c r="H58" s="941"/>
      <c r="I58" s="941"/>
      <c r="J58" s="941"/>
      <c r="K58" s="962"/>
      <c r="L58" s="959"/>
      <c r="M58" s="938">
        <v>36</v>
      </c>
      <c r="N58" s="939"/>
      <c r="O58" s="902"/>
    </row>
    <row r="59" spans="1:15" ht="12.75" customHeight="1">
      <c r="A59" s="938">
        <v>37</v>
      </c>
      <c r="B59" s="939"/>
      <c r="C59" s="952"/>
      <c r="D59" s="954"/>
      <c r="E59" s="954"/>
      <c r="F59" s="941"/>
      <c r="G59" s="941"/>
      <c r="H59" s="941"/>
      <c r="I59" s="941"/>
      <c r="J59" s="941"/>
      <c r="K59" s="962"/>
      <c r="L59" s="959"/>
      <c r="M59" s="938">
        <v>37</v>
      </c>
      <c r="N59" s="939"/>
      <c r="O59" s="902"/>
    </row>
    <row r="60" spans="1:15" ht="12.6" customHeight="1">
      <c r="A60" s="943">
        <v>38</v>
      </c>
      <c r="B60" s="945"/>
      <c r="C60" s="955"/>
      <c r="D60" s="963"/>
      <c r="E60" s="963"/>
      <c r="F60" s="944"/>
      <c r="G60" s="944"/>
      <c r="H60" s="944"/>
      <c r="I60" s="944"/>
      <c r="J60" s="944"/>
      <c r="K60" s="944"/>
      <c r="L60" s="963"/>
      <c r="M60" s="943">
        <v>38</v>
      </c>
      <c r="N60" s="945"/>
      <c r="O60" s="902"/>
    </row>
    <row r="61" spans="1:15" ht="12.6" customHeight="1">
      <c r="A61" s="938"/>
      <c r="B61" s="941"/>
      <c r="C61" s="903"/>
      <c r="D61" s="941"/>
      <c r="E61" s="941"/>
      <c r="F61" s="941"/>
      <c r="G61" s="941"/>
      <c r="H61" s="941"/>
      <c r="I61" s="941"/>
      <c r="J61" s="941"/>
      <c r="K61" s="941"/>
      <c r="L61" s="941"/>
      <c r="M61" s="941"/>
      <c r="N61" s="939"/>
      <c r="O61" s="902"/>
    </row>
    <row r="62" spans="1:15" ht="12.6" customHeight="1">
      <c r="A62" s="3929" t="s">
        <v>37</v>
      </c>
      <c r="B62" s="3930"/>
      <c r="C62" s="3930"/>
      <c r="D62" s="3930"/>
      <c r="E62" s="3930"/>
      <c r="F62" s="3930"/>
      <c r="G62" s="3930"/>
      <c r="H62" s="3930"/>
      <c r="I62" s="3930"/>
      <c r="J62" s="3930"/>
      <c r="K62" s="3930"/>
      <c r="L62" s="3930"/>
      <c r="M62" s="3930"/>
      <c r="N62" s="3931"/>
      <c r="O62" s="902"/>
    </row>
    <row r="63" spans="1:15" ht="12.6" customHeight="1">
      <c r="A63" s="964"/>
      <c r="B63" s="965"/>
      <c r="C63" s="965"/>
      <c r="D63" s="965"/>
      <c r="E63" s="965"/>
      <c r="F63" s="965"/>
      <c r="G63" s="965"/>
      <c r="H63" s="965"/>
      <c r="I63" s="965"/>
      <c r="J63" s="965"/>
      <c r="K63" s="965"/>
      <c r="L63" s="965"/>
      <c r="M63" s="965"/>
      <c r="N63" s="966"/>
      <c r="O63" s="902"/>
    </row>
    <row r="64" spans="1:15" ht="12.75" customHeight="1">
      <c r="A64" s="3750" t="s">
        <v>3541</v>
      </c>
      <c r="B64" s="902"/>
      <c r="C64" s="953"/>
      <c r="D64" s="941"/>
      <c r="E64" s="941"/>
      <c r="F64" s="941"/>
      <c r="G64" s="941"/>
      <c r="H64" s="941"/>
      <c r="I64" s="3740" t="s">
        <v>3545</v>
      </c>
      <c r="J64" s="941"/>
      <c r="K64" s="941"/>
      <c r="L64" s="941"/>
      <c r="M64" s="941"/>
      <c r="N64" s="939"/>
      <c r="O64" s="902"/>
    </row>
    <row r="65" spans="1:15" ht="12.75" customHeight="1">
      <c r="A65" s="3737" t="s">
        <v>3542</v>
      </c>
      <c r="B65" s="902"/>
      <c r="C65" s="953"/>
      <c r="D65" s="902"/>
      <c r="E65" s="902"/>
      <c r="F65" s="902"/>
      <c r="G65" s="902"/>
      <c r="H65" s="902"/>
      <c r="I65" s="3741" t="s">
        <v>3707</v>
      </c>
      <c r="J65" s="902"/>
      <c r="K65" s="902"/>
      <c r="L65" s="902"/>
      <c r="M65" s="902"/>
      <c r="N65" s="939"/>
      <c r="O65" s="902"/>
    </row>
    <row r="66" spans="1:15" ht="12.75" customHeight="1">
      <c r="A66" s="3750" t="s">
        <v>3543</v>
      </c>
      <c r="B66" s="902"/>
      <c r="C66" s="953"/>
      <c r="D66" s="902"/>
      <c r="E66" s="902"/>
      <c r="F66" s="902"/>
      <c r="G66" s="902"/>
      <c r="H66" s="902"/>
      <c r="I66" s="3740" t="s">
        <v>3546</v>
      </c>
      <c r="J66" s="902"/>
      <c r="K66" s="902"/>
      <c r="L66" s="902"/>
      <c r="M66" s="902"/>
      <c r="N66" s="939"/>
      <c r="O66" s="902"/>
    </row>
    <row r="67" spans="1:15" ht="12.75" customHeight="1">
      <c r="A67" s="3750" t="s">
        <v>1124</v>
      </c>
      <c r="B67" s="902"/>
      <c r="C67" s="902"/>
      <c r="D67" s="902"/>
      <c r="E67" s="902"/>
      <c r="F67" s="902"/>
      <c r="G67" s="902"/>
      <c r="H67" s="902"/>
      <c r="I67" s="3740" t="s">
        <v>3547</v>
      </c>
      <c r="J67" s="902"/>
      <c r="K67" s="902"/>
      <c r="L67" s="902"/>
      <c r="M67" s="902"/>
      <c r="N67" s="939"/>
      <c r="O67" s="902"/>
    </row>
    <row r="68" spans="1:15" ht="12.75" customHeight="1">
      <c r="A68" s="3738" t="s">
        <v>3544</v>
      </c>
      <c r="B68" s="944"/>
      <c r="C68" s="956"/>
      <c r="D68" s="944"/>
      <c r="E68" s="944"/>
      <c r="F68" s="944"/>
      <c r="G68" s="944"/>
      <c r="H68" s="944"/>
      <c r="I68" s="3739" t="s">
        <v>3548</v>
      </c>
      <c r="J68" s="944"/>
      <c r="K68" s="944"/>
      <c r="L68" s="944"/>
      <c r="M68" s="944"/>
      <c r="N68" s="945"/>
      <c r="O68" s="902"/>
    </row>
    <row r="69" spans="1:15">
      <c r="A69" s="902"/>
      <c r="B69" s="902"/>
      <c r="C69" s="953"/>
      <c r="D69" s="902"/>
      <c r="E69" s="902"/>
      <c r="F69" s="902"/>
      <c r="G69" s="902"/>
      <c r="H69" s="902"/>
      <c r="I69" s="902"/>
      <c r="K69" s="902"/>
      <c r="L69" s="902"/>
      <c r="M69" s="967"/>
      <c r="N69" s="931" t="s">
        <v>1125</v>
      </c>
      <c r="O69" s="902"/>
    </row>
    <row r="70" spans="1:15">
      <c r="A70" s="902"/>
      <c r="B70" s="902"/>
      <c r="C70" s="953"/>
      <c r="D70" s="902"/>
      <c r="E70" s="902"/>
      <c r="F70" s="902"/>
      <c r="G70" s="902"/>
      <c r="H70" s="902"/>
      <c r="I70" s="902"/>
      <c r="J70" s="902"/>
      <c r="K70" s="902"/>
      <c r="L70" s="902"/>
      <c r="M70" s="902"/>
      <c r="N70" s="902"/>
      <c r="O70" s="902"/>
    </row>
    <row r="71" spans="1:15">
      <c r="A71" s="902"/>
      <c r="B71" s="902"/>
      <c r="C71" s="953"/>
      <c r="D71" s="902"/>
      <c r="E71" s="902"/>
      <c r="F71" s="902"/>
      <c r="G71" s="902"/>
      <c r="H71" s="902"/>
      <c r="I71" s="902"/>
      <c r="J71" s="902"/>
      <c r="K71" s="902"/>
      <c r="L71" s="902"/>
      <c r="M71" s="902"/>
      <c r="N71" s="902"/>
      <c r="O71" s="902"/>
    </row>
    <row r="72" spans="1:15">
      <c r="A72" s="902"/>
      <c r="B72" s="902"/>
      <c r="C72" s="953"/>
      <c r="D72" s="902"/>
      <c r="E72" s="902"/>
      <c r="F72" s="902"/>
      <c r="G72" s="902"/>
      <c r="H72" s="902"/>
      <c r="I72" s="902"/>
      <c r="J72" s="902"/>
      <c r="K72" s="902"/>
      <c r="L72" s="902"/>
      <c r="M72" s="902"/>
      <c r="N72" s="902"/>
      <c r="O72" s="902"/>
    </row>
    <row r="73" spans="1:15">
      <c r="A73" s="902"/>
      <c r="B73" s="902"/>
      <c r="C73" s="953"/>
      <c r="D73" s="902"/>
      <c r="E73" s="902"/>
      <c r="F73" s="902"/>
      <c r="G73" s="902"/>
      <c r="H73" s="902"/>
      <c r="I73" s="902"/>
      <c r="J73" s="902"/>
      <c r="K73" s="902"/>
      <c r="L73" s="902"/>
      <c r="M73" s="902"/>
      <c r="N73" s="902"/>
      <c r="O73" s="902"/>
    </row>
    <row r="74" spans="1:15">
      <c r="A74" s="902"/>
      <c r="B74" s="902"/>
      <c r="C74" s="953"/>
      <c r="D74" s="902"/>
      <c r="E74" s="902"/>
      <c r="F74" s="902"/>
      <c r="G74" s="902"/>
      <c r="H74" s="902"/>
      <c r="I74" s="902"/>
      <c r="J74" s="902"/>
      <c r="K74" s="902"/>
      <c r="L74" s="902"/>
      <c r="M74" s="902"/>
      <c r="N74" s="902"/>
      <c r="O74" s="902"/>
    </row>
    <row r="75" spans="1:15">
      <c r="C75" s="968"/>
    </row>
    <row r="76" spans="1:15">
      <c r="C76" s="968"/>
    </row>
    <row r="77" spans="1:15">
      <c r="C77" s="968"/>
    </row>
    <row r="78" spans="1:15">
      <c r="C78" s="968"/>
    </row>
    <row r="79" spans="1:15">
      <c r="C79" s="968"/>
    </row>
    <row r="80" spans="1:15">
      <c r="C80" s="968"/>
    </row>
    <row r="81" spans="3:3">
      <c r="C81" s="968"/>
    </row>
    <row r="82" spans="3:3">
      <c r="C82" s="968"/>
    </row>
    <row r="83" spans="3:3">
      <c r="C83" s="968"/>
    </row>
  </sheetData>
  <customSheetViews>
    <customSheetView guid="{4E7A3D04-9F51-465C-A42B-3DF9B3E7D5B5}" showPageBreaks="1">
      <selection activeCell="F37" sqref="F37"/>
      <pageMargins left="0.5" right="0.5" top="0.5" bottom="0.25" header="0.5" footer="0.25"/>
      <printOptions horizontalCentered="1" verticalCentered="1"/>
      <pageSetup scale="82" orientation="portrait" r:id="rId1"/>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2"/>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3"/>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4"/>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5"/>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6"/>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7"/>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8"/>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9"/>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10"/>
      <headerFooter alignWithMargins="0"/>
    </customSheetView>
    <customSheetView guid="{F56BCD39-3910-4701-BCCF-245589B07D98}" topLeftCell="C1">
      <selection activeCell="Q36" sqref="Q36"/>
      <pageMargins left="0.5" right="0.5" top="0.5" bottom="0.25" header="0.5" footer="0.25"/>
      <printOptions horizontalCentered="1" verticalCentered="1"/>
      <pageSetup scale="82" orientation="portrait" r:id="rId11"/>
      <headerFooter alignWithMargins="0"/>
    </customSheetView>
  </customSheetViews>
  <mergeCells count="1">
    <mergeCell ref="A62:N62"/>
  </mergeCells>
  <printOptions horizontalCentered="1" verticalCentered="1"/>
  <pageMargins left="0.5" right="0.5" top="0.5" bottom="0.25" header="0.5" footer="0.25"/>
  <pageSetup scale="82" orientation="portrait" r:id="rId12"/>
  <headerFooter alignWithMargins="0"/>
  <legacyDrawing r:id="rId1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4"/>
  <sheetViews>
    <sheetView topLeftCell="A37" zoomScaleNormal="100" workbookViewId="0">
      <selection activeCell="C38" sqref="C38"/>
    </sheetView>
  </sheetViews>
  <sheetFormatPr defaultColWidth="11.42578125" defaultRowHeight="12.75"/>
  <cols>
    <col min="1" max="1" width="4.28515625" style="930" customWidth="1"/>
    <col min="2" max="2" width="0.42578125" style="930" customWidth="1"/>
    <col min="3" max="3" width="14.140625" style="930" customWidth="1"/>
    <col min="4" max="4" width="11.42578125" style="930" customWidth="1"/>
    <col min="5" max="5" width="18" style="930" customWidth="1"/>
    <col min="6" max="6" width="13.140625" style="930" customWidth="1"/>
    <col min="7" max="7" width="13" style="930" customWidth="1"/>
    <col min="8" max="8" width="13.28515625" style="930" customWidth="1"/>
    <col min="9" max="9" width="14.42578125" style="930" customWidth="1"/>
    <col min="10" max="10" width="3.85546875" style="930" customWidth="1"/>
    <col min="11" max="11" width="1.42578125" style="930" customWidth="1"/>
    <col min="12" max="12" width="11.42578125" style="930"/>
    <col min="13" max="13" width="20.140625" style="968" bestFit="1" customWidth="1"/>
    <col min="14" max="14" width="10.140625" style="968" bestFit="1" customWidth="1"/>
    <col min="15" max="15" width="35.28515625" style="968" bestFit="1" customWidth="1"/>
    <col min="16" max="16" width="10.140625" style="968" bestFit="1" customWidth="1"/>
    <col min="17" max="16384" width="11.42578125" style="930"/>
  </cols>
  <sheetData>
    <row r="1" spans="1:11">
      <c r="A1" s="944" t="s">
        <v>3461</v>
      </c>
      <c r="B1" s="944"/>
      <c r="C1" s="944"/>
      <c r="D1" s="944"/>
      <c r="E1" s="944"/>
      <c r="F1" s="944"/>
      <c r="G1" s="944"/>
      <c r="H1" s="944"/>
      <c r="I1" s="944"/>
      <c r="J1" s="3933">
        <v>27</v>
      </c>
      <c r="K1" s="3933"/>
    </row>
    <row r="2" spans="1:11">
      <c r="A2" s="935" t="s">
        <v>1126</v>
      </c>
      <c r="B2" s="936"/>
      <c r="C2" s="936"/>
      <c r="D2" s="936"/>
      <c r="E2" s="936"/>
      <c r="F2" s="936"/>
      <c r="G2" s="936"/>
      <c r="H2" s="936"/>
      <c r="I2" s="936"/>
      <c r="J2" s="936"/>
      <c r="K2" s="969"/>
    </row>
    <row r="3" spans="1:11">
      <c r="A3" s="970" t="s">
        <v>1127</v>
      </c>
      <c r="B3" s="936"/>
      <c r="C3" s="936"/>
      <c r="D3" s="936"/>
      <c r="E3" s="936"/>
      <c r="F3" s="936"/>
      <c r="G3" s="936"/>
      <c r="H3" s="936"/>
      <c r="I3" s="936"/>
      <c r="J3" s="936"/>
      <c r="K3" s="969"/>
    </row>
    <row r="4" spans="1:11">
      <c r="A4" s="970"/>
      <c r="B4" s="936"/>
      <c r="C4" s="936"/>
      <c r="D4" s="936"/>
      <c r="E4" s="936"/>
      <c r="F4" s="936"/>
      <c r="G4" s="936"/>
      <c r="H4" s="936"/>
      <c r="I4" s="936"/>
      <c r="J4" s="936"/>
      <c r="K4" s="969"/>
    </row>
    <row r="5" spans="1:11" ht="9.75" customHeight="1">
      <c r="A5" s="938"/>
      <c r="B5" s="902"/>
      <c r="C5" s="902"/>
      <c r="D5" s="902"/>
      <c r="E5" s="902"/>
      <c r="F5" s="902"/>
      <c r="G5" s="902"/>
      <c r="H5" s="902"/>
      <c r="I5" s="902"/>
      <c r="J5" s="902"/>
      <c r="K5" s="961"/>
    </row>
    <row r="6" spans="1:11">
      <c r="A6" s="938"/>
      <c r="B6" s="902"/>
      <c r="C6" s="902" t="s">
        <v>1128</v>
      </c>
      <c r="D6" s="902"/>
      <c r="E6" s="902"/>
      <c r="F6" s="902"/>
      <c r="G6" s="902"/>
      <c r="H6" s="902"/>
      <c r="I6" s="902"/>
      <c r="J6" s="902"/>
      <c r="K6" s="961"/>
    </row>
    <row r="7" spans="1:11">
      <c r="A7" s="940"/>
      <c r="B7" s="941"/>
      <c r="C7" s="942" t="s">
        <v>1129</v>
      </c>
      <c r="D7" s="902"/>
      <c r="E7" s="902"/>
      <c r="F7" s="902"/>
      <c r="G7" s="902"/>
      <c r="H7" s="902"/>
      <c r="I7" s="902"/>
      <c r="J7" s="902"/>
      <c r="K7" s="961"/>
    </row>
    <row r="8" spans="1:11">
      <c r="A8" s="940"/>
      <c r="B8" s="941"/>
      <c r="C8" s="942" t="s">
        <v>1130</v>
      </c>
      <c r="D8" s="902"/>
      <c r="E8" s="902"/>
      <c r="F8" s="902"/>
      <c r="G8" s="902"/>
      <c r="H8" s="902"/>
      <c r="I8" s="902"/>
      <c r="J8" s="902"/>
      <c r="K8" s="961"/>
    </row>
    <row r="9" spans="1:11">
      <c r="A9" s="938"/>
      <c r="B9" s="902"/>
      <c r="C9" s="902" t="s">
        <v>1131</v>
      </c>
      <c r="D9" s="902"/>
      <c r="E9" s="902"/>
      <c r="F9" s="902"/>
      <c r="G9" s="902"/>
      <c r="H9" s="902"/>
      <c r="I9" s="902"/>
      <c r="J9" s="902"/>
      <c r="K9" s="961"/>
    </row>
    <row r="10" spans="1:11">
      <c r="A10" s="938"/>
      <c r="B10" s="902"/>
      <c r="C10" s="902" t="s">
        <v>1132</v>
      </c>
      <c r="D10" s="902"/>
      <c r="E10" s="902"/>
      <c r="F10" s="902"/>
      <c r="G10" s="902"/>
      <c r="H10" s="902"/>
      <c r="I10" s="902"/>
      <c r="J10" s="902"/>
      <c r="K10" s="961"/>
    </row>
    <row r="11" spans="1:11">
      <c r="A11" s="940"/>
      <c r="B11" s="941"/>
      <c r="C11" s="942" t="s">
        <v>1133</v>
      </c>
      <c r="D11" s="902"/>
      <c r="E11" s="902"/>
      <c r="F11" s="902"/>
      <c r="G11" s="902"/>
      <c r="H11" s="902"/>
      <c r="I11" s="902"/>
      <c r="J11" s="902"/>
      <c r="K11" s="961"/>
    </row>
    <row r="12" spans="1:11">
      <c r="A12" s="938"/>
      <c r="B12" s="902"/>
      <c r="C12" s="902" t="s">
        <v>1134</v>
      </c>
      <c r="D12" s="902"/>
      <c r="E12" s="902"/>
      <c r="F12" s="902"/>
      <c r="G12" s="902"/>
      <c r="H12" s="902"/>
      <c r="I12" s="902"/>
      <c r="J12" s="902"/>
      <c r="K12" s="961"/>
    </row>
    <row r="13" spans="1:11">
      <c r="A13" s="940"/>
      <c r="B13" s="941"/>
      <c r="C13" s="942" t="s">
        <v>1135</v>
      </c>
      <c r="D13" s="902"/>
      <c r="E13" s="902"/>
      <c r="F13" s="902"/>
      <c r="G13" s="902"/>
      <c r="H13" s="902"/>
      <c r="I13" s="902"/>
      <c r="J13" s="902"/>
      <c r="K13" s="961"/>
    </row>
    <row r="14" spans="1:11">
      <c r="A14" s="938"/>
      <c r="B14" s="902"/>
      <c r="C14" s="902" t="s">
        <v>1136</v>
      </c>
      <c r="D14" s="902"/>
      <c r="E14" s="902"/>
      <c r="F14" s="902"/>
      <c r="G14" s="902"/>
      <c r="H14" s="902"/>
      <c r="I14" s="902"/>
      <c r="J14" s="902"/>
      <c r="K14" s="961"/>
    </row>
    <row r="15" spans="1:11">
      <c r="A15" s="938"/>
      <c r="B15" s="902"/>
      <c r="C15" s="902" t="s">
        <v>1137</v>
      </c>
      <c r="D15" s="902"/>
      <c r="E15" s="902"/>
      <c r="F15" s="902"/>
      <c r="G15" s="902"/>
      <c r="H15" s="902"/>
      <c r="I15" s="902"/>
      <c r="J15" s="902"/>
      <c r="K15" s="961"/>
    </row>
    <row r="16" spans="1:11">
      <c r="A16" s="940"/>
      <c r="B16" s="941"/>
      <c r="C16" s="942" t="s">
        <v>1138</v>
      </c>
      <c r="D16" s="902"/>
      <c r="E16" s="902"/>
      <c r="F16" s="902"/>
      <c r="G16" s="902"/>
      <c r="H16" s="902"/>
      <c r="I16" s="902"/>
      <c r="J16" s="902"/>
      <c r="K16" s="961"/>
    </row>
    <row r="17" spans="1:16" ht="9.75" customHeight="1">
      <c r="A17" s="938"/>
      <c r="B17" s="902"/>
      <c r="C17" s="902"/>
      <c r="D17" s="902"/>
      <c r="E17" s="902"/>
      <c r="F17" s="902"/>
      <c r="G17" s="902"/>
      <c r="H17" s="902"/>
      <c r="I17" s="902"/>
      <c r="J17" s="902"/>
      <c r="K17" s="961"/>
    </row>
    <row r="18" spans="1:16">
      <c r="A18" s="946"/>
      <c r="B18" s="949"/>
      <c r="C18" s="946"/>
      <c r="D18" s="949" t="s">
        <v>1139</v>
      </c>
      <c r="E18" s="949"/>
      <c r="F18" s="949"/>
      <c r="G18" s="946"/>
      <c r="H18" s="946"/>
      <c r="I18" s="946"/>
      <c r="J18" s="946"/>
      <c r="K18" s="971"/>
    </row>
    <row r="19" spans="1:16" ht="12.75" customHeight="1">
      <c r="A19" s="938" t="s">
        <v>7</v>
      </c>
      <c r="B19" s="902"/>
      <c r="C19" s="948" t="s">
        <v>1140</v>
      </c>
      <c r="D19" s="948" t="s">
        <v>1141</v>
      </c>
      <c r="E19" s="972" t="s">
        <v>1142</v>
      </c>
      <c r="F19" s="972" t="s">
        <v>1143</v>
      </c>
      <c r="G19" s="951" t="s">
        <v>1144</v>
      </c>
      <c r="H19" s="951" t="s">
        <v>1145</v>
      </c>
      <c r="I19" s="951" t="s">
        <v>1146</v>
      </c>
      <c r="J19" s="938" t="s">
        <v>7</v>
      </c>
      <c r="K19" s="961"/>
    </row>
    <row r="20" spans="1:16" ht="12.75" customHeight="1">
      <c r="A20" s="951" t="s">
        <v>17</v>
      </c>
      <c r="B20" s="902"/>
      <c r="C20" s="954"/>
      <c r="D20" s="954"/>
      <c r="E20" s="951" t="s">
        <v>1147</v>
      </c>
      <c r="F20" s="938"/>
      <c r="G20" s="951" t="s">
        <v>1148</v>
      </c>
      <c r="H20" s="951" t="s">
        <v>1149</v>
      </c>
      <c r="I20" s="951" t="s">
        <v>1150</v>
      </c>
      <c r="J20" s="938" t="s">
        <v>17</v>
      </c>
      <c r="K20" s="961"/>
    </row>
    <row r="21" spans="1:16" ht="12.75" customHeight="1">
      <c r="A21" s="938"/>
      <c r="B21" s="902"/>
      <c r="C21" s="954"/>
      <c r="D21" s="954"/>
      <c r="E21" s="938"/>
      <c r="F21" s="938"/>
      <c r="G21" s="938"/>
      <c r="H21" s="938"/>
      <c r="I21" s="951" t="s">
        <v>1151</v>
      </c>
      <c r="J21" s="938"/>
      <c r="K21" s="961"/>
    </row>
    <row r="22" spans="1:16" ht="12.75" customHeight="1">
      <c r="A22" s="943"/>
      <c r="B22" s="944"/>
      <c r="C22" s="955" t="s">
        <v>29</v>
      </c>
      <c r="D22" s="955" t="s">
        <v>30</v>
      </c>
      <c r="E22" s="973" t="s">
        <v>31</v>
      </c>
      <c r="F22" s="973" t="s">
        <v>32</v>
      </c>
      <c r="G22" s="973" t="s">
        <v>89</v>
      </c>
      <c r="H22" s="973" t="s">
        <v>90</v>
      </c>
      <c r="I22" s="973" t="s">
        <v>91</v>
      </c>
      <c r="J22" s="943"/>
      <c r="K22" s="974"/>
      <c r="M22" s="220"/>
      <c r="N22" s="220"/>
      <c r="O22" s="220"/>
      <c r="P22" s="220"/>
    </row>
    <row r="23" spans="1:16" ht="12.75" customHeight="1">
      <c r="A23" s="946">
        <v>1</v>
      </c>
      <c r="B23" s="949"/>
      <c r="C23" s="3746">
        <v>28</v>
      </c>
      <c r="D23" s="3742"/>
      <c r="E23" s="3743"/>
      <c r="F23" s="975">
        <f>C23+D23-E23</f>
        <v>28</v>
      </c>
      <c r="G23" s="975"/>
      <c r="H23" s="975"/>
      <c r="I23" s="976"/>
      <c r="J23" s="946">
        <v>1</v>
      </c>
      <c r="K23" s="971"/>
    </row>
    <row r="24" spans="1:16" ht="12.75" customHeight="1">
      <c r="A24" s="938">
        <v>2</v>
      </c>
      <c r="B24" s="941"/>
      <c r="C24" s="3747">
        <v>0</v>
      </c>
      <c r="D24" s="3742"/>
      <c r="E24" s="3743"/>
      <c r="F24" s="977">
        <v>0</v>
      </c>
      <c r="G24" s="979"/>
      <c r="H24" s="979"/>
      <c r="I24" s="980"/>
      <c r="J24" s="938">
        <v>2</v>
      </c>
      <c r="K24" s="961"/>
    </row>
    <row r="25" spans="1:16" ht="12.75" customHeight="1">
      <c r="A25" s="938">
        <v>3</v>
      </c>
      <c r="B25" s="941"/>
      <c r="C25" s="3746">
        <v>173</v>
      </c>
      <c r="D25" s="3742"/>
      <c r="E25" s="3743"/>
      <c r="F25" s="979">
        <f t="shared" ref="F25:F34" si="0">C25+D25-E25</f>
        <v>173</v>
      </c>
      <c r="G25" s="979"/>
      <c r="H25" s="979">
        <v>20</v>
      </c>
      <c r="I25" s="980"/>
      <c r="J25" s="938">
        <v>3</v>
      </c>
      <c r="K25" s="961"/>
    </row>
    <row r="26" spans="1:16" ht="12.75" customHeight="1">
      <c r="A26" s="938">
        <v>4</v>
      </c>
      <c r="B26" s="941"/>
      <c r="C26" s="3746">
        <v>19</v>
      </c>
      <c r="D26" s="3742"/>
      <c r="E26" s="3743"/>
      <c r="F26" s="979">
        <f t="shared" si="0"/>
        <v>19</v>
      </c>
      <c r="G26" s="979"/>
      <c r="H26" s="979"/>
      <c r="I26" s="980"/>
      <c r="J26" s="938">
        <v>4</v>
      </c>
      <c r="K26" s="961"/>
    </row>
    <row r="27" spans="1:16" ht="12.75" customHeight="1">
      <c r="A27" s="938">
        <v>5</v>
      </c>
      <c r="B27" s="941"/>
      <c r="C27" s="3746">
        <v>19</v>
      </c>
      <c r="D27" s="3742"/>
      <c r="E27" s="3743"/>
      <c r="F27" s="979">
        <f t="shared" si="0"/>
        <v>19</v>
      </c>
      <c r="G27" s="979"/>
      <c r="H27" s="979"/>
      <c r="I27" s="980"/>
      <c r="J27" s="938">
        <v>5</v>
      </c>
      <c r="K27" s="961"/>
    </row>
    <row r="28" spans="1:16" ht="12.75" customHeight="1">
      <c r="A28" s="938">
        <v>6</v>
      </c>
      <c r="B28" s="941"/>
      <c r="C28" s="3746">
        <v>0</v>
      </c>
      <c r="D28" s="3742"/>
      <c r="E28" s="3743"/>
      <c r="F28" s="979">
        <f t="shared" si="0"/>
        <v>0</v>
      </c>
      <c r="G28" s="979"/>
      <c r="H28" s="979"/>
      <c r="I28" s="980"/>
      <c r="J28" s="938">
        <v>6</v>
      </c>
      <c r="K28" s="961"/>
    </row>
    <row r="29" spans="1:16" ht="12.75" customHeight="1">
      <c r="A29" s="938">
        <v>7</v>
      </c>
      <c r="B29" s="941"/>
      <c r="C29" s="3746">
        <v>301108</v>
      </c>
      <c r="D29" s="3742">
        <v>900</v>
      </c>
      <c r="E29" s="3743"/>
      <c r="F29" s="979">
        <f t="shared" si="0"/>
        <v>302008</v>
      </c>
      <c r="G29" s="979"/>
      <c r="H29" s="979"/>
      <c r="I29" s="980"/>
      <c r="J29" s="938">
        <v>7</v>
      </c>
      <c r="K29" s="961"/>
    </row>
    <row r="30" spans="1:16" ht="12.75" customHeight="1">
      <c r="A30" s="938">
        <v>8</v>
      </c>
      <c r="B30" s="941"/>
      <c r="C30" s="3746">
        <v>35</v>
      </c>
      <c r="D30" s="3742"/>
      <c r="E30" s="3743"/>
      <c r="F30" s="979">
        <f t="shared" si="0"/>
        <v>35</v>
      </c>
      <c r="G30" s="979"/>
      <c r="H30" s="979"/>
      <c r="I30" s="980"/>
      <c r="J30" s="938">
        <v>8</v>
      </c>
      <c r="K30" s="961"/>
    </row>
    <row r="31" spans="1:16" ht="12.75" customHeight="1">
      <c r="A31" s="938">
        <v>9</v>
      </c>
      <c r="B31" s="941"/>
      <c r="C31" s="3746">
        <v>153311</v>
      </c>
      <c r="D31" s="3742"/>
      <c r="E31" s="3743">
        <v>933</v>
      </c>
      <c r="F31" s="979">
        <f t="shared" si="0"/>
        <v>152378</v>
      </c>
      <c r="G31" s="979"/>
      <c r="H31" s="979"/>
      <c r="I31" s="980"/>
      <c r="J31" s="938">
        <v>9</v>
      </c>
      <c r="K31" s="961"/>
    </row>
    <row r="32" spans="1:16" ht="12.75" customHeight="1">
      <c r="A32" s="938">
        <v>10</v>
      </c>
      <c r="B32" s="941"/>
      <c r="C32" s="3746">
        <v>157</v>
      </c>
      <c r="D32" s="3742"/>
      <c r="E32" s="3743"/>
      <c r="F32" s="979">
        <f t="shared" si="0"/>
        <v>157</v>
      </c>
      <c r="G32" s="979"/>
      <c r="H32" s="979"/>
      <c r="I32" s="980"/>
      <c r="J32" s="938">
        <v>10</v>
      </c>
      <c r="K32" s="961"/>
    </row>
    <row r="33" spans="1:11" ht="12.75" customHeight="1">
      <c r="A33" s="938">
        <v>11</v>
      </c>
      <c r="B33" s="941"/>
      <c r="C33" s="3746">
        <v>330</v>
      </c>
      <c r="D33" s="3742"/>
      <c r="E33" s="3743"/>
      <c r="F33" s="979">
        <f t="shared" si="0"/>
        <v>330</v>
      </c>
      <c r="G33" s="979"/>
      <c r="H33" s="979"/>
      <c r="I33" s="980"/>
      <c r="J33" s="938">
        <v>11</v>
      </c>
      <c r="K33" s="961"/>
    </row>
    <row r="34" spans="1:11" ht="12.75" customHeight="1">
      <c r="A34" s="938">
        <v>12</v>
      </c>
      <c r="B34" s="941"/>
      <c r="C34" s="3744">
        <v>309</v>
      </c>
      <c r="D34" s="3742"/>
      <c r="E34" s="3743"/>
      <c r="F34" s="981">
        <f t="shared" si="0"/>
        <v>309</v>
      </c>
      <c r="G34" s="979"/>
      <c r="H34" s="979"/>
      <c r="I34" s="980"/>
      <c r="J34" s="938">
        <v>12</v>
      </c>
      <c r="K34" s="961"/>
    </row>
    <row r="35" spans="1:11" ht="12.75" customHeight="1">
      <c r="A35" s="938">
        <v>13</v>
      </c>
      <c r="B35" s="941"/>
      <c r="C35" s="3742">
        <v>1323</v>
      </c>
      <c r="D35" s="3742"/>
      <c r="E35" s="3743"/>
      <c r="F35" s="979">
        <f>C35+D35-E35</f>
        <v>1323</v>
      </c>
      <c r="G35" s="979"/>
      <c r="H35" s="979"/>
      <c r="I35" s="980"/>
      <c r="J35" s="938">
        <v>13</v>
      </c>
      <c r="K35" s="961"/>
    </row>
    <row r="36" spans="1:11" ht="12.75" customHeight="1">
      <c r="A36" s="938">
        <v>14</v>
      </c>
      <c r="B36" s="941"/>
      <c r="C36" s="3742">
        <v>120</v>
      </c>
      <c r="D36" s="3745"/>
      <c r="E36" s="3745"/>
      <c r="F36" s="982">
        <f>C36+D36-E36</f>
        <v>120</v>
      </c>
      <c r="G36" s="982"/>
      <c r="H36" s="982"/>
      <c r="I36" s="939"/>
      <c r="J36" s="938">
        <v>14</v>
      </c>
      <c r="K36" s="961"/>
    </row>
    <row r="37" spans="1:11" ht="12.75" customHeight="1">
      <c r="A37" s="938">
        <v>15</v>
      </c>
      <c r="B37" s="941"/>
      <c r="C37" s="977"/>
      <c r="D37" s="978"/>
      <c r="E37" s="978"/>
      <c r="F37" s="982"/>
      <c r="G37" s="983"/>
      <c r="H37" s="983"/>
      <c r="I37" s="983"/>
      <c r="J37" s="941">
        <v>15</v>
      </c>
      <c r="K37" s="961"/>
    </row>
    <row r="38" spans="1:11" ht="12.75" customHeight="1">
      <c r="A38" s="938">
        <v>16</v>
      </c>
      <c r="B38" s="941"/>
      <c r="C38" s="984">
        <f t="shared" ref="C38:H38" si="1">SUM(C23:C37)</f>
        <v>456932</v>
      </c>
      <c r="D38" s="984">
        <f t="shared" si="1"/>
        <v>900</v>
      </c>
      <c r="E38" s="984">
        <f t="shared" si="1"/>
        <v>933</v>
      </c>
      <c r="F38" s="984">
        <f t="shared" si="1"/>
        <v>456899</v>
      </c>
      <c r="G38" s="984">
        <f t="shared" si="1"/>
        <v>0</v>
      </c>
      <c r="H38" s="984">
        <f t="shared" si="1"/>
        <v>20</v>
      </c>
      <c r="I38" s="985"/>
      <c r="J38" s="941">
        <v>16</v>
      </c>
      <c r="K38" s="961"/>
    </row>
    <row r="39" spans="1:11" ht="12.75" customHeight="1">
      <c r="A39" s="938">
        <v>17</v>
      </c>
      <c r="B39" s="941"/>
      <c r="C39" s="986"/>
      <c r="D39" s="986"/>
      <c r="E39" s="986"/>
      <c r="F39" s="986"/>
      <c r="G39" s="986"/>
      <c r="H39" s="986"/>
      <c r="I39" s="986"/>
      <c r="J39" s="941">
        <v>17</v>
      </c>
      <c r="K39" s="961"/>
    </row>
    <row r="40" spans="1:11" ht="12.75" customHeight="1">
      <c r="A40" s="938">
        <v>18</v>
      </c>
      <c r="B40" s="941"/>
      <c r="C40" s="978"/>
      <c r="D40" s="978"/>
      <c r="E40" s="979"/>
      <c r="F40" s="979"/>
      <c r="G40" s="979"/>
      <c r="H40" s="979"/>
      <c r="I40" s="980"/>
      <c r="J40" s="938">
        <v>18</v>
      </c>
      <c r="K40" s="961"/>
    </row>
    <row r="41" spans="1:11" ht="12.75" customHeight="1">
      <c r="A41" s="938">
        <v>19</v>
      </c>
      <c r="B41" s="941"/>
      <c r="C41" s="978"/>
      <c r="D41" s="978"/>
      <c r="E41" s="979"/>
      <c r="F41" s="979"/>
      <c r="G41" s="979"/>
      <c r="H41" s="979"/>
      <c r="I41" s="980"/>
      <c r="J41" s="938">
        <v>19</v>
      </c>
      <c r="K41" s="961"/>
    </row>
    <row r="42" spans="1:11" ht="12.75" customHeight="1">
      <c r="A42" s="938">
        <v>20</v>
      </c>
      <c r="B42" s="941"/>
      <c r="C42" s="978"/>
      <c r="D42" s="978"/>
      <c r="E42" s="979"/>
      <c r="F42" s="979"/>
      <c r="G42" s="979"/>
      <c r="H42" s="979"/>
      <c r="I42" s="980"/>
      <c r="J42" s="938">
        <v>20</v>
      </c>
      <c r="K42" s="961"/>
    </row>
    <row r="43" spans="1:11" ht="12.75" customHeight="1">
      <c r="A43" s="938">
        <v>21</v>
      </c>
      <c r="B43" s="941"/>
      <c r="C43" s="978"/>
      <c r="D43" s="978"/>
      <c r="E43" s="979"/>
      <c r="F43" s="979"/>
      <c r="G43" s="979"/>
      <c r="H43" s="979"/>
      <c r="I43" s="980"/>
      <c r="J43" s="938">
        <v>21</v>
      </c>
      <c r="K43" s="961"/>
    </row>
    <row r="44" spans="1:11" ht="12.75" customHeight="1">
      <c r="A44" s="938">
        <v>22</v>
      </c>
      <c r="B44" s="941"/>
      <c r="C44" s="3748">
        <v>56650</v>
      </c>
      <c r="D44" s="3748">
        <v>6000</v>
      </c>
      <c r="E44" s="979"/>
      <c r="F44" s="979">
        <f>C44+D44-E44</f>
        <v>62650</v>
      </c>
      <c r="G44" s="979"/>
      <c r="H44" s="979"/>
      <c r="I44" s="980"/>
      <c r="J44" s="938">
        <v>22</v>
      </c>
      <c r="K44" s="961"/>
    </row>
    <row r="45" spans="1:11" ht="12.75" customHeight="1">
      <c r="A45" s="938">
        <v>23</v>
      </c>
      <c r="B45" s="941"/>
      <c r="C45" s="3749">
        <v>6293</v>
      </c>
      <c r="D45" s="3749">
        <v>1104</v>
      </c>
      <c r="E45" s="979"/>
      <c r="F45" s="979">
        <f>C45+D45-E45</f>
        <v>7397</v>
      </c>
      <c r="G45" s="979"/>
      <c r="H45" s="979"/>
      <c r="I45" s="980"/>
      <c r="J45" s="938">
        <v>23</v>
      </c>
      <c r="K45" s="961"/>
    </row>
    <row r="46" spans="1:11" ht="12.75" customHeight="1">
      <c r="A46" s="938">
        <v>24</v>
      </c>
      <c r="B46" s="941"/>
      <c r="C46" s="978">
        <v>200</v>
      </c>
      <c r="D46" s="978"/>
      <c r="E46" s="979"/>
      <c r="F46" s="979">
        <f>C46+D46-E46</f>
        <v>200</v>
      </c>
      <c r="G46" s="979"/>
      <c r="H46" s="979"/>
      <c r="I46" s="980"/>
      <c r="J46" s="938">
        <v>24</v>
      </c>
      <c r="K46" s="961"/>
    </row>
    <row r="47" spans="1:11" ht="12.75" customHeight="1">
      <c r="A47" s="938">
        <v>25</v>
      </c>
      <c r="B47" s="941"/>
      <c r="C47" s="977"/>
      <c r="D47" s="978"/>
      <c r="E47" s="987"/>
      <c r="F47" s="979"/>
      <c r="G47" s="987"/>
      <c r="H47" s="987"/>
      <c r="I47" s="987"/>
      <c r="J47" s="938">
        <v>25</v>
      </c>
      <c r="K47" s="961"/>
    </row>
    <row r="48" spans="1:11" ht="12.75" customHeight="1">
      <c r="A48" s="938">
        <v>26</v>
      </c>
      <c r="B48" s="941"/>
      <c r="C48" s="984">
        <f>SUM(C44:C47)</f>
        <v>63143</v>
      </c>
      <c r="D48" s="984">
        <f>SUM(D44:D47)</f>
        <v>7104</v>
      </c>
      <c r="E48" s="984">
        <f>SUM(E44:E46)</f>
        <v>0</v>
      </c>
      <c r="F48" s="984">
        <f>SUM(F44:F47)</f>
        <v>70247</v>
      </c>
      <c r="G48" s="988"/>
      <c r="H48" s="988"/>
      <c r="I48" s="989"/>
      <c r="J48" s="938">
        <v>26</v>
      </c>
      <c r="K48" s="961"/>
    </row>
    <row r="49" spans="1:11" ht="12.75" customHeight="1">
      <c r="A49" s="938">
        <v>27</v>
      </c>
      <c r="B49" s="941"/>
      <c r="C49" s="990"/>
      <c r="D49" s="990"/>
      <c r="E49" s="980"/>
      <c r="F49" s="980"/>
      <c r="G49" s="980"/>
      <c r="H49" s="980"/>
      <c r="I49" s="980"/>
      <c r="J49" s="938">
        <v>27</v>
      </c>
      <c r="K49" s="961"/>
    </row>
    <row r="50" spans="1:11" ht="12.75" customHeight="1">
      <c r="A50" s="938">
        <v>28</v>
      </c>
      <c r="B50" s="941"/>
      <c r="C50" s="990"/>
      <c r="D50" s="980"/>
      <c r="E50" s="980"/>
      <c r="F50" s="980"/>
      <c r="G50" s="980"/>
      <c r="H50" s="980"/>
      <c r="I50" s="990"/>
      <c r="J50" s="938">
        <v>28</v>
      </c>
      <c r="K50" s="961"/>
    </row>
    <row r="51" spans="1:11" ht="12.75" customHeight="1">
      <c r="A51" s="938">
        <v>29</v>
      </c>
      <c r="B51" s="941"/>
      <c r="C51" s="990"/>
      <c r="D51" s="990"/>
      <c r="E51" s="980"/>
      <c r="F51" s="980"/>
      <c r="G51" s="980"/>
      <c r="H51" s="980"/>
      <c r="I51" s="980"/>
      <c r="J51" s="938">
        <v>29</v>
      </c>
      <c r="K51" s="961"/>
    </row>
    <row r="52" spans="1:11" ht="12.75" customHeight="1">
      <c r="A52" s="938">
        <v>30</v>
      </c>
      <c r="B52" s="941"/>
      <c r="C52" s="990"/>
      <c r="D52" s="990"/>
      <c r="E52" s="980"/>
      <c r="F52" s="980"/>
      <c r="G52" s="980"/>
      <c r="H52" s="980"/>
      <c r="I52" s="980"/>
      <c r="J52" s="938">
        <v>30</v>
      </c>
      <c r="K52" s="961"/>
    </row>
    <row r="53" spans="1:11" ht="12.75" customHeight="1">
      <c r="A53" s="938">
        <v>31</v>
      </c>
      <c r="B53" s="941"/>
      <c r="C53" s="990"/>
      <c r="D53" s="980"/>
      <c r="E53" s="983"/>
      <c r="F53" s="980"/>
      <c r="G53" s="980"/>
      <c r="H53" s="980"/>
      <c r="I53" s="980"/>
      <c r="J53" s="938">
        <v>31</v>
      </c>
      <c r="K53" s="961"/>
    </row>
    <row r="54" spans="1:11" ht="12.75" customHeight="1">
      <c r="A54" s="938">
        <v>32</v>
      </c>
      <c r="B54" s="941"/>
      <c r="C54" s="990"/>
      <c r="D54" s="990"/>
      <c r="E54" s="960"/>
      <c r="F54" s="980"/>
      <c r="G54" s="980"/>
      <c r="H54" s="980"/>
      <c r="I54" s="980"/>
      <c r="J54" s="938">
        <v>32</v>
      </c>
      <c r="K54" s="961"/>
    </row>
    <row r="55" spans="1:11" ht="12.75" customHeight="1">
      <c r="A55" s="938">
        <v>33</v>
      </c>
      <c r="B55" s="941"/>
      <c r="C55" s="990"/>
      <c r="D55" s="990"/>
      <c r="E55" s="980"/>
      <c r="F55" s="980"/>
      <c r="G55" s="980"/>
      <c r="H55" s="980"/>
      <c r="I55" s="980"/>
      <c r="J55" s="938">
        <v>33</v>
      </c>
      <c r="K55" s="961"/>
    </row>
    <row r="56" spans="1:11" ht="12.75" customHeight="1">
      <c r="A56" s="938">
        <v>34</v>
      </c>
      <c r="B56" s="941"/>
      <c r="C56" s="990"/>
      <c r="D56" s="960"/>
      <c r="E56" s="980"/>
      <c r="F56" s="980"/>
      <c r="G56" s="980"/>
      <c r="H56" s="980"/>
      <c r="I56" s="980"/>
      <c r="J56" s="938">
        <v>34</v>
      </c>
      <c r="K56" s="961"/>
    </row>
    <row r="57" spans="1:11" ht="12.75" customHeight="1">
      <c r="A57" s="938">
        <v>35</v>
      </c>
      <c r="B57" s="941"/>
      <c r="C57" s="990"/>
      <c r="D57" s="990"/>
      <c r="E57" s="980"/>
      <c r="F57" s="980"/>
      <c r="G57" s="980"/>
      <c r="H57" s="980"/>
      <c r="I57" s="980"/>
      <c r="J57" s="938">
        <v>35</v>
      </c>
      <c r="K57" s="961"/>
    </row>
    <row r="58" spans="1:11" ht="12.75" customHeight="1">
      <c r="A58" s="938">
        <v>36</v>
      </c>
      <c r="B58" s="941"/>
      <c r="C58" s="990"/>
      <c r="D58" s="991"/>
      <c r="E58" s="980"/>
      <c r="F58" s="980"/>
      <c r="G58" s="980"/>
      <c r="H58" s="980"/>
      <c r="I58" s="980"/>
      <c r="J58" s="938">
        <v>36</v>
      </c>
      <c r="K58" s="961"/>
    </row>
    <row r="59" spans="1:11" ht="12.75" customHeight="1">
      <c r="A59" s="938">
        <v>37</v>
      </c>
      <c r="B59" s="941"/>
      <c r="C59" s="990"/>
      <c r="D59" s="991"/>
      <c r="E59" s="980"/>
      <c r="F59" s="980"/>
      <c r="G59" s="980"/>
      <c r="H59" s="980"/>
      <c r="I59" s="980"/>
      <c r="J59" s="938">
        <v>37</v>
      </c>
      <c r="K59" s="961"/>
    </row>
    <row r="60" spans="1:11" ht="12.75" customHeight="1">
      <c r="A60" s="943">
        <v>38</v>
      </c>
      <c r="B60" s="944"/>
      <c r="C60" s="992"/>
      <c r="D60" s="992"/>
      <c r="E60" s="993"/>
      <c r="F60" s="993"/>
      <c r="G60" s="993"/>
      <c r="H60" s="993"/>
      <c r="I60" s="993"/>
      <c r="J60" s="943">
        <v>38</v>
      </c>
      <c r="K60" s="974"/>
    </row>
    <row r="61" spans="1:11" ht="12.75" customHeight="1">
      <c r="A61" s="938"/>
      <c r="B61" s="941"/>
      <c r="C61" s="994"/>
      <c r="D61" s="994"/>
      <c r="E61" s="994"/>
      <c r="F61" s="994"/>
      <c r="G61" s="994"/>
      <c r="H61" s="994"/>
      <c r="I61" s="994"/>
      <c r="J61" s="941"/>
      <c r="K61" s="961"/>
    </row>
    <row r="62" spans="1:11" ht="12.75" customHeight="1">
      <c r="A62" s="3929" t="s">
        <v>37</v>
      </c>
      <c r="B62" s="3930"/>
      <c r="C62" s="3930"/>
      <c r="D62" s="3930"/>
      <c r="E62" s="3930"/>
      <c r="F62" s="3930"/>
      <c r="G62" s="3930"/>
      <c r="H62" s="3930"/>
      <c r="I62" s="3930"/>
      <c r="J62" s="3930"/>
      <c r="K62" s="3931"/>
    </row>
    <row r="63" spans="1:11" ht="12.75" customHeight="1">
      <c r="A63" s="938"/>
      <c r="B63" s="941"/>
      <c r="C63" s="994"/>
      <c r="D63" s="994"/>
      <c r="E63" s="994"/>
      <c r="F63" s="994"/>
      <c r="G63" s="994"/>
      <c r="H63" s="994"/>
      <c r="I63" s="994"/>
      <c r="J63" s="941"/>
      <c r="K63" s="961"/>
    </row>
    <row r="64" spans="1:11" ht="12.75" customHeight="1">
      <c r="A64" s="3750" t="s">
        <v>3549</v>
      </c>
      <c r="B64" s="941"/>
      <c r="C64" s="994"/>
      <c r="D64" s="994"/>
      <c r="E64" s="994"/>
      <c r="F64" s="3751" t="s">
        <v>3553</v>
      </c>
      <c r="G64" s="3726"/>
      <c r="H64" s="3726"/>
      <c r="I64" s="3726"/>
      <c r="J64" s="3726"/>
      <c r="K64" s="961"/>
    </row>
    <row r="65" spans="1:11" ht="12.75" customHeight="1">
      <c r="A65" s="3750" t="s">
        <v>3550</v>
      </c>
      <c r="B65" s="902"/>
      <c r="C65" s="995"/>
      <c r="D65" s="995"/>
      <c r="E65" s="995"/>
      <c r="F65" s="3751" t="s">
        <v>3554</v>
      </c>
      <c r="G65" s="3726"/>
      <c r="H65" s="3726"/>
      <c r="I65" s="3726"/>
      <c r="J65" s="3726"/>
      <c r="K65" s="961"/>
    </row>
    <row r="66" spans="1:11" ht="12.75" customHeight="1">
      <c r="A66" s="3750" t="s">
        <v>3551</v>
      </c>
      <c r="B66" s="902"/>
      <c r="C66" s="995"/>
      <c r="D66" s="902"/>
      <c r="E66" s="902"/>
      <c r="F66" s="3932" t="s">
        <v>3539</v>
      </c>
      <c r="G66" s="3932"/>
      <c r="H66" s="3932"/>
      <c r="I66" s="3932"/>
      <c r="J66" s="3932"/>
      <c r="K66" s="961"/>
    </row>
    <row r="67" spans="1:11" ht="12.75" customHeight="1">
      <c r="A67" s="3750" t="s">
        <v>3552</v>
      </c>
      <c r="B67" s="902"/>
      <c r="C67" s="995"/>
      <c r="D67" s="902"/>
      <c r="E67" s="902"/>
      <c r="K67" s="961"/>
    </row>
    <row r="68" spans="1:11" ht="12.75" customHeight="1">
      <c r="A68" s="943"/>
      <c r="B68" s="944"/>
      <c r="C68" s="996"/>
      <c r="D68" s="944"/>
      <c r="E68" s="944"/>
      <c r="F68" s="3661"/>
      <c r="G68" s="3661"/>
      <c r="H68" s="3661"/>
      <c r="I68" s="3661"/>
      <c r="J68" s="3661"/>
      <c r="K68" s="974"/>
    </row>
    <row r="69" spans="1:11" ht="12.75" customHeight="1">
      <c r="A69" s="902" t="s">
        <v>391</v>
      </c>
      <c r="B69" s="902"/>
      <c r="C69" s="902"/>
      <c r="D69" s="902"/>
      <c r="E69" s="902"/>
      <c r="F69" s="902"/>
      <c r="G69" s="902"/>
      <c r="H69" s="902"/>
      <c r="I69" s="902"/>
      <c r="J69" s="902"/>
    </row>
    <row r="70" spans="1:11">
      <c r="A70" s="902"/>
      <c r="B70" s="902"/>
      <c r="C70" s="902"/>
      <c r="D70" s="902"/>
      <c r="E70" s="902"/>
      <c r="F70" s="902"/>
      <c r="G70" s="902"/>
      <c r="H70" s="902"/>
      <c r="I70" s="902"/>
      <c r="J70" s="902"/>
    </row>
    <row r="71" spans="1:11">
      <c r="A71" s="902"/>
      <c r="B71" s="902"/>
      <c r="C71" s="902"/>
      <c r="D71" s="902"/>
      <c r="E71" s="902"/>
      <c r="F71" s="902"/>
      <c r="G71" s="902"/>
      <c r="H71" s="902"/>
      <c r="I71" s="902"/>
      <c r="J71" s="902"/>
    </row>
    <row r="72" spans="1:11">
      <c r="A72" s="902"/>
      <c r="B72" s="902"/>
      <c r="C72" s="902"/>
      <c r="D72" s="902"/>
      <c r="E72" s="902"/>
      <c r="F72" s="902"/>
      <c r="G72" s="902"/>
      <c r="H72" s="902"/>
      <c r="I72" s="902"/>
      <c r="J72" s="902"/>
    </row>
    <row r="73" spans="1:11" ht="15">
      <c r="A73" s="902"/>
      <c r="B73" s="902"/>
      <c r="C73" s="995"/>
      <c r="D73" s="995"/>
      <c r="E73" s="995"/>
      <c r="F73" s="997"/>
      <c r="G73" s="902"/>
      <c r="H73" s="995"/>
      <c r="I73" s="995"/>
      <c r="J73" s="902"/>
    </row>
    <row r="74" spans="1:11">
      <c r="A74" s="902"/>
      <c r="B74" s="902"/>
      <c r="C74" s="902"/>
      <c r="D74" s="902"/>
      <c r="E74" s="902"/>
      <c r="F74" s="902"/>
      <c r="G74" s="902"/>
      <c r="H74" s="902"/>
      <c r="I74" s="902"/>
      <c r="J74" s="902"/>
    </row>
  </sheetData>
  <customSheetViews>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2"/>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3"/>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4"/>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5"/>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6"/>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7"/>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8"/>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9"/>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10"/>
      <headerFooter alignWithMargins="0"/>
    </customSheetView>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7" orientation="portrait" r:id="rId12"/>
  <headerFooter alignWithMargins="0"/>
  <rowBreaks count="1" manualBreakCount="1">
    <brk id="67" max="65535" man="1"/>
  </rowBreaks>
  <legacyDrawing r:id="rId1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66"/>
  <sheetViews>
    <sheetView topLeftCell="A34" workbookViewId="0">
      <selection activeCell="C38" sqref="C38"/>
    </sheetView>
  </sheetViews>
  <sheetFormatPr defaultColWidth="11.42578125" defaultRowHeight="12.75"/>
  <cols>
    <col min="1" max="1" width="4" style="930" customWidth="1"/>
    <col min="2" max="2" width="0.85546875" style="930" customWidth="1"/>
    <col min="3" max="3" width="9.7109375" style="930" customWidth="1"/>
    <col min="4" max="4" width="7.85546875" style="930" customWidth="1"/>
    <col min="5" max="5" width="10.42578125" style="930" customWidth="1"/>
    <col min="6" max="8" width="11.42578125" style="930" customWidth="1"/>
    <col min="9" max="9" width="8.42578125" style="930" customWidth="1"/>
    <col min="10" max="10" width="9.42578125" style="930" customWidth="1"/>
    <col min="11" max="11" width="10.7109375" style="930" customWidth="1"/>
    <col min="12" max="12" width="3" style="930" customWidth="1"/>
    <col min="13" max="13" width="0.85546875" style="930" customWidth="1"/>
    <col min="14" max="16384" width="11.42578125" style="930"/>
  </cols>
  <sheetData>
    <row r="1" spans="1:14">
      <c r="A1" s="929">
        <v>28</v>
      </c>
      <c r="B1" s="902"/>
      <c r="C1" s="902"/>
      <c r="D1" s="902"/>
      <c r="E1" s="902"/>
      <c r="F1" s="902"/>
      <c r="G1" s="902"/>
      <c r="H1" s="902"/>
      <c r="J1" s="902"/>
      <c r="K1" s="902"/>
      <c r="L1" s="902"/>
      <c r="M1" s="931" t="s">
        <v>3461</v>
      </c>
      <c r="N1" s="998"/>
    </row>
    <row r="2" spans="1:14">
      <c r="A2" s="932" t="s">
        <v>1126</v>
      </c>
      <c r="B2" s="933"/>
      <c r="C2" s="933"/>
      <c r="D2" s="933"/>
      <c r="E2" s="933"/>
      <c r="F2" s="933"/>
      <c r="G2" s="933"/>
      <c r="H2" s="933"/>
      <c r="I2" s="933"/>
      <c r="J2" s="933"/>
      <c r="K2" s="933"/>
      <c r="L2" s="933"/>
      <c r="M2" s="934"/>
      <c r="N2" s="998"/>
    </row>
    <row r="3" spans="1:14">
      <c r="A3" s="970" t="s">
        <v>295</v>
      </c>
      <c r="B3" s="936"/>
      <c r="C3" s="936"/>
      <c r="D3" s="936"/>
      <c r="E3" s="936"/>
      <c r="F3" s="936"/>
      <c r="G3" s="936"/>
      <c r="H3" s="936"/>
      <c r="I3" s="936"/>
      <c r="J3" s="936"/>
      <c r="K3" s="936"/>
      <c r="L3" s="936"/>
      <c r="M3" s="937"/>
      <c r="N3" s="998"/>
    </row>
    <row r="4" spans="1:14">
      <c r="A4" s="970"/>
      <c r="B4" s="936"/>
      <c r="C4" s="936"/>
      <c r="D4" s="936"/>
      <c r="E4" s="936"/>
      <c r="F4" s="936"/>
      <c r="G4" s="936"/>
      <c r="H4" s="936"/>
      <c r="I4" s="936"/>
      <c r="J4" s="936"/>
      <c r="K4" s="936"/>
      <c r="L4" s="936"/>
      <c r="M4" s="937"/>
      <c r="N4" s="998"/>
    </row>
    <row r="5" spans="1:14">
      <c r="A5" s="938"/>
      <c r="B5" s="902"/>
      <c r="C5" s="902"/>
      <c r="D5" s="902"/>
      <c r="E5" s="902"/>
      <c r="F5" s="902"/>
      <c r="G5" s="902"/>
      <c r="H5" s="902"/>
      <c r="I5" s="902"/>
      <c r="J5" s="902"/>
      <c r="K5" s="902"/>
      <c r="L5" s="902"/>
      <c r="M5" s="939"/>
      <c r="N5" s="998"/>
    </row>
    <row r="6" spans="1:14">
      <c r="A6" s="946" t="s">
        <v>7</v>
      </c>
      <c r="B6" s="947"/>
      <c r="C6" s="948" t="s">
        <v>557</v>
      </c>
      <c r="D6" s="948" t="s">
        <v>8</v>
      </c>
      <c r="E6" s="948" t="s">
        <v>1096</v>
      </c>
      <c r="F6" s="949" t="s">
        <v>1152</v>
      </c>
      <c r="G6" s="949"/>
      <c r="H6" s="949"/>
      <c r="I6" s="949"/>
      <c r="J6" s="949"/>
      <c r="K6" s="948" t="s">
        <v>1098</v>
      </c>
      <c r="L6" s="946" t="s">
        <v>7</v>
      </c>
      <c r="M6" s="947"/>
      <c r="N6" s="998"/>
    </row>
    <row r="7" spans="1:14">
      <c r="A7" s="951" t="s">
        <v>17</v>
      </c>
      <c r="B7" s="939"/>
      <c r="C7" s="952" t="s">
        <v>17</v>
      </c>
      <c r="D7" s="952" t="s">
        <v>17</v>
      </c>
      <c r="E7" s="952" t="s">
        <v>1099</v>
      </c>
      <c r="F7" s="902" t="s">
        <v>1153</v>
      </c>
      <c r="G7" s="902"/>
      <c r="H7" s="902"/>
      <c r="I7" s="902"/>
      <c r="J7" s="902"/>
      <c r="K7" s="952" t="s">
        <v>1101</v>
      </c>
      <c r="L7" s="938" t="s">
        <v>17</v>
      </c>
      <c r="M7" s="939"/>
      <c r="N7" s="998"/>
    </row>
    <row r="8" spans="1:14">
      <c r="A8" s="951"/>
      <c r="B8" s="939"/>
      <c r="C8" s="952"/>
      <c r="D8" s="952"/>
      <c r="E8" s="952"/>
      <c r="F8" s="902"/>
      <c r="G8" s="902"/>
      <c r="H8" s="902"/>
      <c r="I8" s="902"/>
      <c r="J8" s="902"/>
      <c r="K8" s="952"/>
      <c r="L8" s="938"/>
      <c r="M8" s="939"/>
      <c r="N8" s="998"/>
    </row>
    <row r="9" spans="1:14">
      <c r="A9" s="951"/>
      <c r="B9" s="939"/>
      <c r="C9" s="952"/>
      <c r="D9" s="952"/>
      <c r="E9" s="952"/>
      <c r="F9" s="902"/>
      <c r="G9" s="902"/>
      <c r="H9" s="902"/>
      <c r="I9" s="902"/>
      <c r="J9" s="902"/>
      <c r="K9" s="952"/>
      <c r="L9" s="938"/>
      <c r="M9" s="939"/>
      <c r="N9" s="998"/>
    </row>
    <row r="10" spans="1:14">
      <c r="A10" s="943"/>
      <c r="B10" s="945"/>
      <c r="C10" s="955" t="s">
        <v>24</v>
      </c>
      <c r="D10" s="955" t="s">
        <v>25</v>
      </c>
      <c r="E10" s="955" t="s">
        <v>26</v>
      </c>
      <c r="F10" s="944"/>
      <c r="G10" s="944"/>
      <c r="H10" s="944" t="s">
        <v>27</v>
      </c>
      <c r="I10" s="944"/>
      <c r="J10" s="944"/>
      <c r="K10" s="955" t="s">
        <v>28</v>
      </c>
      <c r="L10" s="943"/>
      <c r="M10" s="945"/>
      <c r="N10" s="998"/>
    </row>
    <row r="11" spans="1:14">
      <c r="A11" s="938">
        <v>1</v>
      </c>
      <c r="B11" s="939"/>
      <c r="C11" s="952">
        <v>721</v>
      </c>
      <c r="D11" s="952" t="s">
        <v>1154</v>
      </c>
      <c r="E11" s="952" t="s">
        <v>1057</v>
      </c>
      <c r="F11" s="3752" t="s">
        <v>1156</v>
      </c>
      <c r="G11" s="902"/>
      <c r="H11" s="902"/>
      <c r="I11" s="902"/>
      <c r="J11" s="902"/>
      <c r="K11" s="954"/>
      <c r="L11" s="938">
        <v>1</v>
      </c>
      <c r="M11" s="939"/>
      <c r="N11" s="998"/>
    </row>
    <row r="12" spans="1:14">
      <c r="A12" s="938">
        <v>2</v>
      </c>
      <c r="B12" s="939"/>
      <c r="C12" s="954"/>
      <c r="D12" s="954"/>
      <c r="E12" s="954"/>
      <c r="F12" s="3752" t="s">
        <v>1155</v>
      </c>
      <c r="G12" s="902"/>
      <c r="H12" s="902"/>
      <c r="I12" s="902"/>
      <c r="J12" s="902"/>
      <c r="K12" s="954"/>
      <c r="L12" s="938">
        <v>2</v>
      </c>
      <c r="M12" s="939"/>
      <c r="N12" s="998"/>
    </row>
    <row r="13" spans="1:14">
      <c r="A13" s="938">
        <v>3</v>
      </c>
      <c r="B13" s="939"/>
      <c r="C13" s="954"/>
      <c r="D13" s="954"/>
      <c r="E13" s="954"/>
      <c r="F13" s="3752" t="s">
        <v>1114</v>
      </c>
      <c r="G13" s="902"/>
      <c r="H13" s="902"/>
      <c r="I13" s="902"/>
      <c r="J13" s="902"/>
      <c r="K13" s="954"/>
      <c r="L13" s="938">
        <v>3</v>
      </c>
      <c r="M13" s="939"/>
      <c r="N13" s="998"/>
    </row>
    <row r="14" spans="1:14">
      <c r="A14" s="938">
        <v>4</v>
      </c>
      <c r="B14" s="939"/>
      <c r="C14" s="954"/>
      <c r="D14" s="954"/>
      <c r="E14" s="954"/>
      <c r="F14" s="3752" t="s">
        <v>1105</v>
      </c>
      <c r="G14" s="902"/>
      <c r="H14" s="902"/>
      <c r="I14" s="902"/>
      <c r="J14" s="902"/>
      <c r="K14" s="954"/>
      <c r="L14" s="938">
        <v>4</v>
      </c>
      <c r="M14" s="939"/>
      <c r="N14" s="998"/>
    </row>
    <row r="15" spans="1:14">
      <c r="A15" s="938">
        <v>5</v>
      </c>
      <c r="B15" s="939"/>
      <c r="C15" s="954"/>
      <c r="D15" s="954"/>
      <c r="E15" s="954"/>
      <c r="F15" s="3752" t="s">
        <v>1112</v>
      </c>
      <c r="G15" s="902"/>
      <c r="H15" s="902"/>
      <c r="I15" s="902"/>
      <c r="J15" s="902"/>
      <c r="K15" s="954"/>
      <c r="L15" s="938">
        <v>5</v>
      </c>
      <c r="M15" s="939"/>
      <c r="N15" s="998"/>
    </row>
    <row r="16" spans="1:14">
      <c r="A16" s="938">
        <v>6</v>
      </c>
      <c r="B16" s="939"/>
      <c r="C16" s="954"/>
      <c r="D16" s="954"/>
      <c r="E16" s="954"/>
      <c r="F16" s="3752" t="s">
        <v>1117</v>
      </c>
      <c r="G16" s="902"/>
      <c r="H16" s="902"/>
      <c r="I16" s="902"/>
      <c r="J16" s="902"/>
      <c r="K16" s="954"/>
      <c r="L16" s="938">
        <v>6</v>
      </c>
      <c r="M16" s="939"/>
      <c r="N16" s="998"/>
    </row>
    <row r="17" spans="1:14">
      <c r="A17" s="938">
        <v>7</v>
      </c>
      <c r="B17" s="939"/>
      <c r="C17" s="954"/>
      <c r="D17" s="954"/>
      <c r="E17" s="954"/>
      <c r="F17" s="3752" t="s">
        <v>1108</v>
      </c>
      <c r="G17" s="902"/>
      <c r="H17" s="902"/>
      <c r="I17" s="902"/>
      <c r="J17" s="902"/>
      <c r="K17" s="954"/>
      <c r="L17" s="938">
        <v>7</v>
      </c>
      <c r="M17" s="939"/>
      <c r="N17" s="998"/>
    </row>
    <row r="18" spans="1:14">
      <c r="A18" s="938">
        <v>8</v>
      </c>
      <c r="B18" s="939"/>
      <c r="C18" s="954"/>
      <c r="D18" s="954"/>
      <c r="E18" s="954"/>
      <c r="F18" s="3752" t="s">
        <v>1157</v>
      </c>
      <c r="G18" s="902"/>
      <c r="H18" s="902"/>
      <c r="I18" s="902"/>
      <c r="J18" s="902"/>
      <c r="K18" s="954"/>
      <c r="L18" s="938">
        <v>8</v>
      </c>
      <c r="M18" s="939"/>
      <c r="N18" s="998"/>
    </row>
    <row r="19" spans="1:14">
      <c r="A19" s="938">
        <v>9</v>
      </c>
      <c r="B19" s="939"/>
      <c r="C19" s="954"/>
      <c r="D19" s="954"/>
      <c r="E19" s="954"/>
      <c r="F19" s="999"/>
      <c r="G19" s="902"/>
      <c r="H19" s="902"/>
      <c r="I19" s="902"/>
      <c r="J19" s="902"/>
      <c r="K19" s="954"/>
      <c r="L19" s="938">
        <v>9</v>
      </c>
      <c r="M19" s="939"/>
      <c r="N19" s="998"/>
    </row>
    <row r="20" spans="1:14">
      <c r="A20" s="938">
        <v>10</v>
      </c>
      <c r="B20" s="939"/>
      <c r="C20" s="954"/>
      <c r="D20" s="954"/>
      <c r="E20" s="954"/>
      <c r="F20" s="999"/>
      <c r="G20" s="902"/>
      <c r="H20" s="902"/>
      <c r="I20" s="902"/>
      <c r="J20" s="902"/>
      <c r="K20" s="954"/>
      <c r="L20" s="938">
        <v>10</v>
      </c>
      <c r="M20" s="939"/>
      <c r="N20" s="998"/>
    </row>
    <row r="21" spans="1:14">
      <c r="A21" s="938">
        <v>11</v>
      </c>
      <c r="B21" s="939"/>
      <c r="C21" s="954"/>
      <c r="D21" s="954"/>
      <c r="E21" s="954"/>
      <c r="F21" s="999"/>
      <c r="G21" s="902"/>
      <c r="H21" s="902"/>
      <c r="I21" s="902"/>
      <c r="J21" s="902"/>
      <c r="K21" s="954"/>
      <c r="L21" s="938">
        <v>11</v>
      </c>
      <c r="M21" s="939"/>
      <c r="N21" s="998"/>
    </row>
    <row r="22" spans="1:14">
      <c r="A22" s="938">
        <v>12</v>
      </c>
      <c r="B22" s="939"/>
      <c r="C22" s="954"/>
      <c r="D22" s="954"/>
      <c r="E22" s="954"/>
      <c r="F22" s="999"/>
      <c r="G22" s="902"/>
      <c r="H22" s="902" t="s">
        <v>1158</v>
      </c>
      <c r="I22" s="902"/>
      <c r="J22" s="902"/>
      <c r="K22" s="954"/>
      <c r="L22" s="938">
        <v>12</v>
      </c>
      <c r="M22" s="939"/>
      <c r="N22" s="998"/>
    </row>
    <row r="23" spans="1:14">
      <c r="A23" s="938">
        <v>13</v>
      </c>
      <c r="B23" s="939"/>
      <c r="C23" s="954"/>
      <c r="D23" s="954"/>
      <c r="E23" s="954"/>
      <c r="F23" s="1000"/>
      <c r="G23" s="902"/>
      <c r="H23" s="902"/>
      <c r="I23" s="902"/>
      <c r="J23" s="902"/>
      <c r="K23" s="954"/>
      <c r="L23" s="938">
        <v>13</v>
      </c>
      <c r="M23" s="939"/>
      <c r="N23" s="998"/>
    </row>
    <row r="24" spans="1:14">
      <c r="A24" s="938">
        <v>14</v>
      </c>
      <c r="B24" s="939"/>
      <c r="C24" s="954"/>
      <c r="D24" s="952" t="s">
        <v>1159</v>
      </c>
      <c r="E24" s="952" t="s">
        <v>430</v>
      </c>
      <c r="F24" s="999" t="s">
        <v>1160</v>
      </c>
      <c r="G24" s="902"/>
      <c r="H24" s="902"/>
      <c r="I24" s="902"/>
      <c r="J24" s="902"/>
      <c r="K24" s="954"/>
      <c r="L24" s="938">
        <v>14</v>
      </c>
      <c r="M24" s="939"/>
      <c r="N24" s="998"/>
    </row>
    <row r="25" spans="1:14">
      <c r="A25" s="938">
        <v>15</v>
      </c>
      <c r="B25" s="939"/>
      <c r="C25" s="954"/>
      <c r="E25" s="952" t="s">
        <v>430</v>
      </c>
      <c r="F25" s="999" t="s">
        <v>1161</v>
      </c>
      <c r="I25" s="902"/>
      <c r="J25" s="1001"/>
      <c r="K25" s="902"/>
      <c r="L25" s="938">
        <v>15</v>
      </c>
      <c r="M25" s="939"/>
      <c r="N25" s="998"/>
    </row>
    <row r="26" spans="1:14">
      <c r="A26" s="938">
        <v>16</v>
      </c>
      <c r="B26" s="939"/>
      <c r="C26" s="954"/>
      <c r="D26" s="952"/>
      <c r="E26" s="952" t="s">
        <v>1055</v>
      </c>
      <c r="F26" s="999" t="s">
        <v>1162</v>
      </c>
      <c r="G26" s="902"/>
      <c r="H26" s="902"/>
      <c r="I26" s="902"/>
      <c r="J26" s="953"/>
      <c r="K26" s="1002"/>
      <c r="L26" s="938">
        <v>16</v>
      </c>
      <c r="M26" s="939"/>
      <c r="N26" s="998"/>
    </row>
    <row r="27" spans="1:14">
      <c r="A27" s="938">
        <v>17</v>
      </c>
      <c r="B27" s="939"/>
      <c r="C27" s="954"/>
      <c r="D27" s="954"/>
      <c r="E27" s="952"/>
      <c r="F27" s="999"/>
      <c r="G27" s="902"/>
      <c r="H27" s="902"/>
      <c r="I27" s="902"/>
      <c r="J27" s="953"/>
      <c r="K27" s="1002"/>
      <c r="L27" s="938">
        <v>17</v>
      </c>
      <c r="M27" s="939"/>
      <c r="N27" s="998"/>
    </row>
    <row r="28" spans="1:14">
      <c r="A28" s="938">
        <v>18</v>
      </c>
      <c r="B28" s="939"/>
      <c r="C28" s="954"/>
      <c r="D28" s="952"/>
      <c r="E28" s="952"/>
      <c r="F28" s="902"/>
      <c r="G28" s="902"/>
      <c r="H28" s="902" t="s">
        <v>1163</v>
      </c>
      <c r="I28" s="902"/>
      <c r="J28" s="953"/>
      <c r="K28" s="1002"/>
      <c r="L28" s="938">
        <v>18</v>
      </c>
      <c r="M28" s="939"/>
      <c r="N28" s="998"/>
    </row>
    <row r="29" spans="1:14">
      <c r="A29" s="938">
        <v>19</v>
      </c>
      <c r="B29" s="939"/>
      <c r="C29" s="954"/>
      <c r="D29" s="954"/>
      <c r="E29" s="952"/>
      <c r="F29" s="902"/>
      <c r="G29" s="902"/>
      <c r="H29" s="902"/>
      <c r="I29" s="902"/>
      <c r="J29" s="953"/>
      <c r="K29" s="1002"/>
      <c r="L29" s="938">
        <v>19</v>
      </c>
      <c r="M29" s="939"/>
      <c r="N29" s="998"/>
    </row>
    <row r="30" spans="1:14">
      <c r="A30" s="938">
        <v>20</v>
      </c>
      <c r="B30" s="939"/>
      <c r="C30" s="954"/>
      <c r="D30" s="954"/>
      <c r="E30" s="952"/>
      <c r="F30" s="902"/>
      <c r="G30" s="902"/>
      <c r="H30" s="902"/>
      <c r="I30" s="902"/>
      <c r="J30" s="953"/>
      <c r="K30" s="1002"/>
      <c r="L30" s="938">
        <v>20</v>
      </c>
      <c r="M30" s="939"/>
      <c r="N30" s="998"/>
    </row>
    <row r="31" spans="1:14">
      <c r="A31" s="938">
        <v>21</v>
      </c>
      <c r="B31" s="939"/>
      <c r="C31" s="954"/>
      <c r="D31" s="954"/>
      <c r="E31" s="952"/>
      <c r="F31" s="902"/>
      <c r="G31" s="902"/>
      <c r="I31" s="902"/>
      <c r="J31" s="953"/>
      <c r="K31" s="1002"/>
      <c r="L31" s="938">
        <v>21</v>
      </c>
      <c r="M31" s="939"/>
      <c r="N31" s="998"/>
    </row>
    <row r="32" spans="1:14">
      <c r="A32" s="938">
        <v>22</v>
      </c>
      <c r="B32" s="939"/>
      <c r="C32" s="954"/>
      <c r="D32" s="954"/>
      <c r="E32" s="952"/>
      <c r="F32" s="902"/>
      <c r="G32" s="902"/>
      <c r="H32" s="902"/>
      <c r="I32" s="902"/>
      <c r="J32" s="953"/>
      <c r="K32" s="1002"/>
      <c r="L32" s="938">
        <v>22</v>
      </c>
      <c r="M32" s="939"/>
      <c r="N32" s="998"/>
    </row>
    <row r="33" spans="1:16">
      <c r="A33" s="938">
        <v>23</v>
      </c>
      <c r="B33" s="939"/>
      <c r="C33" s="954"/>
      <c r="D33" s="954"/>
      <c r="E33" s="952"/>
      <c r="F33" s="902"/>
      <c r="G33" s="902"/>
      <c r="H33" s="902"/>
      <c r="I33" s="902"/>
      <c r="J33" s="953"/>
      <c r="K33" s="1002"/>
      <c r="L33" s="938">
        <v>23</v>
      </c>
      <c r="M33" s="939"/>
      <c r="N33" s="998"/>
    </row>
    <row r="34" spans="1:16">
      <c r="A34" s="938">
        <v>24</v>
      </c>
      <c r="B34" s="939"/>
      <c r="C34" s="954"/>
      <c r="D34" s="954"/>
      <c r="E34" s="952"/>
      <c r="F34" s="902"/>
      <c r="G34" s="902"/>
      <c r="H34" s="902"/>
      <c r="I34" s="902"/>
      <c r="J34" s="953"/>
      <c r="K34" s="1002"/>
      <c r="L34" s="938">
        <v>24</v>
      </c>
      <c r="M34" s="939"/>
      <c r="N34" s="998"/>
    </row>
    <row r="35" spans="1:16">
      <c r="A35" s="938">
        <v>25</v>
      </c>
      <c r="B35" s="939"/>
      <c r="C35" s="954"/>
      <c r="D35" s="954"/>
      <c r="E35" s="952"/>
      <c r="F35" s="902"/>
      <c r="G35" s="902"/>
      <c r="H35" s="902"/>
      <c r="I35" s="902"/>
      <c r="J35" s="953"/>
      <c r="K35" s="1002"/>
      <c r="L35" s="938">
        <v>25</v>
      </c>
      <c r="M35" s="939"/>
      <c r="N35" s="998"/>
    </row>
    <row r="36" spans="1:16">
      <c r="A36" s="938">
        <v>26</v>
      </c>
      <c r="B36" s="939"/>
      <c r="C36" s="954"/>
      <c r="D36" s="954"/>
      <c r="E36" s="952"/>
      <c r="F36" s="902"/>
      <c r="G36" s="902"/>
      <c r="H36" s="902" t="s">
        <v>1164</v>
      </c>
      <c r="I36" s="902"/>
      <c r="J36" s="953"/>
      <c r="K36" s="1002"/>
      <c r="L36" s="938">
        <v>26</v>
      </c>
      <c r="M36" s="939"/>
      <c r="N36" s="998"/>
    </row>
    <row r="37" spans="1:16">
      <c r="A37" s="938">
        <v>27</v>
      </c>
      <c r="B37" s="939"/>
      <c r="C37" s="954"/>
      <c r="D37" s="954"/>
      <c r="E37" s="952"/>
      <c r="F37" s="902"/>
      <c r="G37" s="902"/>
      <c r="H37" s="902"/>
      <c r="I37" s="902"/>
      <c r="J37" s="953"/>
      <c r="K37" s="1002"/>
      <c r="L37" s="938">
        <v>27</v>
      </c>
      <c r="M37" s="939"/>
      <c r="N37" s="998"/>
    </row>
    <row r="38" spans="1:16">
      <c r="A38" s="938">
        <v>28</v>
      </c>
      <c r="B38" s="939"/>
      <c r="C38" s="954"/>
      <c r="D38" s="954"/>
      <c r="E38" s="952"/>
      <c r="F38" s="902"/>
      <c r="G38" s="902"/>
      <c r="H38" s="902"/>
      <c r="I38" s="902"/>
      <c r="J38" s="902"/>
      <c r="K38" s="1002"/>
      <c r="L38" s="938">
        <v>28</v>
      </c>
      <c r="M38" s="939"/>
      <c r="N38" s="998"/>
    </row>
    <row r="39" spans="1:16">
      <c r="A39" s="938">
        <v>29</v>
      </c>
      <c r="B39" s="939"/>
      <c r="C39" s="954"/>
      <c r="D39" s="954"/>
      <c r="E39" s="952"/>
      <c r="F39" s="902"/>
      <c r="G39" s="902"/>
      <c r="H39" s="902"/>
      <c r="I39" s="902"/>
      <c r="J39" s="902"/>
      <c r="K39" s="954"/>
      <c r="L39" s="938">
        <v>29</v>
      </c>
      <c r="M39" s="939"/>
      <c r="N39" s="998"/>
    </row>
    <row r="40" spans="1:16">
      <c r="A40" s="938">
        <v>30</v>
      </c>
      <c r="B40" s="939"/>
      <c r="C40" s="954"/>
      <c r="D40" s="954"/>
      <c r="E40" s="952"/>
      <c r="F40" s="902"/>
      <c r="G40" s="902"/>
      <c r="H40" s="902"/>
      <c r="I40" s="902"/>
      <c r="J40" s="902"/>
      <c r="K40" s="954"/>
      <c r="L40" s="938">
        <v>30</v>
      </c>
      <c r="M40" s="939"/>
      <c r="N40" s="998"/>
    </row>
    <row r="41" spans="1:16">
      <c r="A41" s="938">
        <v>31</v>
      </c>
      <c r="B41" s="939"/>
      <c r="C41" s="954"/>
      <c r="D41" s="954"/>
      <c r="E41" s="952"/>
      <c r="F41" s="902"/>
      <c r="G41" s="902"/>
      <c r="H41" s="902"/>
      <c r="I41" s="902"/>
      <c r="J41" s="902"/>
      <c r="K41" s="954"/>
      <c r="L41" s="938">
        <v>31</v>
      </c>
      <c r="M41" s="939"/>
      <c r="N41" s="998"/>
    </row>
    <row r="42" spans="1:16">
      <c r="A42" s="938">
        <v>32</v>
      </c>
      <c r="B42" s="939"/>
      <c r="C42" s="954"/>
      <c r="D42" s="954"/>
      <c r="E42" s="952"/>
      <c r="F42" s="902"/>
      <c r="G42" s="902"/>
      <c r="H42" s="902"/>
      <c r="I42" s="902"/>
      <c r="J42" s="902"/>
      <c r="K42" s="954"/>
      <c r="L42" s="938">
        <v>32</v>
      </c>
      <c r="M42" s="939"/>
      <c r="N42" s="998"/>
    </row>
    <row r="43" spans="1:16">
      <c r="A43" s="938">
        <v>33</v>
      </c>
      <c r="B43" s="939"/>
      <c r="C43" s="954"/>
      <c r="D43" s="954"/>
      <c r="E43" s="954"/>
      <c r="F43" s="902"/>
      <c r="G43" s="902"/>
      <c r="H43" s="902"/>
      <c r="I43" s="902"/>
      <c r="J43" s="902"/>
      <c r="K43" s="954"/>
      <c r="L43" s="938">
        <v>33</v>
      </c>
      <c r="M43" s="939"/>
      <c r="N43" s="998"/>
      <c r="P43" s="968"/>
    </row>
    <row r="44" spans="1:16">
      <c r="A44" s="938">
        <v>34</v>
      </c>
      <c r="B44" s="939"/>
      <c r="C44" s="954"/>
      <c r="D44" s="954"/>
      <c r="E44" s="954"/>
      <c r="F44" s="902"/>
      <c r="G44" s="902"/>
      <c r="H44" s="902"/>
      <c r="I44" s="902"/>
      <c r="J44" s="902"/>
      <c r="K44" s="954"/>
      <c r="L44" s="938">
        <v>34</v>
      </c>
      <c r="M44" s="939"/>
      <c r="N44" s="998"/>
    </row>
    <row r="45" spans="1:16">
      <c r="A45" s="938">
        <v>35</v>
      </c>
      <c r="B45" s="939"/>
      <c r="C45" s="954"/>
      <c r="D45" s="954"/>
      <c r="E45" s="954"/>
      <c r="F45" s="902"/>
      <c r="G45" s="902"/>
      <c r="H45" s="902"/>
      <c r="I45" s="902"/>
      <c r="J45" s="902"/>
      <c r="K45" s="954"/>
      <c r="L45" s="938">
        <v>35</v>
      </c>
      <c r="M45" s="939"/>
      <c r="N45" s="998"/>
    </row>
    <row r="46" spans="1:16">
      <c r="A46" s="938">
        <v>36</v>
      </c>
      <c r="B46" s="939"/>
      <c r="C46" s="954"/>
      <c r="D46" s="954"/>
      <c r="E46" s="954"/>
      <c r="F46" s="902"/>
      <c r="G46" s="902"/>
      <c r="H46" s="902"/>
      <c r="I46" s="902"/>
      <c r="J46" s="902"/>
      <c r="K46" s="954"/>
      <c r="L46" s="938">
        <v>36</v>
      </c>
      <c r="M46" s="939"/>
      <c r="N46" s="998"/>
    </row>
    <row r="47" spans="1:16">
      <c r="A47" s="938">
        <v>37</v>
      </c>
      <c r="B47" s="939"/>
      <c r="C47" s="954"/>
      <c r="D47" s="954"/>
      <c r="E47" s="954"/>
      <c r="F47" s="902"/>
      <c r="G47" s="902"/>
      <c r="H47" s="902"/>
      <c r="I47" s="902"/>
      <c r="J47" s="902"/>
      <c r="K47" s="954"/>
      <c r="L47" s="938">
        <v>37</v>
      </c>
      <c r="M47" s="939"/>
      <c r="N47" s="998"/>
    </row>
    <row r="48" spans="1:16">
      <c r="A48" s="938">
        <v>38</v>
      </c>
      <c r="B48" s="939"/>
      <c r="C48" s="954"/>
      <c r="D48" s="954"/>
      <c r="E48" s="954"/>
      <c r="F48" s="902"/>
      <c r="G48" s="902"/>
      <c r="H48" s="902"/>
      <c r="I48" s="902"/>
      <c r="J48" s="902"/>
      <c r="K48" s="954"/>
      <c r="L48" s="938">
        <v>38</v>
      </c>
      <c r="M48" s="939"/>
      <c r="N48" s="998"/>
    </row>
    <row r="49" spans="1:14">
      <c r="A49" s="938">
        <v>39</v>
      </c>
      <c r="B49" s="939"/>
      <c r="C49" s="954"/>
      <c r="D49" s="954"/>
      <c r="E49" s="954"/>
      <c r="F49" s="902"/>
      <c r="G49" s="902"/>
      <c r="H49" s="902"/>
      <c r="I49" s="902"/>
      <c r="J49" s="902"/>
      <c r="K49" s="954"/>
      <c r="L49" s="938">
        <v>39</v>
      </c>
      <c r="M49" s="939"/>
      <c r="N49" s="998"/>
    </row>
    <row r="50" spans="1:14">
      <c r="A50" s="943">
        <v>40</v>
      </c>
      <c r="B50" s="945"/>
      <c r="C50" s="963"/>
      <c r="D50" s="963"/>
      <c r="E50" s="963"/>
      <c r="F50" s="902"/>
      <c r="G50" s="902"/>
      <c r="H50" s="902"/>
      <c r="I50" s="902"/>
      <c r="J50" s="902"/>
      <c r="K50" s="963"/>
      <c r="L50" s="943">
        <v>40</v>
      </c>
      <c r="M50" s="945"/>
      <c r="N50" s="998"/>
    </row>
    <row r="51" spans="1:14">
      <c r="A51" s="938"/>
      <c r="B51" s="902"/>
      <c r="C51" s="902"/>
      <c r="D51" s="902"/>
      <c r="E51" s="902"/>
      <c r="F51" s="949"/>
      <c r="G51" s="949"/>
      <c r="H51" s="949"/>
      <c r="I51" s="949"/>
      <c r="J51" s="949"/>
      <c r="K51" s="902"/>
      <c r="L51" s="902"/>
      <c r="M51" s="939"/>
      <c r="N51" s="998"/>
    </row>
    <row r="52" spans="1:14">
      <c r="A52" s="3929" t="s">
        <v>37</v>
      </c>
      <c r="B52" s="3930"/>
      <c r="C52" s="3930"/>
      <c r="D52" s="3930"/>
      <c r="E52" s="3930"/>
      <c r="F52" s="3930"/>
      <c r="G52" s="3930"/>
      <c r="H52" s="3930"/>
      <c r="I52" s="3930"/>
      <c r="J52" s="3930"/>
      <c r="K52" s="3930"/>
      <c r="L52" s="3930"/>
      <c r="M52" s="3931"/>
      <c r="N52" s="998"/>
    </row>
    <row r="53" spans="1:14">
      <c r="A53" s="938"/>
      <c r="B53" s="902"/>
      <c r="C53" s="902"/>
      <c r="D53" s="902"/>
      <c r="E53" s="902"/>
      <c r="F53" s="902"/>
      <c r="G53" s="902"/>
      <c r="H53" s="902"/>
      <c r="I53" s="902"/>
      <c r="J53" s="902"/>
      <c r="K53" s="902"/>
      <c r="L53" s="902"/>
      <c r="M53" s="939"/>
      <c r="N53" s="998"/>
    </row>
    <row r="54" spans="1:14">
      <c r="A54" s="938"/>
      <c r="B54" s="902"/>
      <c r="C54" s="902"/>
      <c r="D54" s="902"/>
      <c r="E54" s="902"/>
      <c r="F54" s="902"/>
      <c r="G54" s="902"/>
      <c r="H54" s="902"/>
      <c r="I54" s="902"/>
      <c r="J54" s="902"/>
      <c r="K54" s="902"/>
      <c r="L54" s="902"/>
      <c r="M54" s="939"/>
      <c r="N54" s="998"/>
    </row>
    <row r="55" spans="1:14">
      <c r="A55" s="938"/>
      <c r="B55" s="902"/>
      <c r="C55" s="902"/>
      <c r="D55" s="902"/>
      <c r="E55" s="902"/>
      <c r="F55" s="902"/>
      <c r="G55" s="902"/>
      <c r="H55" s="902"/>
      <c r="I55" s="902"/>
      <c r="J55" s="902"/>
      <c r="K55" s="902"/>
      <c r="L55" s="902"/>
      <c r="M55" s="939"/>
      <c r="N55" s="998"/>
    </row>
    <row r="56" spans="1:14">
      <c r="A56" s="938"/>
      <c r="B56" s="902"/>
      <c r="C56" s="902"/>
      <c r="D56" s="902"/>
      <c r="E56" s="902"/>
      <c r="F56" s="902"/>
      <c r="G56" s="902"/>
      <c r="H56" s="902"/>
      <c r="I56" s="902"/>
      <c r="J56" s="902"/>
      <c r="K56" s="902"/>
      <c r="L56" s="902"/>
      <c r="M56" s="939"/>
      <c r="N56" s="998"/>
    </row>
    <row r="57" spans="1:14">
      <c r="A57" s="938"/>
      <c r="B57" s="902"/>
      <c r="C57" s="902"/>
      <c r="D57" s="902"/>
      <c r="E57" s="902"/>
      <c r="F57" s="902"/>
      <c r="G57" s="902"/>
      <c r="H57" s="902"/>
      <c r="I57" s="902"/>
      <c r="J57" s="902"/>
      <c r="K57" s="902"/>
      <c r="L57" s="902"/>
      <c r="M57" s="939"/>
      <c r="N57" s="998"/>
    </row>
    <row r="58" spans="1:14">
      <c r="A58" s="938"/>
      <c r="B58" s="902"/>
      <c r="C58" s="902"/>
      <c r="D58" s="902"/>
      <c r="E58" s="902"/>
      <c r="F58" s="902"/>
      <c r="G58" s="902"/>
      <c r="H58" s="902"/>
      <c r="I58" s="902"/>
      <c r="J58" s="902"/>
      <c r="K58" s="902"/>
      <c r="L58" s="902"/>
      <c r="M58" s="939"/>
      <c r="N58" s="998"/>
    </row>
    <row r="59" spans="1:14">
      <c r="A59" s="938"/>
      <c r="B59" s="902"/>
      <c r="C59" s="902"/>
      <c r="D59" s="902"/>
      <c r="E59" s="902"/>
      <c r="F59" s="902"/>
      <c r="G59" s="902"/>
      <c r="H59" s="902"/>
      <c r="I59" s="902"/>
      <c r="J59" s="902"/>
      <c r="K59" s="902"/>
      <c r="L59" s="902"/>
      <c r="M59" s="939"/>
      <c r="N59" s="998"/>
    </row>
    <row r="60" spans="1:14">
      <c r="A60" s="938"/>
      <c r="B60" s="902"/>
      <c r="C60" s="902"/>
      <c r="D60" s="902"/>
      <c r="E60" s="902"/>
      <c r="F60" s="902"/>
      <c r="G60" s="902"/>
      <c r="H60" s="902"/>
      <c r="I60" s="902"/>
      <c r="J60" s="902"/>
      <c r="K60" s="902"/>
      <c r="L60" s="902"/>
      <c r="M60" s="939"/>
      <c r="N60" s="998"/>
    </row>
    <row r="61" spans="1:14">
      <c r="A61" s="938"/>
      <c r="B61" s="902"/>
      <c r="C61" s="902"/>
      <c r="D61" s="902"/>
      <c r="E61" s="902"/>
      <c r="F61" s="902"/>
      <c r="G61" s="902"/>
      <c r="H61" s="902"/>
      <c r="I61" s="902"/>
      <c r="J61" s="902"/>
      <c r="K61" s="902"/>
      <c r="L61" s="902"/>
      <c r="M61" s="939"/>
      <c r="N61" s="998"/>
    </row>
    <row r="62" spans="1:14">
      <c r="A62" s="938"/>
      <c r="B62" s="902"/>
      <c r="C62" s="902"/>
      <c r="D62" s="902"/>
      <c r="E62" s="902"/>
      <c r="F62" s="902"/>
      <c r="G62" s="902"/>
      <c r="H62" s="902"/>
      <c r="I62" s="902"/>
      <c r="J62" s="902"/>
      <c r="K62" s="902"/>
      <c r="L62" s="902"/>
      <c r="M62" s="939"/>
      <c r="N62" s="998"/>
    </row>
    <row r="63" spans="1:14">
      <c r="A63" s="938"/>
      <c r="B63" s="902"/>
      <c r="C63" s="902"/>
      <c r="D63" s="902"/>
      <c r="E63" s="902"/>
      <c r="F63" s="902"/>
      <c r="G63" s="902"/>
      <c r="H63" s="902"/>
      <c r="I63" s="902"/>
      <c r="J63" s="902"/>
      <c r="K63" s="902"/>
      <c r="L63" s="902"/>
      <c r="M63" s="939"/>
      <c r="N63" s="998"/>
    </row>
    <row r="64" spans="1:14">
      <c r="A64" s="943"/>
      <c r="B64" s="944"/>
      <c r="C64" s="944"/>
      <c r="D64" s="944"/>
      <c r="E64" s="944"/>
      <c r="F64" s="944"/>
      <c r="G64" s="944"/>
      <c r="H64" s="944"/>
      <c r="I64" s="944"/>
      <c r="J64" s="944"/>
      <c r="K64" s="944"/>
      <c r="L64" s="944"/>
      <c r="M64" s="945"/>
      <c r="N64" s="998"/>
    </row>
    <row r="65" spans="1:14">
      <c r="A65" s="902"/>
      <c r="B65" s="902"/>
      <c r="C65" s="902"/>
      <c r="D65" s="902"/>
      <c r="E65" s="902"/>
      <c r="F65" s="902"/>
      <c r="G65" s="902"/>
      <c r="I65" s="902"/>
      <c r="J65" s="902"/>
      <c r="K65" s="902"/>
      <c r="L65" s="902"/>
      <c r="M65" s="931" t="s">
        <v>1165</v>
      </c>
      <c r="N65" s="998"/>
    </row>
    <row r="66" spans="1:14">
      <c r="A66" s="998"/>
      <c r="B66" s="998"/>
      <c r="C66" s="998"/>
      <c r="D66" s="998"/>
      <c r="E66" s="998"/>
      <c r="F66" s="998"/>
      <c r="G66" s="998"/>
      <c r="H66" s="998"/>
      <c r="I66" s="998"/>
      <c r="J66" s="998"/>
      <c r="K66" s="998"/>
      <c r="L66" s="998"/>
      <c r="M66" s="998"/>
      <c r="N66" s="998"/>
    </row>
  </sheetData>
  <customSheetViews>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1"/>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2"/>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3"/>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4"/>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5"/>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6"/>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7"/>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8"/>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9"/>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10"/>
      <headerFooter alignWithMargins="0"/>
    </customSheetView>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11"/>
      <headerFooter alignWithMargins="0"/>
    </customSheetView>
  </customSheetViews>
  <mergeCells count="1">
    <mergeCell ref="A52:M52"/>
  </mergeCells>
  <printOptions horizontalCentered="1" verticalCentered="1"/>
  <pageMargins left="0.5" right="0.5" top="0.5" bottom="0.25" header="0.5" footer="0.25"/>
  <pageSetup scale="92" orientation="portrait" r:id="rId12"/>
  <headerFooter alignWithMargins="0"/>
  <legacyDrawing r:id="rId1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6"/>
  <sheetViews>
    <sheetView topLeftCell="A43" workbookViewId="0">
      <selection activeCell="C38" sqref="C38"/>
    </sheetView>
  </sheetViews>
  <sheetFormatPr defaultColWidth="11.42578125" defaultRowHeight="12.75"/>
  <cols>
    <col min="1" max="1" width="4.140625" style="930" customWidth="1"/>
    <col min="2" max="2" width="0.85546875" style="930" customWidth="1"/>
    <col min="3" max="3" width="14.28515625" style="1023" customWidth="1"/>
    <col min="4" max="4" width="10.7109375" style="1023" customWidth="1"/>
    <col min="5" max="5" width="16.7109375" style="1023" customWidth="1"/>
    <col min="6" max="6" width="14" style="1023" customWidth="1"/>
    <col min="7" max="7" width="13.140625" style="1023" customWidth="1"/>
    <col min="8" max="8" width="13" style="1023" customWidth="1"/>
    <col min="9" max="9" width="13.5703125" style="1023" customWidth="1"/>
    <col min="10" max="10" width="4" style="930" customWidth="1"/>
    <col min="11" max="11" width="0.85546875" style="930" customWidth="1"/>
    <col min="12" max="12" width="11.42578125" style="930"/>
    <col min="13" max="13" width="20.140625" style="968" bestFit="1" customWidth="1"/>
    <col min="14" max="14" width="10.140625" style="968" bestFit="1" customWidth="1"/>
    <col min="15" max="15" width="35.28515625" style="968" bestFit="1" customWidth="1"/>
    <col min="16" max="16384" width="11.42578125" style="930"/>
  </cols>
  <sheetData>
    <row r="1" spans="1:15">
      <c r="A1" s="944" t="s">
        <v>3461</v>
      </c>
      <c r="B1" s="944"/>
      <c r="C1" s="1003"/>
      <c r="D1" s="1003"/>
      <c r="E1" s="1003"/>
      <c r="F1" s="1003"/>
      <c r="G1" s="1003"/>
      <c r="H1" s="1003"/>
      <c r="I1" s="1003"/>
      <c r="J1" s="3933">
        <v>29</v>
      </c>
      <c r="K1" s="3933"/>
      <c r="L1" s="998"/>
    </row>
    <row r="2" spans="1:15">
      <c r="A2" s="1004" t="s">
        <v>1166</v>
      </c>
      <c r="B2" s="936"/>
      <c r="C2" s="1005"/>
      <c r="D2" s="936"/>
      <c r="E2" s="1005"/>
      <c r="F2" s="1005"/>
      <c r="G2" s="1005"/>
      <c r="H2" s="1005"/>
      <c r="I2" s="1005"/>
      <c r="J2" s="936"/>
      <c r="K2" s="1006"/>
      <c r="L2" s="998"/>
    </row>
    <row r="3" spans="1:15">
      <c r="A3" s="1007" t="s">
        <v>295</v>
      </c>
      <c r="B3" s="936"/>
      <c r="C3" s="1005"/>
      <c r="D3" s="1005"/>
      <c r="E3" s="936"/>
      <c r="F3" s="1005"/>
      <c r="G3" s="1005"/>
      <c r="H3" s="1005"/>
      <c r="I3" s="1005"/>
      <c r="J3" s="936"/>
      <c r="K3" s="1006"/>
      <c r="L3" s="998"/>
    </row>
    <row r="4" spans="1:15">
      <c r="A4" s="1007"/>
      <c r="B4" s="936"/>
      <c r="C4" s="1005"/>
      <c r="D4" s="1005"/>
      <c r="E4" s="936"/>
      <c r="F4" s="1005"/>
      <c r="G4" s="1005"/>
      <c r="H4" s="1005"/>
      <c r="I4" s="1005"/>
      <c r="J4" s="936"/>
      <c r="K4" s="1006"/>
      <c r="L4" s="998"/>
    </row>
    <row r="5" spans="1:15">
      <c r="A5" s="943"/>
      <c r="B5" s="944"/>
      <c r="C5" s="1003"/>
      <c r="D5" s="1003"/>
      <c r="E5" s="1003"/>
      <c r="F5" s="1003"/>
      <c r="G5" s="1003"/>
      <c r="H5" s="1003"/>
      <c r="I5" s="1003"/>
      <c r="J5" s="944"/>
      <c r="K5" s="1008"/>
      <c r="L5" s="998"/>
    </row>
    <row r="6" spans="1:15">
      <c r="A6" s="946"/>
      <c r="B6" s="947"/>
      <c r="C6" s="1009"/>
      <c r="D6" s="957" t="s">
        <v>1167</v>
      </c>
      <c r="E6" s="957"/>
      <c r="F6" s="957"/>
      <c r="G6" s="1009"/>
      <c r="H6" s="1009"/>
      <c r="I6" s="1009"/>
      <c r="J6" s="949"/>
      <c r="K6" s="1010"/>
      <c r="L6" s="998"/>
    </row>
    <row r="7" spans="1:15">
      <c r="A7" s="938" t="s">
        <v>7</v>
      </c>
      <c r="B7" s="939"/>
      <c r="C7" s="1011" t="s">
        <v>1140</v>
      </c>
      <c r="D7" s="1012" t="s">
        <v>1141</v>
      </c>
      <c r="E7" s="1012" t="s">
        <v>1142</v>
      </c>
      <c r="F7" s="1012" t="s">
        <v>1143</v>
      </c>
      <c r="G7" s="1011" t="s">
        <v>1144</v>
      </c>
      <c r="H7" s="1011" t="s">
        <v>1145</v>
      </c>
      <c r="I7" s="1011" t="s">
        <v>1168</v>
      </c>
      <c r="J7" s="951" t="s">
        <v>7</v>
      </c>
      <c r="K7" s="1010"/>
      <c r="L7" s="998"/>
    </row>
    <row r="8" spans="1:15">
      <c r="A8" s="938" t="s">
        <v>17</v>
      </c>
      <c r="B8" s="939"/>
      <c r="C8" s="1011"/>
      <c r="D8" s="1011"/>
      <c r="E8" s="1011" t="s">
        <v>1147</v>
      </c>
      <c r="F8" s="1011"/>
      <c r="G8" s="1011" t="s">
        <v>1148</v>
      </c>
      <c r="H8" s="1011" t="s">
        <v>1149</v>
      </c>
      <c r="I8" s="1011" t="s">
        <v>1169</v>
      </c>
      <c r="J8" s="951" t="s">
        <v>17</v>
      </c>
      <c r="K8" s="1010"/>
      <c r="L8" s="998"/>
    </row>
    <row r="9" spans="1:15">
      <c r="A9" s="938"/>
      <c r="B9" s="939"/>
      <c r="C9" s="1011"/>
      <c r="D9" s="1011"/>
      <c r="E9" s="1011"/>
      <c r="F9" s="1011"/>
      <c r="G9" s="1011"/>
      <c r="H9" s="1011"/>
      <c r="I9" s="1011" t="s">
        <v>1170</v>
      </c>
      <c r="J9" s="951"/>
      <c r="K9" s="1010"/>
      <c r="L9" s="998"/>
    </row>
    <row r="10" spans="1:15">
      <c r="A10" s="943"/>
      <c r="B10" s="945"/>
      <c r="C10" s="1013" t="s">
        <v>29</v>
      </c>
      <c r="D10" s="1013" t="s">
        <v>30</v>
      </c>
      <c r="E10" s="1013" t="s">
        <v>31</v>
      </c>
      <c r="F10" s="1013" t="s">
        <v>32</v>
      </c>
      <c r="G10" s="1013" t="s">
        <v>89</v>
      </c>
      <c r="H10" s="1013" t="s">
        <v>90</v>
      </c>
      <c r="I10" s="1013" t="s">
        <v>91</v>
      </c>
      <c r="J10" s="951"/>
      <c r="K10" s="1010"/>
      <c r="L10" s="998"/>
      <c r="M10" s="220"/>
      <c r="N10" s="220"/>
      <c r="O10" s="220"/>
    </row>
    <row r="11" spans="1:15">
      <c r="A11" s="938">
        <v>1</v>
      </c>
      <c r="B11" s="939"/>
      <c r="C11" s="3755">
        <v>5</v>
      </c>
      <c r="D11" s="3757"/>
      <c r="E11" s="3758"/>
      <c r="F11" s="978">
        <f>+C11+D11-E11</f>
        <v>5</v>
      </c>
      <c r="G11" s="981"/>
      <c r="H11" s="981"/>
      <c r="I11" s="1015"/>
      <c r="J11" s="946">
        <v>1</v>
      </c>
      <c r="K11" s="1016"/>
      <c r="L11" s="998"/>
    </row>
    <row r="12" spans="1:15">
      <c r="A12" s="938">
        <v>2</v>
      </c>
      <c r="B12" s="939"/>
      <c r="C12" s="3755">
        <v>25</v>
      </c>
      <c r="D12" s="3755"/>
      <c r="E12" s="3755"/>
      <c r="F12" s="978">
        <f t="shared" ref="F12:F18" si="0">+C12+D12-E12</f>
        <v>25</v>
      </c>
      <c r="G12" s="978"/>
      <c r="H12" s="978"/>
      <c r="I12" s="1015"/>
      <c r="J12" s="938">
        <v>2</v>
      </c>
      <c r="K12" s="1010"/>
      <c r="L12" s="998"/>
    </row>
    <row r="13" spans="1:15">
      <c r="A13" s="938">
        <v>3</v>
      </c>
      <c r="B13" s="939"/>
      <c r="C13" s="3755">
        <v>5</v>
      </c>
      <c r="D13" s="3755"/>
      <c r="E13" s="3755"/>
      <c r="F13" s="978">
        <f t="shared" si="0"/>
        <v>5</v>
      </c>
      <c r="G13" s="978"/>
      <c r="H13" s="978"/>
      <c r="I13" s="1015"/>
      <c r="J13" s="938">
        <v>3</v>
      </c>
      <c r="K13" s="1010"/>
      <c r="L13" s="998"/>
    </row>
    <row r="14" spans="1:15">
      <c r="A14" s="938">
        <v>4</v>
      </c>
      <c r="B14" s="939"/>
      <c r="C14" s="3755">
        <v>3133</v>
      </c>
      <c r="D14" s="3755"/>
      <c r="E14" s="3755"/>
      <c r="F14" s="978">
        <f t="shared" si="0"/>
        <v>3133</v>
      </c>
      <c r="G14" s="978"/>
      <c r="H14" s="978"/>
      <c r="I14" s="1015"/>
      <c r="J14" s="938">
        <v>4</v>
      </c>
      <c r="K14" s="1010"/>
      <c r="L14" s="998"/>
    </row>
    <row r="15" spans="1:15">
      <c r="A15" s="938">
        <v>5</v>
      </c>
      <c r="B15" s="939"/>
      <c r="C15" s="3755">
        <v>1089</v>
      </c>
      <c r="D15" s="3755"/>
      <c r="E15" s="3755"/>
      <c r="F15" s="978">
        <f t="shared" si="0"/>
        <v>1089</v>
      </c>
      <c r="G15" s="978"/>
      <c r="H15" s="978"/>
      <c r="I15" s="1015"/>
      <c r="J15" s="938">
        <v>5</v>
      </c>
      <c r="K15" s="1010"/>
      <c r="L15" s="998"/>
    </row>
    <row r="16" spans="1:15">
      <c r="A16" s="938">
        <v>6</v>
      </c>
      <c r="B16" s="939"/>
      <c r="C16" s="3755">
        <v>2987</v>
      </c>
      <c r="D16" s="3755"/>
      <c r="E16" s="3755">
        <v>523</v>
      </c>
      <c r="F16" s="978">
        <f t="shared" si="0"/>
        <v>2464</v>
      </c>
      <c r="G16" s="978"/>
      <c r="H16" s="978"/>
      <c r="I16" s="1015"/>
      <c r="J16" s="938">
        <v>6</v>
      </c>
      <c r="K16" s="1010"/>
      <c r="L16" s="998"/>
    </row>
    <row r="17" spans="1:12" ht="15">
      <c r="A17" s="938">
        <v>7</v>
      </c>
      <c r="B17" s="939"/>
      <c r="C17" s="3755">
        <v>170</v>
      </c>
      <c r="D17" s="3755"/>
      <c r="E17" s="3754"/>
      <c r="F17" s="978">
        <f t="shared" si="0"/>
        <v>170</v>
      </c>
      <c r="G17" s="978"/>
      <c r="H17" s="978"/>
      <c r="I17" s="1015"/>
      <c r="J17" s="938">
        <v>7</v>
      </c>
      <c r="K17" s="1010"/>
      <c r="L17" s="998"/>
    </row>
    <row r="18" spans="1:12">
      <c r="A18" s="938">
        <v>8</v>
      </c>
      <c r="B18" s="939"/>
      <c r="C18" s="3756">
        <v>10</v>
      </c>
      <c r="D18" s="3755"/>
      <c r="E18" s="3755"/>
      <c r="F18" s="978">
        <f t="shared" si="0"/>
        <v>10</v>
      </c>
      <c r="G18" s="978"/>
      <c r="H18" s="978"/>
      <c r="I18" s="1015"/>
      <c r="J18" s="938">
        <v>8</v>
      </c>
      <c r="K18" s="1010"/>
      <c r="L18" s="998"/>
    </row>
    <row r="19" spans="1:12">
      <c r="A19" s="938">
        <v>9</v>
      </c>
      <c r="B19" s="939"/>
      <c r="C19" s="979"/>
      <c r="D19" s="978"/>
      <c r="E19" s="979"/>
      <c r="F19" s="978"/>
      <c r="G19" s="978"/>
      <c r="H19" s="978"/>
      <c r="I19" s="1015"/>
      <c r="J19" s="938">
        <v>9</v>
      </c>
      <c r="K19" s="1010"/>
      <c r="L19" s="998"/>
    </row>
    <row r="20" spans="1:12">
      <c r="A20" s="938">
        <v>10</v>
      </c>
      <c r="B20" s="939"/>
      <c r="C20" s="979"/>
      <c r="D20" s="978"/>
      <c r="E20" s="979"/>
      <c r="F20" s="978"/>
      <c r="G20" s="978"/>
      <c r="H20" s="979"/>
      <c r="I20" s="938"/>
      <c r="J20" s="938">
        <v>10</v>
      </c>
      <c r="K20" s="1010"/>
      <c r="L20" s="998"/>
    </row>
    <row r="21" spans="1:12">
      <c r="A21" s="938">
        <v>11</v>
      </c>
      <c r="B21" s="939"/>
      <c r="C21" s="978"/>
      <c r="D21" s="978"/>
      <c r="E21" s="978"/>
      <c r="F21" s="978"/>
      <c r="G21" s="978"/>
      <c r="H21" s="978"/>
      <c r="I21" s="1015"/>
      <c r="J21" s="938">
        <v>11</v>
      </c>
      <c r="K21" s="1010"/>
      <c r="L21" s="998"/>
    </row>
    <row r="22" spans="1:12">
      <c r="A22" s="938">
        <v>12</v>
      </c>
      <c r="B22" s="939"/>
      <c r="C22" s="984">
        <f>SUM(C11:C20)</f>
        <v>7424</v>
      </c>
      <c r="D22" s="984">
        <f>SUM(D11:D20)</f>
        <v>0</v>
      </c>
      <c r="E22" s="984">
        <f>SUM(E11:E20)</f>
        <v>523</v>
      </c>
      <c r="F22" s="984">
        <f>SUM(F11:F20)</f>
        <v>6901</v>
      </c>
      <c r="G22" s="984"/>
      <c r="H22" s="984"/>
      <c r="I22" s="1017"/>
      <c r="J22" s="938">
        <v>12</v>
      </c>
      <c r="K22" s="1010"/>
      <c r="L22" s="998"/>
    </row>
    <row r="23" spans="1:12">
      <c r="A23" s="938">
        <v>13</v>
      </c>
      <c r="B23" s="939"/>
      <c r="C23" s="978"/>
      <c r="D23" s="978"/>
      <c r="E23" s="978"/>
      <c r="F23" s="978"/>
      <c r="G23" s="978"/>
      <c r="H23" s="978"/>
      <c r="I23" s="1015"/>
      <c r="J23" s="938">
        <v>13</v>
      </c>
      <c r="K23" s="1010"/>
      <c r="L23" s="998"/>
    </row>
    <row r="24" spans="1:12">
      <c r="A24" s="938">
        <v>14</v>
      </c>
      <c r="B24" s="939"/>
      <c r="C24" s="978">
        <v>39731</v>
      </c>
      <c r="D24" s="978"/>
      <c r="E24" s="978"/>
      <c r="F24" s="978">
        <f>+C24+D24-E24</f>
        <v>39731</v>
      </c>
      <c r="G24" s="978"/>
      <c r="H24" s="978"/>
      <c r="I24" s="1015"/>
      <c r="J24" s="938">
        <v>14</v>
      </c>
      <c r="K24" s="1010"/>
      <c r="L24" s="902"/>
    </row>
    <row r="25" spans="1:12">
      <c r="A25" s="938">
        <v>15</v>
      </c>
      <c r="B25" s="939"/>
      <c r="C25" s="978">
        <v>4030</v>
      </c>
      <c r="D25" s="978">
        <v>64</v>
      </c>
      <c r="E25" s="978"/>
      <c r="F25" s="978">
        <f>+C25+D25-E25</f>
        <v>4094</v>
      </c>
      <c r="G25" s="978"/>
      <c r="H25" s="978"/>
      <c r="I25" s="1015"/>
      <c r="J25" s="938">
        <v>15</v>
      </c>
      <c r="K25" s="1010"/>
      <c r="L25" s="902"/>
    </row>
    <row r="26" spans="1:12">
      <c r="A26" s="938">
        <v>16</v>
      </c>
      <c r="B26" s="939"/>
      <c r="C26" s="978">
        <v>383</v>
      </c>
      <c r="D26" s="978"/>
      <c r="E26" s="978"/>
      <c r="F26" s="978">
        <f>+C26+D26-E26</f>
        <v>383</v>
      </c>
      <c r="G26" s="978"/>
      <c r="H26" s="978"/>
      <c r="I26" s="1015"/>
      <c r="J26" s="938">
        <v>16</v>
      </c>
      <c r="K26" s="1010"/>
      <c r="L26" s="902"/>
    </row>
    <row r="27" spans="1:12">
      <c r="A27" s="938">
        <v>17</v>
      </c>
      <c r="B27" s="939"/>
      <c r="C27" s="978"/>
      <c r="D27" s="978"/>
      <c r="E27" s="978"/>
      <c r="F27" s="978"/>
      <c r="G27" s="978"/>
      <c r="H27" s="978"/>
      <c r="I27" s="1015"/>
      <c r="J27" s="938">
        <v>17</v>
      </c>
      <c r="K27" s="1010"/>
      <c r="L27" s="902"/>
    </row>
    <row r="28" spans="1:12">
      <c r="A28" s="938">
        <v>18</v>
      </c>
      <c r="B28" s="939"/>
      <c r="C28" s="984">
        <f>SUM(C23:C27)</f>
        <v>44144</v>
      </c>
      <c r="D28" s="984">
        <f>SUM(D23:D27)</f>
        <v>64</v>
      </c>
      <c r="E28" s="984">
        <f>SUM(E23:E27)</f>
        <v>0</v>
      </c>
      <c r="F28" s="984">
        <f>SUM(F23:F27)</f>
        <v>44208</v>
      </c>
      <c r="G28" s="984"/>
      <c r="H28" s="984"/>
      <c r="I28" s="1017"/>
      <c r="J28" s="938">
        <v>18</v>
      </c>
      <c r="K28" s="1010"/>
      <c r="L28" s="998"/>
    </row>
    <row r="29" spans="1:12">
      <c r="A29" s="938">
        <v>19</v>
      </c>
      <c r="B29" s="939"/>
      <c r="C29" s="978"/>
      <c r="D29" s="978"/>
      <c r="E29" s="978"/>
      <c r="F29" s="978"/>
      <c r="G29" s="978"/>
      <c r="H29" s="978"/>
      <c r="I29" s="1015"/>
      <c r="J29" s="938">
        <v>19</v>
      </c>
      <c r="K29" s="1010"/>
      <c r="L29" s="998"/>
    </row>
    <row r="30" spans="1:12">
      <c r="A30" s="938">
        <v>20</v>
      </c>
      <c r="B30" s="939"/>
      <c r="C30" s="978"/>
      <c r="D30" s="978"/>
      <c r="E30" s="978"/>
      <c r="F30" s="978"/>
      <c r="G30" s="978"/>
      <c r="H30" s="978"/>
      <c r="I30" s="1015"/>
      <c r="J30" s="938">
        <v>20</v>
      </c>
      <c r="K30" s="1010"/>
      <c r="L30" s="998"/>
    </row>
    <row r="31" spans="1:12">
      <c r="A31" s="938">
        <v>21</v>
      </c>
      <c r="B31" s="939"/>
      <c r="C31" s="1014"/>
      <c r="D31" s="978"/>
      <c r="E31" s="978"/>
      <c r="F31" s="978"/>
      <c r="G31" s="978"/>
      <c r="H31" s="978"/>
      <c r="I31" s="1015"/>
      <c r="J31" s="938">
        <v>21</v>
      </c>
      <c r="K31" s="1010"/>
      <c r="L31" s="998"/>
    </row>
    <row r="32" spans="1:12" ht="13.5" thickBot="1">
      <c r="A32" s="938">
        <v>22</v>
      </c>
      <c r="B32" s="939"/>
      <c r="C32" s="1018">
        <f>C28+C22+'Sch 310 and 310A-p27'!C48+'Sch 310 and 310A-p27'!C38</f>
        <v>571643</v>
      </c>
      <c r="D32" s="1018">
        <f>D28+D22+'Sch 310 and 310A-p27'!D48+'Sch 310 and 310A-p27'!D38</f>
        <v>8068</v>
      </c>
      <c r="E32" s="1018">
        <f>E28+E22+'Sch 310 and 310A-p27'!E48+'Sch 310 and 310A-p27'!E38</f>
        <v>1456</v>
      </c>
      <c r="F32" s="1018">
        <f>F28+F22+'Sch 310 and 310A-p27'!F48+'Sch 310 and 310A-p27'!F38</f>
        <v>578255</v>
      </c>
      <c r="G32" s="1018"/>
      <c r="H32" s="1018">
        <f>H28+H22+'Sch 310 and 310A-p27'!H48+'Sch 310 and 310A-p27'!H38</f>
        <v>20</v>
      </c>
      <c r="I32" s="1019"/>
      <c r="J32" s="938">
        <v>22</v>
      </c>
      <c r="K32" s="1010"/>
      <c r="L32" s="998"/>
    </row>
    <row r="33" spans="1:12" ht="13.5" thickTop="1">
      <c r="A33" s="938">
        <v>23</v>
      </c>
      <c r="B33" s="939"/>
      <c r="C33" s="981"/>
      <c r="D33" s="978"/>
      <c r="E33" s="978"/>
      <c r="F33" s="981"/>
      <c r="G33" s="978"/>
      <c r="H33" s="978"/>
      <c r="I33" s="1015"/>
      <c r="J33" s="938">
        <v>23</v>
      </c>
      <c r="K33" s="1010"/>
      <c r="L33" s="998"/>
    </row>
    <row r="34" spans="1:12">
      <c r="A34" s="938">
        <v>24</v>
      </c>
      <c r="B34" s="939"/>
      <c r="C34" s="978"/>
      <c r="D34" s="978"/>
      <c r="E34" s="978"/>
      <c r="F34" s="978">
        <v>-20</v>
      </c>
      <c r="G34" s="978" t="s">
        <v>1171</v>
      </c>
      <c r="H34" s="978"/>
      <c r="I34" s="1015"/>
      <c r="J34" s="938">
        <v>24</v>
      </c>
      <c r="K34" s="1010"/>
      <c r="L34" s="998"/>
    </row>
    <row r="35" spans="1:12">
      <c r="A35" s="938">
        <v>25</v>
      </c>
      <c r="B35" s="939"/>
      <c r="C35" s="978"/>
      <c r="D35" s="978"/>
      <c r="E35" s="978"/>
      <c r="F35" s="978">
        <v>404891</v>
      </c>
      <c r="G35" s="978" t="s">
        <v>1172</v>
      </c>
      <c r="H35" s="978"/>
      <c r="I35" s="1015"/>
      <c r="J35" s="938">
        <v>25</v>
      </c>
      <c r="K35" s="1010"/>
      <c r="L35" s="998"/>
    </row>
    <row r="36" spans="1:12" ht="13.5" thickBot="1">
      <c r="A36" s="938">
        <v>26</v>
      </c>
      <c r="B36" s="939"/>
      <c r="C36" s="978"/>
      <c r="D36" s="978"/>
      <c r="E36" s="978"/>
      <c r="F36" s="1020">
        <f>F32+F34+F35</f>
        <v>983126</v>
      </c>
      <c r="G36" s="978"/>
      <c r="H36" s="978"/>
      <c r="I36" s="1015"/>
      <c r="J36" s="938">
        <v>26</v>
      </c>
      <c r="K36" s="1010"/>
      <c r="L36" s="998"/>
    </row>
    <row r="37" spans="1:12" ht="13.5" thickTop="1">
      <c r="A37" s="938">
        <v>27</v>
      </c>
      <c r="B37" s="939"/>
      <c r="C37" s="938"/>
      <c r="D37" s="938"/>
      <c r="E37" s="938"/>
      <c r="F37" s="1015"/>
      <c r="G37" s="938"/>
      <c r="H37" s="938"/>
      <c r="I37" s="938"/>
      <c r="J37" s="938">
        <v>27</v>
      </c>
      <c r="K37" s="1010"/>
      <c r="L37" s="998"/>
    </row>
    <row r="38" spans="1:12">
      <c r="A38" s="938">
        <v>28</v>
      </c>
      <c r="B38" s="939"/>
      <c r="C38" s="954"/>
      <c r="D38" s="902"/>
      <c r="E38" s="954"/>
      <c r="F38" s="1015"/>
      <c r="G38" s="902"/>
      <c r="H38" s="954"/>
      <c r="I38" s="902"/>
      <c r="J38" s="938">
        <v>28</v>
      </c>
      <c r="K38" s="1010"/>
      <c r="L38" s="998"/>
    </row>
    <row r="39" spans="1:12">
      <c r="A39" s="938">
        <v>29</v>
      </c>
      <c r="B39" s="939"/>
      <c r="C39" s="1015"/>
      <c r="D39" s="1015"/>
      <c r="E39" s="1015"/>
      <c r="F39" s="1015"/>
      <c r="G39" s="1015"/>
      <c r="H39" s="954"/>
      <c r="I39" s="954"/>
      <c r="J39" s="938">
        <v>29</v>
      </c>
      <c r="K39" s="1010"/>
      <c r="L39" s="998"/>
    </row>
    <row r="40" spans="1:12">
      <c r="A40" s="938">
        <v>30</v>
      </c>
      <c r="B40" s="939"/>
      <c r="C40" s="1021"/>
      <c r="D40" s="1021"/>
      <c r="E40" s="1021"/>
      <c r="F40" s="1021"/>
      <c r="G40" s="1021"/>
      <c r="H40" s="1021"/>
      <c r="I40" s="1021"/>
      <c r="J40" s="938">
        <v>30</v>
      </c>
      <c r="K40" s="1010"/>
      <c r="L40" s="998"/>
    </row>
    <row r="41" spans="1:12">
      <c r="A41" s="938">
        <v>31</v>
      </c>
      <c r="B41" s="939"/>
      <c r="C41" s="1015"/>
      <c r="D41" s="1015"/>
      <c r="E41" s="980"/>
      <c r="F41" s="1015"/>
      <c r="G41" s="1015"/>
      <c r="H41" s="1015"/>
      <c r="I41" s="1015"/>
      <c r="J41" s="938">
        <v>31</v>
      </c>
      <c r="K41" s="1010"/>
      <c r="L41" s="998"/>
    </row>
    <row r="42" spans="1:12">
      <c r="A42" s="938">
        <v>32</v>
      </c>
      <c r="B42" s="939"/>
      <c r="C42" s="1015"/>
      <c r="D42" s="1015"/>
      <c r="E42" s="1015"/>
      <c r="F42" s="1015"/>
      <c r="G42" s="1015"/>
      <c r="H42" s="1015"/>
      <c r="I42" s="1015"/>
      <c r="J42" s="938">
        <v>32</v>
      </c>
      <c r="K42" s="1010"/>
      <c r="L42" s="998"/>
    </row>
    <row r="43" spans="1:12">
      <c r="A43" s="938">
        <v>33</v>
      </c>
      <c r="B43" s="939"/>
      <c r="C43" s="1015"/>
      <c r="D43" s="1015"/>
      <c r="E43" s="1015"/>
      <c r="F43" s="939"/>
      <c r="G43" s="902"/>
      <c r="H43" s="1015"/>
      <c r="I43" s="1015"/>
      <c r="J43" s="938">
        <v>33</v>
      </c>
      <c r="K43" s="1010"/>
      <c r="L43" s="998"/>
    </row>
    <row r="44" spans="1:12">
      <c r="A44" s="938">
        <v>34</v>
      </c>
      <c r="B44" s="939"/>
      <c r="C44" s="1015"/>
      <c r="D44" s="1015"/>
      <c r="E44" s="1015"/>
      <c r="F44" s="1015"/>
      <c r="G44" s="1015"/>
      <c r="H44" s="1015"/>
      <c r="I44" s="1015"/>
      <c r="J44" s="938">
        <v>34</v>
      </c>
      <c r="K44" s="1010"/>
      <c r="L44" s="998"/>
    </row>
    <row r="45" spans="1:12">
      <c r="A45" s="938">
        <v>35</v>
      </c>
      <c r="B45" s="939"/>
      <c r="C45" s="1015"/>
      <c r="D45" s="1015"/>
      <c r="E45" s="1015"/>
      <c r="F45" s="1015"/>
      <c r="G45" s="1015"/>
      <c r="H45" s="1015"/>
      <c r="I45" s="1015"/>
      <c r="J45" s="938">
        <v>35</v>
      </c>
      <c r="K45" s="1010"/>
      <c r="L45" s="998"/>
    </row>
    <row r="46" spans="1:12">
      <c r="A46" s="938">
        <v>36</v>
      </c>
      <c r="B46" s="939"/>
      <c r="C46" s="1015"/>
      <c r="D46" s="1015"/>
      <c r="E46" s="1015"/>
      <c r="F46" s="1015"/>
      <c r="G46" s="1015"/>
      <c r="H46" s="1015"/>
      <c r="I46" s="1015"/>
      <c r="J46" s="938">
        <v>36</v>
      </c>
      <c r="K46" s="1010"/>
      <c r="L46" s="998"/>
    </row>
    <row r="47" spans="1:12">
      <c r="A47" s="938">
        <v>37</v>
      </c>
      <c r="B47" s="939"/>
      <c r="C47" s="1015"/>
      <c r="D47" s="1015"/>
      <c r="E47" s="1015"/>
      <c r="F47" s="1015"/>
      <c r="G47" s="1015"/>
      <c r="H47" s="1015"/>
      <c r="I47" s="1015"/>
      <c r="J47" s="938">
        <v>37</v>
      </c>
      <c r="K47" s="1010"/>
      <c r="L47" s="998"/>
    </row>
    <row r="48" spans="1:12">
      <c r="A48" s="938">
        <v>38</v>
      </c>
      <c r="B48" s="939"/>
      <c r="C48" s="1015"/>
      <c r="D48" s="1015"/>
      <c r="E48" s="1015"/>
      <c r="F48" s="1015"/>
      <c r="G48" s="1015"/>
      <c r="H48" s="1015"/>
      <c r="I48" s="1015"/>
      <c r="J48" s="938">
        <v>38</v>
      </c>
      <c r="K48" s="1010"/>
      <c r="L48" s="998"/>
    </row>
    <row r="49" spans="1:12">
      <c r="A49" s="938">
        <v>39</v>
      </c>
      <c r="B49" s="939"/>
      <c r="C49" s="1015"/>
      <c r="D49" s="1015"/>
      <c r="E49" s="1015"/>
      <c r="F49" s="1015"/>
      <c r="G49" s="1015"/>
      <c r="H49" s="1015"/>
      <c r="I49" s="1015"/>
      <c r="J49" s="938">
        <v>39</v>
      </c>
      <c r="K49" s="1010"/>
      <c r="L49" s="998"/>
    </row>
    <row r="50" spans="1:12">
      <c r="A50" s="943">
        <v>40</v>
      </c>
      <c r="B50" s="939"/>
      <c r="C50" s="1015"/>
      <c r="D50" s="1015"/>
      <c r="E50" s="1015"/>
      <c r="F50" s="1015"/>
      <c r="G50" s="1015"/>
      <c r="H50" s="1015"/>
      <c r="I50" s="1015"/>
      <c r="J50" s="943">
        <v>40</v>
      </c>
      <c r="K50" s="1010"/>
      <c r="L50" s="998"/>
    </row>
    <row r="51" spans="1:12">
      <c r="A51" s="946"/>
      <c r="B51" s="949"/>
      <c r="C51" s="957"/>
      <c r="D51" s="957"/>
      <c r="E51" s="957"/>
      <c r="F51" s="957"/>
      <c r="G51" s="957"/>
      <c r="H51" s="957"/>
      <c r="I51" s="957"/>
      <c r="J51" s="949"/>
      <c r="K51" s="1016"/>
      <c r="L51" s="998"/>
    </row>
    <row r="52" spans="1:12">
      <c r="A52" s="3929" t="s">
        <v>37</v>
      </c>
      <c r="B52" s="3930"/>
      <c r="C52" s="3930"/>
      <c r="D52" s="3930"/>
      <c r="E52" s="3930"/>
      <c r="F52" s="3930"/>
      <c r="G52" s="3930"/>
      <c r="H52" s="3930"/>
      <c r="I52" s="3930"/>
      <c r="J52" s="3930"/>
      <c r="K52" s="3931"/>
      <c r="L52" s="998"/>
    </row>
    <row r="53" spans="1:12">
      <c r="A53" s="938"/>
      <c r="B53" s="902"/>
      <c r="C53" s="1022"/>
      <c r="D53" s="1022"/>
      <c r="E53" s="1022"/>
      <c r="F53" s="1022"/>
      <c r="G53" s="1022"/>
      <c r="H53" s="1022"/>
      <c r="I53" s="1022"/>
      <c r="J53" s="902"/>
      <c r="K53" s="1010"/>
      <c r="L53" s="998"/>
    </row>
    <row r="54" spans="1:12">
      <c r="A54" s="938"/>
      <c r="B54" s="902"/>
      <c r="C54" s="3753" t="s">
        <v>3718</v>
      </c>
      <c r="D54" s="1022"/>
      <c r="E54" s="1022"/>
      <c r="F54" s="1022"/>
      <c r="G54" s="1022"/>
      <c r="H54" s="1022"/>
      <c r="I54" s="1022"/>
      <c r="J54" s="902"/>
      <c r="K54" s="1010"/>
      <c r="L54" s="998"/>
    </row>
    <row r="55" spans="1:12">
      <c r="A55" s="938"/>
      <c r="B55" s="902"/>
      <c r="D55" s="1022"/>
      <c r="E55" s="1022"/>
      <c r="F55" s="1022"/>
      <c r="G55" s="1022"/>
      <c r="H55" s="1022"/>
      <c r="I55" s="1022"/>
      <c r="J55" s="902"/>
      <c r="K55" s="1010"/>
      <c r="L55" s="998"/>
    </row>
    <row r="56" spans="1:12">
      <c r="A56" s="938"/>
      <c r="B56" s="902"/>
      <c r="C56" s="1022"/>
      <c r="D56" s="1022"/>
      <c r="E56" s="1022"/>
      <c r="F56" s="1022"/>
      <c r="G56" s="1022"/>
      <c r="H56" s="1022"/>
      <c r="I56" s="1022"/>
      <c r="J56" s="902"/>
      <c r="K56" s="1010"/>
      <c r="L56" s="998"/>
    </row>
    <row r="57" spans="1:12">
      <c r="A57" s="938"/>
      <c r="B57" s="902"/>
      <c r="C57" s="1022"/>
      <c r="D57" s="1022"/>
      <c r="E57" s="1022"/>
      <c r="F57" s="1022"/>
      <c r="G57" s="1022"/>
      <c r="H57" s="1022"/>
      <c r="I57" s="1022"/>
      <c r="J57" s="902"/>
      <c r="K57" s="1010"/>
      <c r="L57" s="998"/>
    </row>
    <row r="58" spans="1:12">
      <c r="A58" s="938"/>
      <c r="B58" s="902"/>
      <c r="C58" s="1022"/>
      <c r="D58" s="1022"/>
      <c r="E58" s="1022"/>
      <c r="F58" s="1022"/>
      <c r="G58" s="1022"/>
      <c r="H58" s="1022"/>
      <c r="I58" s="1022"/>
      <c r="J58" s="902"/>
      <c r="K58" s="1010"/>
      <c r="L58" s="998"/>
    </row>
    <row r="59" spans="1:12">
      <c r="A59" s="938"/>
      <c r="B59" s="902"/>
      <c r="C59" s="1022"/>
      <c r="D59" s="1022"/>
      <c r="E59" s="1022"/>
      <c r="F59" s="1022"/>
      <c r="G59" s="1022"/>
      <c r="H59" s="1022"/>
      <c r="I59" s="1022"/>
      <c r="J59" s="902"/>
      <c r="K59" s="1010"/>
      <c r="L59" s="998"/>
    </row>
    <row r="60" spans="1:12">
      <c r="A60" s="938"/>
      <c r="B60" s="902"/>
      <c r="C60" s="1022"/>
      <c r="D60" s="1022"/>
      <c r="E60" s="1022"/>
      <c r="F60" s="1022"/>
      <c r="G60" s="1022"/>
      <c r="H60" s="1022"/>
      <c r="I60" s="1022"/>
      <c r="J60" s="902"/>
      <c r="K60" s="1010"/>
      <c r="L60" s="998"/>
    </row>
    <row r="61" spans="1:12">
      <c r="A61" s="938"/>
      <c r="B61" s="902"/>
      <c r="C61" s="1022"/>
      <c r="D61" s="1022"/>
      <c r="E61" s="1022"/>
      <c r="F61" s="1022"/>
      <c r="G61" s="1022"/>
      <c r="H61" s="1022"/>
      <c r="I61" s="1022"/>
      <c r="J61" s="902"/>
      <c r="K61" s="1010"/>
      <c r="L61" s="998"/>
    </row>
    <row r="62" spans="1:12">
      <c r="A62" s="938"/>
      <c r="B62" s="902"/>
      <c r="C62" s="1022"/>
      <c r="D62" s="1022"/>
      <c r="E62" s="1022"/>
      <c r="F62" s="1022"/>
      <c r="G62" s="1022"/>
      <c r="H62" s="1022"/>
      <c r="I62" s="1022"/>
      <c r="J62" s="902"/>
      <c r="K62" s="1010"/>
      <c r="L62" s="998"/>
    </row>
    <row r="63" spans="1:12">
      <c r="A63" s="938"/>
      <c r="B63" s="902"/>
      <c r="C63" s="1022"/>
      <c r="D63" s="1022"/>
      <c r="E63" s="1022"/>
      <c r="F63" s="1022"/>
      <c r="G63" s="1022"/>
      <c r="H63" s="1022"/>
      <c r="I63" s="1022"/>
      <c r="J63" s="902"/>
      <c r="K63" s="1010"/>
      <c r="L63" s="998"/>
    </row>
    <row r="64" spans="1:12">
      <c r="A64" s="943"/>
      <c r="B64" s="944"/>
      <c r="C64" s="1003"/>
      <c r="D64" s="1003"/>
      <c r="E64" s="1003"/>
      <c r="F64" s="1003"/>
      <c r="G64" s="1003"/>
      <c r="H64" s="1003"/>
      <c r="I64" s="1003"/>
      <c r="J64" s="944"/>
      <c r="K64" s="1008"/>
      <c r="L64" s="998"/>
    </row>
    <row r="65" spans="1:12">
      <c r="A65" s="902" t="s">
        <v>391</v>
      </c>
      <c r="B65" s="902"/>
      <c r="C65" s="1022"/>
      <c r="D65" s="1022"/>
      <c r="E65" s="1022"/>
      <c r="F65" s="1022"/>
      <c r="G65" s="1022"/>
      <c r="H65" s="1022"/>
      <c r="I65" s="1022"/>
      <c r="J65" s="902"/>
      <c r="K65" s="998"/>
      <c r="L65" s="998"/>
    </row>
    <row r="66" spans="1:12">
      <c r="A66" s="998"/>
      <c r="B66" s="998"/>
      <c r="C66" s="1024"/>
      <c r="D66" s="1024"/>
      <c r="E66" s="1024"/>
      <c r="F66" s="1024"/>
      <c r="G66" s="1024"/>
      <c r="H66" s="1024"/>
      <c r="I66" s="1024"/>
      <c r="J66" s="998"/>
      <c r="K66" s="998"/>
      <c r="L66" s="998"/>
    </row>
  </sheetData>
  <customSheetViews>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1"/>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2"/>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3"/>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4"/>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5"/>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6"/>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7"/>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8"/>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9"/>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10"/>
      <headerFooter alignWithMargins="0"/>
    </customSheetView>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11"/>
      <headerFooter alignWithMargins="0"/>
    </customSheetView>
  </customSheetViews>
  <mergeCells count="2">
    <mergeCell ref="J1:K1"/>
    <mergeCell ref="A52:K52"/>
  </mergeCells>
  <printOptions horizontalCentered="1" verticalCentered="1"/>
  <pageMargins left="0.5" right="0.5" top="0.5" bottom="0.25" header="0.25" footer="0.25"/>
  <pageSetup scale="90" orientation="portrait" r:id="rId12"/>
  <headerFooter alignWithMargins="0"/>
  <legacyDrawing r:id="rId1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52"/>
  <sheetViews>
    <sheetView topLeftCell="A34" workbookViewId="0">
      <selection activeCell="C38" sqref="C38"/>
    </sheetView>
  </sheetViews>
  <sheetFormatPr defaultColWidth="11.42578125" defaultRowHeight="12.75"/>
  <cols>
    <col min="1" max="1" width="3.28515625" style="1032" customWidth="1"/>
    <col min="2" max="2" width="4" style="1033" customWidth="1"/>
    <col min="3" max="3" width="2.85546875" style="1032" customWidth="1"/>
    <col min="4" max="4" width="4.85546875" style="1032" customWidth="1"/>
    <col min="5" max="6" width="11.42578125" style="1032" customWidth="1"/>
    <col min="7" max="7" width="7.85546875" style="1032" customWidth="1"/>
    <col min="8" max="8" width="6.5703125" style="1032" customWidth="1"/>
    <col min="9" max="9" width="10.7109375" style="1032" customWidth="1"/>
    <col min="10" max="10" width="14.42578125" style="1079" customWidth="1"/>
    <col min="11" max="11" width="12.7109375" style="1079" customWidth="1"/>
    <col min="12" max="12" width="14.28515625" style="1079" customWidth="1"/>
    <col min="13" max="13" width="11.28515625" style="1079" customWidth="1"/>
    <col min="14" max="14" width="13.5703125" style="1079" customWidth="1"/>
    <col min="15" max="15" width="14.85546875" style="1079" customWidth="1"/>
    <col min="16" max="16" width="4.5703125" style="1033" customWidth="1"/>
    <col min="17" max="17" width="4.28515625" style="1032" customWidth="1"/>
    <col min="18" max="18" width="11.42578125" style="1032"/>
    <col min="19" max="19" width="20.140625" style="1033" bestFit="1" customWidth="1"/>
    <col min="20" max="20" width="10.140625" style="1033" bestFit="1" customWidth="1"/>
    <col min="21" max="21" width="38.28515625" style="1033" bestFit="1" customWidth="1"/>
    <col min="22" max="22" width="10.140625" style="1033" bestFit="1" customWidth="1"/>
    <col min="23" max="16384" width="11.42578125" style="1032"/>
  </cols>
  <sheetData>
    <row r="1" spans="1:22" ht="15.75">
      <c r="A1" s="1025"/>
      <c r="B1" s="1026"/>
      <c r="C1" s="1027"/>
      <c r="D1" s="1027"/>
      <c r="E1" s="1027"/>
      <c r="F1" s="1027"/>
      <c r="G1" s="1028" t="s">
        <v>1173</v>
      </c>
      <c r="H1" s="1027"/>
      <c r="I1" s="1027"/>
      <c r="J1" s="1029"/>
      <c r="K1" s="1029"/>
      <c r="L1" s="1029"/>
      <c r="M1" s="1029"/>
      <c r="N1" s="1029"/>
      <c r="O1" s="1029"/>
      <c r="P1" s="1030"/>
      <c r="Q1" s="1031">
        <v>30</v>
      </c>
    </row>
    <row r="2" spans="1:22">
      <c r="A2" s="1025"/>
      <c r="B2" s="1034"/>
      <c r="C2" s="1025"/>
      <c r="D2" s="1025"/>
      <c r="E2" s="1025"/>
      <c r="F2" s="1025"/>
      <c r="G2" s="1025"/>
      <c r="H2" s="1025"/>
      <c r="I2" s="1025" t="s">
        <v>1174</v>
      </c>
      <c r="J2" s="1035"/>
      <c r="K2" s="1035"/>
      <c r="L2" s="1035"/>
      <c r="M2" s="1035"/>
      <c r="N2" s="1035"/>
      <c r="O2" s="1035"/>
      <c r="P2" s="1036"/>
      <c r="Q2" s="1025"/>
    </row>
    <row r="3" spans="1:22">
      <c r="A3" s="1025"/>
      <c r="B3" s="1034"/>
      <c r="C3" s="1025"/>
      <c r="D3" s="1025"/>
      <c r="E3" s="1025"/>
      <c r="F3" s="1025"/>
      <c r="G3" s="1025"/>
      <c r="H3" s="1025"/>
      <c r="I3" s="1025"/>
      <c r="J3" s="1035"/>
      <c r="K3" s="1035"/>
      <c r="L3" s="1035"/>
      <c r="M3" s="1035"/>
      <c r="N3" s="1035"/>
      <c r="O3" s="1035"/>
      <c r="P3" s="1036"/>
      <c r="Q3" s="1025"/>
    </row>
    <row r="4" spans="1:22">
      <c r="A4" s="1025"/>
      <c r="B4" s="1034"/>
      <c r="C4" s="1025"/>
      <c r="D4" s="1025"/>
      <c r="E4" s="1025"/>
      <c r="F4" s="1025"/>
      <c r="G4" s="1025"/>
      <c r="H4" s="1025"/>
      <c r="I4" s="1025"/>
      <c r="J4" s="1035"/>
      <c r="K4" s="1035"/>
      <c r="L4" s="1035"/>
      <c r="M4" s="1035"/>
      <c r="N4" s="1035"/>
      <c r="O4" s="1035"/>
      <c r="P4" s="1036"/>
      <c r="Q4" s="1025"/>
    </row>
    <row r="5" spans="1:22">
      <c r="A5" s="1025"/>
      <c r="B5" s="1034"/>
      <c r="C5" s="1025"/>
      <c r="D5" s="1025"/>
      <c r="E5" s="1025"/>
      <c r="F5" s="1025"/>
      <c r="G5" s="1025" t="s">
        <v>1175</v>
      </c>
      <c r="H5" s="1025"/>
      <c r="I5" s="1025"/>
      <c r="J5" s="1035"/>
      <c r="K5" s="1035"/>
      <c r="L5" s="1035"/>
      <c r="M5" s="1035"/>
      <c r="N5" s="1035"/>
      <c r="O5" s="1035"/>
      <c r="P5" s="1036"/>
      <c r="Q5" s="1025"/>
    </row>
    <row r="6" spans="1:22">
      <c r="A6" s="1025"/>
      <c r="B6" s="1034"/>
      <c r="C6" s="1025"/>
      <c r="D6" s="1025"/>
      <c r="E6" s="1025"/>
      <c r="F6" s="1025"/>
      <c r="G6" s="1025"/>
      <c r="H6" s="1025"/>
      <c r="I6" s="1025"/>
      <c r="J6" s="1035"/>
      <c r="K6" s="1035"/>
      <c r="L6" s="1035"/>
      <c r="M6" s="1035"/>
      <c r="N6" s="1035"/>
      <c r="O6" s="1035"/>
      <c r="P6" s="1036"/>
      <c r="Q6" s="1025"/>
    </row>
    <row r="7" spans="1:22">
      <c r="A7" s="1025"/>
      <c r="B7" s="1034"/>
      <c r="C7" s="1025" t="s">
        <v>1176</v>
      </c>
      <c r="D7" s="1025"/>
      <c r="E7" s="1025"/>
      <c r="F7" s="1025"/>
      <c r="G7" s="1025"/>
      <c r="H7" s="1025"/>
      <c r="I7" s="1025"/>
      <c r="J7" s="1035"/>
      <c r="K7" s="1035"/>
      <c r="L7" s="1035"/>
      <c r="M7" s="1035"/>
      <c r="N7" s="1035"/>
      <c r="O7" s="1035"/>
      <c r="P7" s="1036"/>
      <c r="Q7" s="1025"/>
    </row>
    <row r="8" spans="1:22">
      <c r="A8" s="1025"/>
      <c r="B8" s="1034"/>
      <c r="C8" s="1025" t="s">
        <v>1177</v>
      </c>
      <c r="D8" s="1025"/>
      <c r="E8" s="1025"/>
      <c r="F8" s="1025"/>
      <c r="G8" s="1025"/>
      <c r="H8" s="1025"/>
      <c r="I8" s="1025"/>
      <c r="J8" s="1035"/>
      <c r="K8" s="1035"/>
      <c r="L8" s="1035"/>
      <c r="M8" s="1035"/>
      <c r="N8" s="1035"/>
      <c r="O8" s="1035"/>
      <c r="P8" s="1036"/>
      <c r="Q8" s="1025"/>
    </row>
    <row r="9" spans="1:22">
      <c r="A9" s="1025"/>
      <c r="B9" s="1034"/>
      <c r="C9" s="1025" t="s">
        <v>1178</v>
      </c>
      <c r="D9" s="1025"/>
      <c r="E9" s="1025"/>
      <c r="F9" s="1025"/>
      <c r="G9" s="1025"/>
      <c r="H9" s="1025"/>
      <c r="I9" s="1025"/>
      <c r="J9" s="1035"/>
      <c r="K9" s="1035"/>
      <c r="L9" s="1035"/>
      <c r="M9" s="1035"/>
      <c r="N9" s="1035"/>
      <c r="O9" s="1035"/>
      <c r="P9" s="1036"/>
      <c r="Q9" s="1025"/>
    </row>
    <row r="10" spans="1:22">
      <c r="A10" s="1025"/>
      <c r="B10" s="1034"/>
      <c r="C10" s="1025" t="s">
        <v>1179</v>
      </c>
      <c r="D10" s="1025"/>
      <c r="E10" s="1025"/>
      <c r="F10" s="1025"/>
      <c r="G10" s="1025"/>
      <c r="H10" s="1025"/>
      <c r="I10" s="1025"/>
      <c r="J10" s="1035"/>
      <c r="K10" s="1035"/>
      <c r="L10" s="1035"/>
      <c r="M10" s="1035"/>
      <c r="N10" s="1035"/>
      <c r="O10" s="1035"/>
      <c r="P10" s="1036"/>
      <c r="Q10" s="1025"/>
    </row>
    <row r="11" spans="1:22">
      <c r="A11" s="1025"/>
      <c r="B11" s="1034"/>
      <c r="C11" s="1025" t="s">
        <v>1180</v>
      </c>
      <c r="D11" s="1025"/>
      <c r="E11" s="1025"/>
      <c r="F11" s="1025"/>
      <c r="G11" s="1025"/>
      <c r="H11" s="1025"/>
      <c r="I11" s="1025"/>
      <c r="J11" s="1035"/>
      <c r="K11" s="1035"/>
      <c r="L11" s="1035"/>
      <c r="M11" s="1035"/>
      <c r="N11" s="1035"/>
      <c r="O11" s="1035"/>
      <c r="P11" s="1036"/>
      <c r="Q11" s="1025"/>
    </row>
    <row r="12" spans="1:22">
      <c r="A12" s="1025"/>
      <c r="B12" s="1034"/>
      <c r="C12" s="1037"/>
      <c r="D12" s="1037"/>
      <c r="E12" s="1037"/>
      <c r="F12" s="1037"/>
      <c r="G12" s="1037"/>
      <c r="H12" s="1037"/>
      <c r="I12" s="1037"/>
      <c r="J12" s="1038"/>
      <c r="K12" s="1038"/>
      <c r="L12" s="1038"/>
      <c r="M12" s="1038"/>
      <c r="N12" s="1038"/>
      <c r="O12" s="1038"/>
      <c r="P12" s="1036"/>
      <c r="Q12" s="1025"/>
    </row>
    <row r="13" spans="1:22" s="1041" customFormat="1">
      <c r="A13" s="1037"/>
      <c r="B13" s="1026"/>
      <c r="C13" s="1027"/>
      <c r="D13" s="1027"/>
      <c r="E13" s="1027"/>
      <c r="F13" s="1027"/>
      <c r="G13" s="1027"/>
      <c r="H13" s="1027"/>
      <c r="I13" s="1027"/>
      <c r="J13" s="1039"/>
      <c r="K13" s="1039" t="s">
        <v>1181</v>
      </c>
      <c r="L13" s="1039" t="s">
        <v>1182</v>
      </c>
      <c r="M13" s="1039"/>
      <c r="N13" s="1039" t="s">
        <v>1181</v>
      </c>
      <c r="O13" s="1040"/>
      <c r="P13" s="1030"/>
      <c r="Q13" s="1037"/>
      <c r="S13" s="1042"/>
      <c r="T13" s="1042"/>
      <c r="U13" s="1042"/>
      <c r="V13" s="1042"/>
    </row>
    <row r="14" spans="1:22" s="1041" customFormat="1">
      <c r="A14" s="1037"/>
      <c r="B14" s="1034" t="s">
        <v>7</v>
      </c>
      <c r="C14" s="1043" t="s">
        <v>1183</v>
      </c>
      <c r="D14" s="1043"/>
      <c r="E14" s="1043"/>
      <c r="F14" s="1043"/>
      <c r="G14" s="1043"/>
      <c r="H14" s="1043"/>
      <c r="I14" s="1043"/>
      <c r="J14" s="1044" t="s">
        <v>1184</v>
      </c>
      <c r="K14" s="1044" t="s">
        <v>1185</v>
      </c>
      <c r="L14" s="1044" t="s">
        <v>1186</v>
      </c>
      <c r="M14" s="1044" t="s">
        <v>1187</v>
      </c>
      <c r="N14" s="1044" t="s">
        <v>1188</v>
      </c>
      <c r="O14" s="1045" t="s">
        <v>558</v>
      </c>
      <c r="P14" s="1036" t="s">
        <v>7</v>
      </c>
      <c r="Q14" s="1037"/>
      <c r="S14" s="1042"/>
      <c r="T14" s="1042"/>
      <c r="U14" s="1042"/>
      <c r="V14" s="1042"/>
    </row>
    <row r="15" spans="1:22" s="1041" customFormat="1">
      <c r="A15" s="1037"/>
      <c r="B15" s="1034" t="s">
        <v>17</v>
      </c>
      <c r="C15" s="1037"/>
      <c r="D15" s="1037"/>
      <c r="E15" s="1037"/>
      <c r="F15" s="1037"/>
      <c r="G15" s="1037"/>
      <c r="H15" s="1037"/>
      <c r="I15" s="1037"/>
      <c r="J15" s="1044" t="s">
        <v>1189</v>
      </c>
      <c r="K15" s="1044" t="s">
        <v>1190</v>
      </c>
      <c r="L15" s="1044" t="s">
        <v>1191</v>
      </c>
      <c r="M15" s="1044" t="s">
        <v>1192</v>
      </c>
      <c r="N15" s="1044" t="s">
        <v>1193</v>
      </c>
      <c r="O15" s="1045" t="s">
        <v>81</v>
      </c>
      <c r="P15" s="1036" t="s">
        <v>17</v>
      </c>
      <c r="Q15" s="1037"/>
      <c r="S15" s="1042"/>
      <c r="T15" s="1042"/>
      <c r="U15" s="1042"/>
      <c r="V15" s="1042"/>
    </row>
    <row r="16" spans="1:22" s="1041" customFormat="1">
      <c r="A16" s="1037"/>
      <c r="B16" s="1034"/>
      <c r="C16" s="1037"/>
      <c r="D16" s="1037"/>
      <c r="E16" s="1037"/>
      <c r="F16" s="1037"/>
      <c r="G16" s="1037"/>
      <c r="H16" s="1037"/>
      <c r="I16" s="1037"/>
      <c r="J16" s="1044"/>
      <c r="K16" s="1044"/>
      <c r="L16" s="1044" t="s">
        <v>1192</v>
      </c>
      <c r="M16" s="1044"/>
      <c r="N16" s="1044" t="s">
        <v>1194</v>
      </c>
      <c r="O16" s="1045"/>
      <c r="P16" s="1036"/>
      <c r="Q16" s="1037"/>
      <c r="S16" s="1042"/>
      <c r="T16" s="1042"/>
      <c r="U16" s="1042"/>
      <c r="V16" s="1042"/>
    </row>
    <row r="17" spans="1:22" s="1041" customFormat="1">
      <c r="A17" s="1037"/>
      <c r="B17" s="1034"/>
      <c r="C17" s="1037"/>
      <c r="D17" s="1037"/>
      <c r="E17" s="1037"/>
      <c r="F17" s="1037"/>
      <c r="G17" s="1037"/>
      <c r="H17" s="1037"/>
      <c r="I17" s="1037"/>
      <c r="J17" s="1044"/>
      <c r="K17" s="1044"/>
      <c r="L17" s="1044"/>
      <c r="M17" s="1044"/>
      <c r="N17" s="1044" t="s">
        <v>1192</v>
      </c>
      <c r="O17" s="1045"/>
      <c r="P17" s="1036"/>
      <c r="Q17" s="1037"/>
      <c r="S17" s="1042"/>
      <c r="T17" s="1042"/>
      <c r="U17" s="1042"/>
      <c r="V17" s="1042"/>
    </row>
    <row r="18" spans="1:22" s="1041" customFormat="1">
      <c r="A18" s="1037"/>
      <c r="B18" s="1046"/>
      <c r="C18" s="1047"/>
      <c r="D18" s="1047"/>
      <c r="E18" s="1047"/>
      <c r="F18" s="1047" t="s">
        <v>1195</v>
      </c>
      <c r="G18" s="1047"/>
      <c r="H18" s="1047"/>
      <c r="I18" s="1047"/>
      <c r="J18" s="1048" t="s">
        <v>25</v>
      </c>
      <c r="K18" s="1048" t="s">
        <v>26</v>
      </c>
      <c r="L18" s="1048" t="s">
        <v>27</v>
      </c>
      <c r="M18" s="1048" t="s">
        <v>28</v>
      </c>
      <c r="N18" s="1048" t="s">
        <v>29</v>
      </c>
      <c r="O18" s="1049" t="s">
        <v>30</v>
      </c>
      <c r="P18" s="1050"/>
      <c r="Q18" s="1037"/>
      <c r="S18" s="220"/>
      <c r="T18" s="220"/>
      <c r="U18" s="220"/>
      <c r="V18" s="220"/>
    </row>
    <row r="19" spans="1:22" s="1041" customFormat="1" ht="15" customHeight="1">
      <c r="A19" s="1037"/>
      <c r="B19" s="1051"/>
      <c r="C19" s="1052" t="s">
        <v>1196</v>
      </c>
      <c r="D19" s="1053"/>
      <c r="E19" s="1053"/>
      <c r="F19" s="1053"/>
      <c r="G19" s="1053"/>
      <c r="H19" s="1053"/>
      <c r="I19" s="1053"/>
      <c r="J19" s="1054"/>
      <c r="K19" s="1055"/>
      <c r="L19" s="1054"/>
      <c r="M19" s="1056"/>
      <c r="N19" s="1056"/>
      <c r="O19" s="1057"/>
      <c r="P19" s="1058"/>
      <c r="Q19" s="1037"/>
      <c r="S19" s="1042"/>
      <c r="T19" s="1042"/>
      <c r="U19" s="1042"/>
      <c r="V19" s="1042"/>
    </row>
    <row r="20" spans="1:22" s="1062" customFormat="1">
      <c r="A20" s="1059"/>
      <c r="B20" s="1051">
        <v>1</v>
      </c>
      <c r="C20" s="1060"/>
      <c r="D20" s="3759" t="s">
        <v>1110</v>
      </c>
      <c r="E20" s="1053"/>
      <c r="F20" s="1053"/>
      <c r="G20" s="1053"/>
      <c r="H20" s="1053"/>
      <c r="I20" s="1053"/>
      <c r="J20" s="3760">
        <v>56</v>
      </c>
      <c r="K20" s="3761"/>
      <c r="L20" s="3760"/>
      <c r="M20" s="984"/>
      <c r="N20" s="984"/>
      <c r="O20" s="984">
        <f t="shared" ref="O20:O28" si="0">J20+K20+L20-M20</f>
        <v>56</v>
      </c>
      <c r="P20" s="1058">
        <v>1</v>
      </c>
      <c r="Q20" s="1059"/>
      <c r="S20" s="1042"/>
      <c r="T20" s="1042"/>
      <c r="U20" s="1042"/>
      <c r="V20" s="1063"/>
    </row>
    <row r="21" spans="1:22" s="1062" customFormat="1">
      <c r="A21" s="1059"/>
      <c r="B21" s="1051">
        <v>2</v>
      </c>
      <c r="C21" s="1060"/>
      <c r="D21" s="3759" t="s">
        <v>1104</v>
      </c>
      <c r="E21" s="1053"/>
      <c r="F21" s="1053"/>
      <c r="G21" s="1053"/>
      <c r="H21" s="1053"/>
      <c r="I21" s="1053"/>
      <c r="J21" s="3760">
        <v>17982</v>
      </c>
      <c r="K21" s="3761"/>
      <c r="L21" s="3760">
        <v>1974</v>
      </c>
      <c r="M21" s="984"/>
      <c r="N21" s="984"/>
      <c r="O21" s="984">
        <f t="shared" si="0"/>
        <v>19956</v>
      </c>
      <c r="P21" s="1058">
        <v>2</v>
      </c>
      <c r="Q21" s="1059"/>
      <c r="S21" s="1042"/>
      <c r="T21" s="1042"/>
      <c r="U21" s="1042"/>
      <c r="V21" s="1063"/>
    </row>
    <row r="22" spans="1:22" s="1062" customFormat="1">
      <c r="A22" s="1059"/>
      <c r="B22" s="1051">
        <v>3</v>
      </c>
      <c r="C22" s="1060"/>
      <c r="D22" s="3759" t="s">
        <v>1197</v>
      </c>
      <c r="E22" s="1053"/>
      <c r="F22" s="1053"/>
      <c r="G22" s="1053"/>
      <c r="H22" s="1053"/>
      <c r="I22" s="1053"/>
      <c r="J22" s="3760">
        <v>16</v>
      </c>
      <c r="K22" s="3761"/>
      <c r="L22" s="3760"/>
      <c r="M22" s="984"/>
      <c r="N22" s="984"/>
      <c r="O22" s="984">
        <f t="shared" si="0"/>
        <v>16</v>
      </c>
      <c r="P22" s="1058">
        <v>3</v>
      </c>
      <c r="Q22" s="1059"/>
      <c r="S22" s="1042"/>
      <c r="T22" s="1042"/>
      <c r="U22" s="1042"/>
      <c r="V22" s="1063"/>
    </row>
    <row r="23" spans="1:22" s="1062" customFormat="1">
      <c r="A23" s="1059"/>
      <c r="B23" s="1051">
        <v>4</v>
      </c>
      <c r="C23" s="1060"/>
      <c r="D23" s="3759" t="s">
        <v>1116</v>
      </c>
      <c r="E23" s="1053"/>
      <c r="F23" s="1053"/>
      <c r="G23" s="1053"/>
      <c r="H23" s="1053"/>
      <c r="I23" s="1053"/>
      <c r="J23" s="3760">
        <v>-22728</v>
      </c>
      <c r="K23" s="3761"/>
      <c r="L23" s="3760">
        <v>-2488</v>
      </c>
      <c r="M23" s="984"/>
      <c r="N23" s="984"/>
      <c r="O23" s="984">
        <f t="shared" si="0"/>
        <v>-25216</v>
      </c>
      <c r="P23" s="1058">
        <v>4</v>
      </c>
      <c r="Q23" s="1059"/>
      <c r="S23" s="1042"/>
      <c r="T23" s="1042"/>
      <c r="U23" s="1042"/>
      <c r="V23" s="1063"/>
    </row>
    <row r="24" spans="1:22" s="1062" customFormat="1">
      <c r="A24" s="1059"/>
      <c r="B24" s="1051">
        <v>5</v>
      </c>
      <c r="C24" s="1060"/>
      <c r="D24" s="3759" t="s">
        <v>1117</v>
      </c>
      <c r="E24" s="1053"/>
      <c r="F24" s="1053"/>
      <c r="G24" s="1053"/>
      <c r="H24" s="1053"/>
      <c r="I24" s="1053"/>
      <c r="J24" s="3760">
        <v>1888</v>
      </c>
      <c r="K24" s="3761"/>
      <c r="L24" s="3762">
        <v>-2038</v>
      </c>
      <c r="M24" s="984"/>
      <c r="N24" s="984"/>
      <c r="O24" s="984">
        <f t="shared" si="0"/>
        <v>-150</v>
      </c>
      <c r="P24" s="1058">
        <v>5</v>
      </c>
      <c r="Q24" s="1059"/>
      <c r="S24" s="1042"/>
      <c r="T24" s="1042"/>
      <c r="U24" s="1042"/>
      <c r="V24" s="1063"/>
    </row>
    <row r="25" spans="1:22" s="1062" customFormat="1">
      <c r="A25" s="1059"/>
      <c r="B25" s="1051">
        <v>6</v>
      </c>
      <c r="C25" s="1060"/>
      <c r="D25" s="3759" t="s">
        <v>1106</v>
      </c>
      <c r="E25" s="1053"/>
      <c r="F25" s="1053"/>
      <c r="G25" s="1053"/>
      <c r="H25" s="1053"/>
      <c r="I25" s="1053"/>
      <c r="J25" s="3760">
        <v>-373</v>
      </c>
      <c r="K25" s="3761">
        <v>-813</v>
      </c>
      <c r="L25" s="3762">
        <v>614</v>
      </c>
      <c r="M25" s="984"/>
      <c r="N25" s="984"/>
      <c r="O25" s="984">
        <f t="shared" si="0"/>
        <v>-572</v>
      </c>
      <c r="P25" s="1058">
        <v>6</v>
      </c>
      <c r="Q25" s="1059"/>
      <c r="S25" s="1042"/>
      <c r="T25" s="1042"/>
      <c r="U25" s="1042"/>
      <c r="V25" s="1063"/>
    </row>
    <row r="26" spans="1:22" s="1062" customFormat="1">
      <c r="A26" s="1059"/>
      <c r="B26" s="1051">
        <v>7</v>
      </c>
      <c r="C26" s="1060"/>
      <c r="D26" s="3759" t="s">
        <v>1109</v>
      </c>
      <c r="E26" s="1053"/>
      <c r="F26" s="1053"/>
      <c r="G26" s="1053"/>
      <c r="H26" s="1053"/>
      <c r="I26" s="1053"/>
      <c r="J26" s="3760">
        <v>403343</v>
      </c>
      <c r="K26" s="3761"/>
      <c r="L26" s="3762">
        <v>21048</v>
      </c>
      <c r="M26" s="984"/>
      <c r="N26" s="984"/>
      <c r="O26" s="984">
        <f t="shared" si="0"/>
        <v>424391</v>
      </c>
      <c r="P26" s="1058">
        <v>7</v>
      </c>
      <c r="Q26" s="1059"/>
      <c r="S26" s="1042"/>
      <c r="T26" s="1042"/>
      <c r="U26" s="1042"/>
      <c r="V26" s="1063"/>
    </row>
    <row r="27" spans="1:22" s="1062" customFormat="1">
      <c r="A27" s="1059"/>
      <c r="B27" s="1051">
        <v>8</v>
      </c>
      <c r="C27" s="1060"/>
      <c r="D27" s="3759" t="s">
        <v>1198</v>
      </c>
      <c r="E27" s="1053"/>
      <c r="F27" s="1053"/>
      <c r="G27" s="1053"/>
      <c r="H27" s="1053"/>
      <c r="I27" s="1053"/>
      <c r="J27" s="3760">
        <v>6009</v>
      </c>
      <c r="K27" s="3761"/>
      <c r="L27" s="3762">
        <v>813</v>
      </c>
      <c r="M27" s="984"/>
      <c r="N27" s="984"/>
      <c r="O27" s="984">
        <f t="shared" si="0"/>
        <v>6822</v>
      </c>
      <c r="P27" s="1058">
        <v>8</v>
      </c>
      <c r="Q27" s="1059"/>
      <c r="S27" s="1042"/>
      <c r="T27" s="1042"/>
      <c r="U27" s="1042"/>
      <c r="V27" s="1063"/>
    </row>
    <row r="28" spans="1:22" s="1062" customFormat="1">
      <c r="A28" s="1059"/>
      <c r="B28" s="1051">
        <v>9</v>
      </c>
      <c r="C28" s="1060"/>
      <c r="D28" s="3759" t="s">
        <v>1199</v>
      </c>
      <c r="E28" s="1064"/>
      <c r="F28" s="1053"/>
      <c r="G28" s="1053"/>
      <c r="H28" s="1053"/>
      <c r="I28" s="1053"/>
      <c r="J28" s="3760">
        <v>2</v>
      </c>
      <c r="K28" s="3761">
        <v>-6</v>
      </c>
      <c r="L28" s="3762">
        <v>6</v>
      </c>
      <c r="M28" s="984"/>
      <c r="N28" s="984"/>
      <c r="O28" s="984">
        <f t="shared" si="0"/>
        <v>2</v>
      </c>
      <c r="P28" s="1058">
        <v>9</v>
      </c>
      <c r="Q28" s="1059"/>
      <c r="S28" s="1042"/>
      <c r="T28" s="1042"/>
      <c r="U28" s="1042"/>
      <c r="V28" s="1063"/>
    </row>
    <row r="29" spans="1:22" s="1062" customFormat="1">
      <c r="A29" s="1059"/>
      <c r="B29" s="1051">
        <v>10</v>
      </c>
      <c r="C29" s="1060"/>
      <c r="D29" s="1053" t="s">
        <v>327</v>
      </c>
      <c r="E29" s="1064"/>
      <c r="F29" s="1053"/>
      <c r="G29" s="1053"/>
      <c r="H29" s="1053"/>
      <c r="I29" s="1053"/>
      <c r="J29" s="984"/>
      <c r="K29" s="1061"/>
      <c r="L29" s="984"/>
      <c r="M29" s="984"/>
      <c r="N29" s="984"/>
      <c r="O29" s="984" t="s">
        <v>327</v>
      </c>
      <c r="P29" s="1058">
        <v>10</v>
      </c>
      <c r="Q29" s="1059"/>
      <c r="S29" s="1063"/>
      <c r="T29" s="1063"/>
      <c r="U29" s="1063"/>
      <c r="V29" s="1063"/>
    </row>
    <row r="30" spans="1:22" s="1062" customFormat="1">
      <c r="A30" s="1059"/>
      <c r="B30" s="1046">
        <v>11</v>
      </c>
      <c r="C30" s="1065"/>
      <c r="D30" s="1047" t="s">
        <v>1200</v>
      </c>
      <c r="E30" s="1066"/>
      <c r="F30" s="1047"/>
      <c r="G30" s="1047"/>
      <c r="H30" s="1047"/>
      <c r="I30" s="1047"/>
      <c r="J30" s="984">
        <f>SUM(J20:J28)</f>
        <v>406195</v>
      </c>
      <c r="K30" s="984">
        <f>SUM(K20:K28)</f>
        <v>-819</v>
      </c>
      <c r="L30" s="984">
        <f>SUM(L20:L28)</f>
        <v>19929</v>
      </c>
      <c r="M30" s="984"/>
      <c r="N30" s="984"/>
      <c r="O30" s="984">
        <f>SUM(O20:O28)</f>
        <v>425305</v>
      </c>
      <c r="P30" s="1058">
        <v>11</v>
      </c>
      <c r="Q30" s="1059"/>
      <c r="S30" s="1042"/>
      <c r="T30" s="1042"/>
      <c r="U30" s="1042"/>
      <c r="V30" s="1063"/>
    </row>
    <row r="31" spans="1:22" s="1041" customFormat="1">
      <c r="A31" s="1037"/>
      <c r="B31" s="1051">
        <v>12</v>
      </c>
      <c r="C31" s="1053"/>
      <c r="D31" s="1053"/>
      <c r="E31" s="1053"/>
      <c r="F31" s="1053"/>
      <c r="G31" s="1067"/>
      <c r="H31" s="1067"/>
      <c r="I31" s="1067"/>
      <c r="J31" s="1068"/>
      <c r="K31" s="1069"/>
      <c r="L31" s="984"/>
      <c r="M31" s="1068"/>
      <c r="N31" s="1068"/>
      <c r="O31" s="1068"/>
      <c r="P31" s="1058">
        <v>12</v>
      </c>
      <c r="Q31" s="1037"/>
      <c r="S31" s="1042"/>
      <c r="T31" s="1042"/>
      <c r="U31" s="1042"/>
      <c r="V31" s="1042"/>
    </row>
    <row r="32" spans="1:22" s="1041" customFormat="1">
      <c r="A32" s="1037"/>
      <c r="B32" s="1051">
        <v>13</v>
      </c>
      <c r="C32" s="1052" t="s">
        <v>1201</v>
      </c>
      <c r="E32" s="1053"/>
      <c r="F32" s="1053"/>
      <c r="G32" s="1067"/>
      <c r="H32" s="1067"/>
      <c r="I32" s="1067"/>
      <c r="J32" s="1068"/>
      <c r="K32" s="1069"/>
      <c r="L32" s="984"/>
      <c r="M32" s="1068"/>
      <c r="N32" s="1068"/>
      <c r="O32" s="1068"/>
      <c r="P32" s="1058">
        <v>13</v>
      </c>
      <c r="Q32" s="1037"/>
      <c r="S32" s="1042"/>
      <c r="T32" s="1042"/>
      <c r="U32" s="1042"/>
      <c r="V32" s="1042"/>
    </row>
    <row r="33" spans="1:22" s="1041" customFormat="1">
      <c r="A33" s="1037"/>
      <c r="B33" s="1051">
        <v>14</v>
      </c>
      <c r="C33" s="1053"/>
      <c r="D33" s="3763" t="s">
        <v>378</v>
      </c>
      <c r="E33" s="1053"/>
      <c r="F33" s="1053"/>
      <c r="G33" s="1067"/>
      <c r="H33" s="1067"/>
      <c r="I33" s="1067"/>
      <c r="J33" s="3764">
        <v>-13547</v>
      </c>
      <c r="K33" s="3765"/>
      <c r="L33" s="3767">
        <v>-6769</v>
      </c>
      <c r="M33" s="984"/>
      <c r="N33" s="984"/>
      <c r="O33" s="984">
        <f>J33+K33+L33-M33</f>
        <v>-20316</v>
      </c>
      <c r="P33" s="1058">
        <v>14</v>
      </c>
      <c r="Q33" s="1037"/>
      <c r="S33" s="1042"/>
      <c r="T33" s="1042"/>
      <c r="U33" s="1042"/>
      <c r="V33" s="1042"/>
    </row>
    <row r="34" spans="1:22" s="1041" customFormat="1">
      <c r="A34" s="1037"/>
      <c r="B34" s="1051">
        <v>15</v>
      </c>
      <c r="C34" s="1053"/>
      <c r="D34" s="3763" t="s">
        <v>1120</v>
      </c>
      <c r="E34" s="1053"/>
      <c r="F34" s="1053"/>
      <c r="G34" s="1067"/>
      <c r="H34" s="1067"/>
      <c r="I34" s="1067"/>
      <c r="J34" s="3764">
        <v>-543</v>
      </c>
      <c r="K34" s="3766"/>
      <c r="L34" s="3767">
        <v>-736</v>
      </c>
      <c r="M34" s="984"/>
      <c r="N34" s="984"/>
      <c r="O34" s="984">
        <f>J34+K34+L34-M34</f>
        <v>-1279</v>
      </c>
      <c r="P34" s="1058">
        <v>15</v>
      </c>
      <c r="Q34" s="1037"/>
      <c r="S34" s="1042"/>
      <c r="T34" s="1042"/>
      <c r="U34" s="1042"/>
      <c r="V34" s="1042"/>
    </row>
    <row r="35" spans="1:22" s="1041" customFormat="1">
      <c r="A35" s="1037"/>
      <c r="B35" s="1051">
        <v>16</v>
      </c>
      <c r="C35" s="1053"/>
      <c r="D35" s="1053" t="s">
        <v>1122</v>
      </c>
      <c r="E35" s="1053"/>
      <c r="F35" s="1053"/>
      <c r="G35" s="1067"/>
      <c r="H35" s="1067"/>
      <c r="I35" s="1067"/>
      <c r="J35" s="984">
        <v>1168</v>
      </c>
      <c r="K35" s="1061"/>
      <c r="L35" s="984">
        <v>13</v>
      </c>
      <c r="M35" s="984"/>
      <c r="N35" s="984"/>
      <c r="O35" s="984">
        <f>J35+K35+L35-M35</f>
        <v>1181</v>
      </c>
      <c r="P35" s="1058">
        <v>16</v>
      </c>
      <c r="Q35" s="1037"/>
      <c r="S35" s="1042"/>
      <c r="T35" s="1042"/>
      <c r="U35" s="1042"/>
      <c r="V35" s="1042"/>
    </row>
    <row r="36" spans="1:22" s="1041" customFormat="1" ht="15" customHeight="1">
      <c r="A36" s="1037"/>
      <c r="B36" s="1051">
        <v>17</v>
      </c>
      <c r="C36" s="1053"/>
      <c r="D36" s="1067"/>
      <c r="E36" s="1053"/>
      <c r="F36" s="1053"/>
      <c r="H36" s="1067"/>
      <c r="I36" s="1067"/>
      <c r="J36" s="1068"/>
      <c r="K36" s="1061" t="s">
        <v>327</v>
      </c>
      <c r="L36" s="984"/>
      <c r="M36" s="984" t="s">
        <v>327</v>
      </c>
      <c r="N36" s="984" t="s">
        <v>327</v>
      </c>
      <c r="O36" s="984"/>
      <c r="P36" s="1058">
        <v>17</v>
      </c>
      <c r="Q36" s="1037"/>
      <c r="S36" s="1042"/>
      <c r="T36" s="1042"/>
      <c r="U36" s="1042"/>
      <c r="V36" s="1063"/>
    </row>
    <row r="37" spans="1:22" s="1041" customFormat="1" ht="16.5" customHeight="1">
      <c r="A37" s="1037"/>
      <c r="B37" s="1051">
        <v>18</v>
      </c>
      <c r="C37" s="1053"/>
      <c r="D37" s="1047" t="s">
        <v>1202</v>
      </c>
      <c r="E37" s="1053"/>
      <c r="F37" s="1053"/>
      <c r="G37" s="1067"/>
      <c r="H37" s="1067"/>
      <c r="I37" s="1067"/>
      <c r="J37" s="984">
        <f>SUM(J33:J35)</f>
        <v>-12922</v>
      </c>
      <c r="K37" s="1070"/>
      <c r="L37" s="984">
        <f>SUM(L33:L35)</f>
        <v>-7492</v>
      </c>
      <c r="M37" s="1071"/>
      <c r="N37" s="1071"/>
      <c r="O37" s="984">
        <f>SUM(O33:O35)</f>
        <v>-20414</v>
      </c>
      <c r="P37" s="1058">
        <v>18</v>
      </c>
      <c r="Q37" s="1037"/>
      <c r="S37" s="1042"/>
      <c r="T37" s="1042"/>
      <c r="U37" s="1042"/>
      <c r="V37" s="1042"/>
    </row>
    <row r="38" spans="1:22" s="1041" customFormat="1" ht="15" customHeight="1">
      <c r="A38" s="1037"/>
      <c r="B38" s="1051">
        <v>19</v>
      </c>
      <c r="C38" s="1053"/>
      <c r="D38" s="1053"/>
      <c r="E38" s="1053"/>
      <c r="F38" s="1053"/>
      <c r="G38" s="1067"/>
      <c r="H38" s="1067"/>
      <c r="I38" s="1067"/>
      <c r="J38" s="1056"/>
      <c r="K38" s="1072"/>
      <c r="L38" s="1056"/>
      <c r="M38" s="1056"/>
      <c r="N38" s="1056"/>
      <c r="O38" s="1056"/>
      <c r="P38" s="1058">
        <v>19</v>
      </c>
      <c r="Q38" s="1037"/>
      <c r="S38" s="1042"/>
      <c r="T38" s="1042"/>
      <c r="U38" s="1042"/>
      <c r="V38" s="1042"/>
    </row>
    <row r="39" spans="1:22">
      <c r="A39" s="1025"/>
      <c r="B39" s="1051">
        <v>20</v>
      </c>
      <c r="C39" s="1053"/>
      <c r="D39" s="1053" t="s">
        <v>1203</v>
      </c>
      <c r="E39" s="1053"/>
      <c r="F39" s="1053"/>
      <c r="G39" s="1067"/>
      <c r="H39" s="1067"/>
      <c r="I39" s="1067"/>
      <c r="J39" s="984">
        <f>SUM(J30,J37)</f>
        <v>393273</v>
      </c>
      <c r="K39" s="1072">
        <f>SUM(K30,K37)</f>
        <v>-819</v>
      </c>
      <c r="L39" s="984">
        <f>SUM(L30,L37)</f>
        <v>12437</v>
      </c>
      <c r="M39" s="1056"/>
      <c r="N39" s="1056"/>
      <c r="O39" s="984">
        <f>SUM(O30,O37)</f>
        <v>404891</v>
      </c>
      <c r="P39" s="1058">
        <v>20</v>
      </c>
      <c r="Q39" s="3934" t="s">
        <v>3461</v>
      </c>
    </row>
    <row r="40" spans="1:22">
      <c r="A40" s="3935" t="s">
        <v>391</v>
      </c>
      <c r="B40" s="1051">
        <v>21</v>
      </c>
      <c r="C40" s="1053"/>
      <c r="D40" s="1053"/>
      <c r="E40" s="1053"/>
      <c r="F40" s="1053"/>
      <c r="G40" s="1067"/>
      <c r="H40" s="1067"/>
      <c r="I40" s="1067"/>
      <c r="J40" s="1056"/>
      <c r="K40" s="1072"/>
      <c r="L40" s="1056"/>
      <c r="M40" s="1056"/>
      <c r="N40" s="1056"/>
      <c r="O40" s="1056"/>
      <c r="P40" s="1058">
        <v>21</v>
      </c>
      <c r="Q40" s="3934"/>
    </row>
    <row r="41" spans="1:22">
      <c r="A41" s="3936"/>
      <c r="B41" s="1034"/>
      <c r="C41" s="1037"/>
      <c r="D41" s="1059"/>
      <c r="E41" s="1037"/>
      <c r="F41" s="1037"/>
      <c r="G41" s="1037"/>
      <c r="H41" s="1037"/>
      <c r="I41" s="1037"/>
      <c r="J41" s="1038"/>
      <c r="K41" s="1038"/>
      <c r="L41" s="1038"/>
      <c r="M41" s="1038"/>
      <c r="N41" s="1038"/>
      <c r="O41" s="1038"/>
      <c r="P41" s="1036"/>
      <c r="Q41" s="3934"/>
    </row>
    <row r="42" spans="1:22" ht="14.45" customHeight="1">
      <c r="A42" s="3936"/>
      <c r="B42" s="3937" t="s">
        <v>37</v>
      </c>
      <c r="C42" s="3938"/>
      <c r="D42" s="3938"/>
      <c r="E42" s="3938"/>
      <c r="F42" s="3938"/>
      <c r="G42" s="3938"/>
      <c r="H42" s="3938"/>
      <c r="I42" s="3938"/>
      <c r="J42" s="3938"/>
      <c r="K42" s="3938"/>
      <c r="L42" s="3938"/>
      <c r="M42" s="3938"/>
      <c r="N42" s="3938"/>
      <c r="O42" s="3938"/>
      <c r="P42" s="3939"/>
      <c r="Q42" s="3934"/>
    </row>
    <row r="43" spans="1:22">
      <c r="A43" s="3936"/>
      <c r="B43" s="1034"/>
      <c r="C43" s="1025"/>
      <c r="E43" s="1025"/>
      <c r="F43" s="1025"/>
      <c r="G43" s="1025"/>
      <c r="H43" s="1025"/>
      <c r="I43" s="1037"/>
      <c r="J43" s="1038"/>
      <c r="K43" s="1038"/>
      <c r="L43" s="1038"/>
      <c r="M43" s="1038"/>
      <c r="N43" s="1038"/>
      <c r="O43" s="1038"/>
      <c r="P43" s="1036"/>
      <c r="Q43" s="3934"/>
    </row>
    <row r="44" spans="1:22">
      <c r="A44" s="3936"/>
      <c r="B44" s="1034"/>
      <c r="C44" s="1025"/>
      <c r="D44" s="1025" t="s">
        <v>1204</v>
      </c>
      <c r="E44" s="1025"/>
      <c r="F44" s="1025"/>
      <c r="G44" s="1025"/>
      <c r="H44" s="1025"/>
      <c r="I44" s="1037"/>
      <c r="J44" s="1038"/>
      <c r="K44" s="1038"/>
      <c r="L44" s="1038"/>
      <c r="M44" s="1038"/>
      <c r="N44" s="1038"/>
      <c r="O44" s="1038"/>
      <c r="P44" s="1036"/>
      <c r="Q44" s="3934"/>
    </row>
    <row r="45" spans="1:22">
      <c r="A45" s="3936"/>
      <c r="B45" s="1034"/>
      <c r="C45" s="1025"/>
      <c r="D45" s="1025" t="s">
        <v>1205</v>
      </c>
      <c r="E45" s="1025"/>
      <c r="F45" s="1025"/>
      <c r="G45" s="1025"/>
      <c r="H45" s="1025"/>
      <c r="I45" s="1037"/>
      <c r="J45" s="1038"/>
      <c r="K45" s="1038"/>
      <c r="L45" s="1038"/>
      <c r="M45" s="1038"/>
      <c r="N45" s="1038"/>
      <c r="O45" s="1038"/>
      <c r="P45" s="1036"/>
      <c r="Q45" s="3934"/>
    </row>
    <row r="46" spans="1:22">
      <c r="A46" s="3936"/>
      <c r="B46" s="1034"/>
      <c r="C46" s="1025"/>
      <c r="D46" s="1025"/>
      <c r="E46" s="1025"/>
      <c r="F46" s="1025"/>
      <c r="G46" s="1025"/>
      <c r="H46" s="1025"/>
      <c r="I46" s="1037"/>
      <c r="J46" s="1038"/>
      <c r="K46" s="1038"/>
      <c r="L46" s="1038"/>
      <c r="M46" s="1038"/>
      <c r="N46" s="1038"/>
      <c r="O46" s="1038"/>
      <c r="P46" s="1036"/>
      <c r="Q46" s="3934"/>
    </row>
    <row r="47" spans="1:22">
      <c r="A47" s="3936"/>
      <c r="B47" s="1034"/>
      <c r="C47" s="1025"/>
      <c r="D47" s="1025" t="s">
        <v>1206</v>
      </c>
      <c r="E47" s="1025"/>
      <c r="F47" s="1073"/>
      <c r="G47" s="1073"/>
      <c r="H47" s="1073"/>
      <c r="I47" s="1074"/>
      <c r="J47" s="1075"/>
      <c r="K47" s="1075"/>
      <c r="L47" s="1075"/>
      <c r="M47" s="1075"/>
      <c r="N47" s="1075"/>
      <c r="O47" s="1075"/>
      <c r="P47" s="1036"/>
      <c r="Q47" s="3934"/>
    </row>
    <row r="48" spans="1:22">
      <c r="A48" s="3936"/>
      <c r="B48" s="1034"/>
      <c r="C48" s="1025"/>
      <c r="E48" s="1073"/>
      <c r="F48" s="1073"/>
      <c r="G48" s="1073"/>
      <c r="H48" s="1073"/>
      <c r="I48" s="1074"/>
      <c r="J48" s="1075"/>
      <c r="K48" s="1075"/>
      <c r="L48" s="1075"/>
      <c r="M48" s="1075"/>
      <c r="N48" s="1075"/>
      <c r="O48" s="1075"/>
      <c r="P48" s="1036"/>
      <c r="Q48" s="3934"/>
    </row>
    <row r="49" spans="1:17">
      <c r="A49" s="3936"/>
      <c r="B49" s="1034"/>
      <c r="C49" s="1025"/>
      <c r="D49" s="1073" t="s">
        <v>3473</v>
      </c>
      <c r="E49" s="1073"/>
      <c r="F49" s="1025"/>
      <c r="G49" s="1025"/>
      <c r="H49" s="1025"/>
      <c r="I49" s="1037"/>
      <c r="J49" s="1038"/>
      <c r="K49" s="1038"/>
      <c r="L49" s="1038"/>
      <c r="M49" s="1038"/>
      <c r="N49" s="1038"/>
      <c r="O49" s="1038"/>
      <c r="P49" s="1036"/>
      <c r="Q49" s="3934"/>
    </row>
    <row r="50" spans="1:17">
      <c r="A50" s="3936"/>
      <c r="B50" s="1034"/>
      <c r="C50" s="1025"/>
      <c r="D50" s="1073" t="s">
        <v>3487</v>
      </c>
      <c r="E50" s="1025"/>
      <c r="F50" s="1025"/>
      <c r="G50" s="1025"/>
      <c r="H50" s="1025"/>
      <c r="I50" s="1037"/>
      <c r="J50" s="1038"/>
      <c r="K50" s="1038"/>
      <c r="L50" s="1038"/>
      <c r="M50" s="1038"/>
      <c r="N50" s="1038"/>
      <c r="O50" s="1038"/>
      <c r="P50" s="1036"/>
      <c r="Q50" s="3934"/>
    </row>
    <row r="51" spans="1:17">
      <c r="A51" s="3936"/>
      <c r="B51" s="1034"/>
      <c r="C51" s="1025"/>
      <c r="D51" s="1025" t="s">
        <v>3474</v>
      </c>
      <c r="E51" s="1025"/>
      <c r="F51" s="1025"/>
      <c r="G51" s="1025"/>
      <c r="H51" s="1025"/>
      <c r="I51" s="1047"/>
      <c r="J51" s="1076"/>
      <c r="K51" s="1076"/>
      <c r="L51" s="1076"/>
      <c r="M51" s="1076"/>
      <c r="N51" s="1076"/>
      <c r="O51" s="1038"/>
      <c r="P51" s="1050"/>
      <c r="Q51" s="3934"/>
    </row>
    <row r="52" spans="1:17">
      <c r="A52" s="1025"/>
      <c r="B52" s="1077"/>
      <c r="C52" s="1027"/>
      <c r="D52" s="1027"/>
      <c r="E52" s="1027"/>
      <c r="F52" s="1027"/>
      <c r="G52" s="1027"/>
      <c r="H52" s="1027"/>
      <c r="I52" s="1027"/>
      <c r="J52" s="1029"/>
      <c r="K52" s="1029"/>
      <c r="L52" s="1029"/>
      <c r="M52" s="1029"/>
      <c r="N52" s="1029"/>
      <c r="O52" s="1029"/>
      <c r="P52" s="1077"/>
      <c r="Q52" s="1025"/>
    </row>
    <row r="53" spans="1:17">
      <c r="A53" s="1025"/>
      <c r="B53" s="1078"/>
      <c r="C53" s="1025"/>
      <c r="D53" s="1025"/>
      <c r="E53" s="1025"/>
      <c r="F53" s="1025"/>
      <c r="G53" s="1025"/>
      <c r="H53" s="1025"/>
      <c r="I53" s="1025"/>
      <c r="J53" s="1035"/>
      <c r="K53" s="1035"/>
      <c r="L53" s="1035"/>
      <c r="M53" s="1035"/>
      <c r="N53" s="1035"/>
      <c r="O53" s="1035"/>
      <c r="P53" s="1078"/>
      <c r="Q53" s="1025"/>
    </row>
    <row r="54" spans="1:17">
      <c r="A54" s="1025"/>
      <c r="B54" s="1078"/>
      <c r="C54" s="1025"/>
      <c r="D54" s="1025"/>
      <c r="E54" s="1025"/>
      <c r="F54" s="1025"/>
      <c r="G54" s="1025"/>
      <c r="H54" s="1025"/>
      <c r="I54" s="1025"/>
      <c r="J54" s="1035"/>
      <c r="K54" s="1035"/>
      <c r="L54" s="1035"/>
      <c r="M54" s="1035"/>
      <c r="N54" s="1035"/>
      <c r="O54" s="1035"/>
      <c r="P54" s="1078"/>
      <c r="Q54" s="1025"/>
    </row>
    <row r="55" spans="1:17">
      <c r="A55" s="1025"/>
      <c r="B55" s="1078"/>
      <c r="C55" s="1025"/>
      <c r="D55" s="1025"/>
      <c r="E55" s="1025"/>
      <c r="F55" s="1025"/>
      <c r="G55" s="1025"/>
      <c r="H55" s="1025"/>
      <c r="I55" s="1025"/>
      <c r="J55" s="1035"/>
      <c r="K55" s="1035"/>
      <c r="L55" s="1035"/>
      <c r="M55" s="1035"/>
      <c r="N55" s="1035"/>
      <c r="O55" s="1035"/>
      <c r="P55" s="1078"/>
      <c r="Q55" s="1025"/>
    </row>
    <row r="56" spans="1:17">
      <c r="A56" s="1025"/>
      <c r="B56" s="1078"/>
      <c r="C56" s="1025"/>
      <c r="D56" s="1025"/>
      <c r="E56" s="1025"/>
      <c r="F56" s="1025"/>
      <c r="G56" s="1025"/>
      <c r="H56" s="1025"/>
      <c r="I56" s="1025"/>
      <c r="J56" s="1035"/>
      <c r="K56" s="1035"/>
      <c r="L56" s="1035"/>
      <c r="M56" s="1035"/>
      <c r="N56" s="1035"/>
      <c r="O56" s="1035"/>
      <c r="P56" s="1078"/>
      <c r="Q56" s="1025"/>
    </row>
    <row r="57" spans="1:17">
      <c r="A57" s="1025"/>
      <c r="B57" s="1078"/>
      <c r="C57" s="1025"/>
      <c r="D57" s="1025"/>
      <c r="E57" s="1025"/>
      <c r="F57" s="1025"/>
      <c r="G57" s="1025"/>
      <c r="H57" s="1025"/>
      <c r="I57" s="1025"/>
      <c r="J57" s="1035"/>
      <c r="K57" s="1035"/>
      <c r="L57" s="1035"/>
      <c r="M57" s="1035"/>
      <c r="N57" s="1035"/>
      <c r="O57" s="1035"/>
      <c r="P57" s="1078"/>
      <c r="Q57" s="1025"/>
    </row>
    <row r="58" spans="1:17">
      <c r="A58" s="1025"/>
      <c r="B58" s="1078"/>
      <c r="C58" s="1025"/>
      <c r="D58" s="1025"/>
      <c r="E58" s="1025"/>
      <c r="F58" s="1025"/>
      <c r="G58" s="1025"/>
      <c r="H58" s="1025"/>
      <c r="I58" s="1025"/>
      <c r="J58" s="1035"/>
      <c r="K58" s="1035"/>
      <c r="L58" s="1035"/>
      <c r="M58" s="1035"/>
      <c r="N58" s="1035"/>
      <c r="O58" s="1035"/>
      <c r="P58" s="1078"/>
      <c r="Q58" s="1025"/>
    </row>
    <row r="59" spans="1:17">
      <c r="A59" s="1025"/>
      <c r="B59" s="1078"/>
      <c r="C59" s="1025"/>
      <c r="D59" s="1025"/>
      <c r="E59" s="1025"/>
      <c r="F59" s="1025"/>
      <c r="G59" s="1025"/>
      <c r="H59" s="1025"/>
      <c r="I59" s="1025"/>
      <c r="J59" s="1035"/>
      <c r="K59" s="1035"/>
      <c r="L59" s="1035"/>
      <c r="M59" s="1035"/>
      <c r="N59" s="1035"/>
      <c r="O59" s="1035"/>
      <c r="P59" s="1078"/>
      <c r="Q59" s="1025"/>
    </row>
    <row r="60" spans="1:17">
      <c r="A60" s="1025"/>
      <c r="B60" s="1078"/>
      <c r="C60" s="1025"/>
      <c r="D60" s="1025"/>
      <c r="E60" s="1025"/>
      <c r="F60" s="1025"/>
      <c r="G60" s="1025"/>
      <c r="H60" s="1025"/>
      <c r="I60" s="1025"/>
      <c r="J60" s="1035"/>
      <c r="K60" s="1035"/>
      <c r="L60" s="1035"/>
      <c r="M60" s="1035"/>
      <c r="N60" s="1035"/>
      <c r="O60" s="1035"/>
      <c r="P60" s="1078"/>
      <c r="Q60" s="1025"/>
    </row>
    <row r="61" spans="1:17">
      <c r="A61" s="1025"/>
      <c r="B61" s="1078"/>
      <c r="C61" s="1025"/>
      <c r="D61" s="1025"/>
      <c r="E61" s="1025"/>
      <c r="F61" s="1025"/>
      <c r="G61" s="1025"/>
      <c r="H61" s="1025"/>
      <c r="I61" s="1025"/>
      <c r="J61" s="1035"/>
      <c r="K61" s="1035"/>
      <c r="L61" s="1035"/>
      <c r="M61" s="1035"/>
      <c r="N61" s="1035"/>
      <c r="O61" s="1035"/>
      <c r="P61" s="1078"/>
      <c r="Q61" s="1025"/>
    </row>
    <row r="62" spans="1:17">
      <c r="A62" s="1025"/>
      <c r="B62" s="1078"/>
      <c r="C62" s="1025"/>
      <c r="D62" s="1025"/>
      <c r="E62" s="1025"/>
      <c r="F62" s="1025"/>
      <c r="G62" s="1025"/>
      <c r="H62" s="1025"/>
      <c r="I62" s="1025"/>
      <c r="J62" s="1035"/>
      <c r="K62" s="1035"/>
      <c r="L62" s="1035"/>
      <c r="M62" s="1035"/>
      <c r="N62" s="1035"/>
      <c r="O62" s="1035"/>
      <c r="P62" s="1078"/>
      <c r="Q62" s="1025"/>
    </row>
    <row r="63" spans="1:17">
      <c r="A63" s="1025"/>
      <c r="B63" s="1078"/>
      <c r="C63" s="1025"/>
      <c r="D63" s="1025"/>
      <c r="E63" s="1025"/>
      <c r="F63" s="1025"/>
      <c r="G63" s="1025"/>
      <c r="H63" s="1025"/>
      <c r="I63" s="1025"/>
      <c r="J63" s="1035"/>
      <c r="K63" s="1035"/>
      <c r="L63" s="1035"/>
      <c r="M63" s="1035"/>
      <c r="N63" s="1035"/>
      <c r="O63" s="1035"/>
      <c r="P63" s="1078"/>
      <c r="Q63" s="1025"/>
    </row>
    <row r="64" spans="1:17">
      <c r="A64" s="1025"/>
      <c r="B64" s="1078"/>
      <c r="C64" s="1025"/>
      <c r="D64" s="1025"/>
      <c r="E64" s="1025"/>
      <c r="F64" s="1025"/>
      <c r="G64" s="1025"/>
      <c r="H64" s="1025"/>
      <c r="I64" s="1025"/>
      <c r="J64" s="1035"/>
      <c r="K64" s="1035"/>
      <c r="L64" s="1035"/>
      <c r="M64" s="1035"/>
      <c r="N64" s="1035"/>
      <c r="O64" s="1035"/>
      <c r="P64" s="1078"/>
      <c r="Q64" s="1025"/>
    </row>
    <row r="65" spans="1:17">
      <c r="A65" s="1025"/>
      <c r="B65" s="1078"/>
      <c r="C65" s="1025"/>
      <c r="D65" s="1025"/>
      <c r="E65" s="1025"/>
      <c r="F65" s="1025"/>
      <c r="G65" s="1025"/>
      <c r="H65" s="1025"/>
      <c r="I65" s="1025"/>
      <c r="J65" s="1035"/>
      <c r="K65" s="1035"/>
      <c r="L65" s="1035"/>
      <c r="M65" s="1035"/>
      <c r="N65" s="1035"/>
      <c r="O65" s="1035"/>
      <c r="P65" s="1078"/>
      <c r="Q65" s="1025"/>
    </row>
    <row r="66" spans="1:17">
      <c r="A66" s="1025"/>
      <c r="B66" s="1078"/>
      <c r="C66" s="1025"/>
      <c r="D66" s="1025"/>
      <c r="E66" s="1025"/>
      <c r="F66" s="1025"/>
      <c r="G66" s="1025"/>
      <c r="H66" s="1025"/>
      <c r="I66" s="1025"/>
      <c r="J66" s="1035"/>
      <c r="K66" s="1035"/>
      <c r="L66" s="1035"/>
      <c r="M66" s="1035"/>
      <c r="N66" s="1035"/>
      <c r="O66" s="1035"/>
      <c r="P66" s="1078"/>
      <c r="Q66" s="1025"/>
    </row>
    <row r="67" spans="1:17">
      <c r="A67" s="1025"/>
      <c r="B67" s="1078"/>
      <c r="C67" s="1025"/>
      <c r="D67" s="1025"/>
      <c r="E67" s="1025"/>
      <c r="F67" s="1025"/>
      <c r="G67" s="1025"/>
      <c r="H67" s="1025"/>
      <c r="I67" s="1025"/>
      <c r="J67" s="1035"/>
      <c r="K67" s="1035"/>
      <c r="L67" s="1035"/>
      <c r="M67" s="1035"/>
      <c r="N67" s="1035"/>
      <c r="O67" s="1035"/>
      <c r="P67" s="1078"/>
      <c r="Q67" s="1025"/>
    </row>
    <row r="68" spans="1:17">
      <c r="A68" s="1025"/>
      <c r="B68" s="1078"/>
      <c r="C68" s="1025"/>
      <c r="D68" s="1025"/>
      <c r="E68" s="1025"/>
      <c r="F68" s="1025"/>
      <c r="G68" s="1025"/>
      <c r="H68" s="1025"/>
      <c r="I68" s="1025"/>
      <c r="J68" s="1035"/>
      <c r="K68" s="1035"/>
      <c r="L68" s="1035"/>
      <c r="M68" s="1035"/>
      <c r="N68" s="1035"/>
      <c r="O68" s="1035"/>
      <c r="P68" s="1078"/>
      <c r="Q68" s="1025"/>
    </row>
    <row r="69" spans="1:17">
      <c r="A69" s="1025"/>
      <c r="B69" s="1078"/>
      <c r="C69" s="1025"/>
      <c r="D69" s="1025"/>
      <c r="E69" s="1025"/>
      <c r="F69" s="1025"/>
      <c r="G69" s="1025"/>
      <c r="H69" s="1025"/>
      <c r="I69" s="1025"/>
      <c r="J69" s="1035"/>
      <c r="K69" s="1035"/>
      <c r="L69" s="1035"/>
      <c r="M69" s="1035"/>
      <c r="N69" s="1035"/>
      <c r="O69" s="1035"/>
      <c r="P69" s="1078"/>
      <c r="Q69" s="1025"/>
    </row>
    <row r="70" spans="1:17">
      <c r="A70" s="1025"/>
      <c r="B70" s="1078"/>
      <c r="C70" s="1025"/>
      <c r="D70" s="1025"/>
      <c r="E70" s="1025"/>
      <c r="F70" s="1025"/>
      <c r="G70" s="1025"/>
      <c r="H70" s="1025"/>
      <c r="I70" s="1025"/>
      <c r="J70" s="1035"/>
      <c r="K70" s="1035"/>
      <c r="L70" s="1035"/>
      <c r="M70" s="1035"/>
      <c r="N70" s="1035"/>
      <c r="O70" s="1035"/>
      <c r="P70" s="1078"/>
      <c r="Q70" s="1025"/>
    </row>
    <row r="71" spans="1:17">
      <c r="A71" s="1025"/>
      <c r="B71" s="1078"/>
      <c r="C71" s="1025"/>
      <c r="D71" s="1025"/>
      <c r="E71" s="1025"/>
      <c r="F71" s="1025"/>
      <c r="G71" s="1025"/>
      <c r="H71" s="1025"/>
      <c r="I71" s="1025"/>
      <c r="J71" s="1035"/>
      <c r="K71" s="1035"/>
      <c r="L71" s="1035"/>
      <c r="M71" s="1035"/>
      <c r="N71" s="1035"/>
      <c r="O71" s="1035"/>
      <c r="P71" s="1078"/>
      <c r="Q71" s="1025"/>
    </row>
    <row r="72" spans="1:17">
      <c r="A72" s="1025"/>
      <c r="B72" s="1078"/>
      <c r="C72" s="1025"/>
      <c r="D72" s="1025"/>
      <c r="E72" s="1025"/>
      <c r="F72" s="1025"/>
      <c r="G72" s="1025"/>
      <c r="H72" s="1025"/>
      <c r="I72" s="1025"/>
      <c r="J72" s="1035"/>
      <c r="K72" s="1035"/>
      <c r="L72" s="1035"/>
      <c r="M72" s="1035"/>
      <c r="N72" s="1035"/>
      <c r="O72" s="1035"/>
      <c r="P72" s="1078"/>
      <c r="Q72" s="1025"/>
    </row>
    <row r="73" spans="1:17">
      <c r="A73" s="1025"/>
      <c r="B73" s="1078"/>
      <c r="C73" s="1025"/>
      <c r="D73" s="1025"/>
      <c r="E73" s="1025"/>
      <c r="F73" s="1025"/>
      <c r="G73" s="1025"/>
      <c r="H73" s="1025"/>
      <c r="I73" s="1025"/>
      <c r="J73" s="1035"/>
      <c r="K73" s="1035"/>
      <c r="L73" s="1035"/>
      <c r="M73" s="1035"/>
      <c r="N73" s="1035"/>
      <c r="O73" s="1035"/>
      <c r="P73" s="1078"/>
      <c r="Q73" s="1025"/>
    </row>
    <row r="74" spans="1:17">
      <c r="A74" s="1025"/>
      <c r="B74" s="1078"/>
      <c r="C74" s="1025"/>
      <c r="D74" s="1025"/>
      <c r="E74" s="1025"/>
      <c r="F74" s="1025"/>
      <c r="G74" s="1025"/>
      <c r="H74" s="1025"/>
      <c r="I74" s="1025"/>
      <c r="J74" s="1035"/>
      <c r="K74" s="1035"/>
      <c r="L74" s="1035"/>
      <c r="M74" s="1035"/>
      <c r="N74" s="1035"/>
      <c r="O74" s="1035"/>
      <c r="P74" s="1078"/>
      <c r="Q74" s="1025"/>
    </row>
    <row r="75" spans="1:17">
      <c r="A75" s="1025"/>
      <c r="B75" s="1078"/>
      <c r="C75" s="1025"/>
      <c r="D75" s="1025"/>
      <c r="E75" s="1025"/>
      <c r="F75" s="1025"/>
      <c r="G75" s="1025"/>
      <c r="H75" s="1025"/>
      <c r="I75" s="1025"/>
      <c r="J75" s="1035"/>
      <c r="K75" s="1035"/>
      <c r="L75" s="1035"/>
      <c r="M75" s="1035"/>
      <c r="N75" s="1035"/>
      <c r="O75" s="1035"/>
      <c r="P75" s="1078"/>
      <c r="Q75" s="1025"/>
    </row>
    <row r="76" spans="1:17">
      <c r="A76" s="1025"/>
      <c r="B76" s="1078"/>
      <c r="C76" s="1025"/>
      <c r="D76" s="1025"/>
      <c r="E76" s="1025"/>
      <c r="F76" s="1025"/>
      <c r="G76" s="1025"/>
      <c r="H76" s="1025"/>
      <c r="I76" s="1025"/>
      <c r="J76" s="1035"/>
      <c r="K76" s="1035"/>
      <c r="L76" s="1035"/>
      <c r="M76" s="1035"/>
      <c r="N76" s="1035"/>
      <c r="O76" s="1035"/>
      <c r="P76" s="1078"/>
      <c r="Q76" s="1025"/>
    </row>
    <row r="77" spans="1:17">
      <c r="A77" s="1025"/>
      <c r="B77" s="1078"/>
      <c r="C77" s="1025"/>
      <c r="D77" s="1025"/>
      <c r="E77" s="1025"/>
      <c r="F77" s="1025"/>
      <c r="G77" s="1025"/>
      <c r="H77" s="1025"/>
      <c r="I77" s="1025"/>
      <c r="J77" s="1035"/>
      <c r="K77" s="1035"/>
      <c r="L77" s="1035"/>
      <c r="M77" s="1035"/>
      <c r="N77" s="1035"/>
      <c r="O77" s="1035"/>
      <c r="P77" s="1078"/>
      <c r="Q77" s="1025"/>
    </row>
    <row r="78" spans="1:17">
      <c r="A78" s="1025"/>
      <c r="B78" s="1078"/>
      <c r="C78" s="1025"/>
      <c r="D78" s="1025"/>
      <c r="E78" s="1025"/>
      <c r="F78" s="1025"/>
      <c r="G78" s="1025"/>
      <c r="H78" s="1025"/>
      <c r="I78" s="1025"/>
      <c r="J78" s="1035"/>
      <c r="K78" s="1035"/>
      <c r="L78" s="1035"/>
      <c r="M78" s="1035"/>
      <c r="N78" s="1035"/>
      <c r="O78" s="1035"/>
      <c r="P78" s="1078"/>
      <c r="Q78" s="1025"/>
    </row>
    <row r="79" spans="1:17">
      <c r="A79" s="1025"/>
      <c r="B79" s="1078"/>
      <c r="C79" s="1025"/>
      <c r="D79" s="1025"/>
      <c r="E79" s="1025"/>
      <c r="F79" s="1025"/>
      <c r="G79" s="1025"/>
      <c r="H79" s="1025"/>
      <c r="I79" s="1025"/>
      <c r="J79" s="1035"/>
      <c r="K79" s="1035"/>
      <c r="L79" s="1035"/>
      <c r="M79" s="1035"/>
      <c r="N79" s="1035"/>
      <c r="O79" s="1035"/>
      <c r="P79" s="1078"/>
      <c r="Q79" s="1025"/>
    </row>
    <row r="80" spans="1:17">
      <c r="A80" s="1025"/>
      <c r="B80" s="1078"/>
      <c r="C80" s="1025"/>
      <c r="D80" s="1025"/>
      <c r="E80" s="1025"/>
      <c r="F80" s="1025"/>
      <c r="G80" s="1025"/>
      <c r="H80" s="1025"/>
      <c r="I80" s="1025"/>
      <c r="J80" s="1035"/>
      <c r="K80" s="1035"/>
      <c r="L80" s="1035"/>
      <c r="M80" s="1035"/>
      <c r="N80" s="1035"/>
      <c r="O80" s="1035"/>
      <c r="P80" s="1078"/>
      <c r="Q80" s="1025"/>
    </row>
    <row r="81" spans="1:17">
      <c r="A81" s="1025"/>
      <c r="B81" s="1078"/>
      <c r="C81" s="1025"/>
      <c r="D81" s="1025"/>
      <c r="E81" s="1025"/>
      <c r="F81" s="1025"/>
      <c r="G81" s="1025"/>
      <c r="H81" s="1025"/>
      <c r="I81" s="1025"/>
      <c r="J81" s="1035"/>
      <c r="K81" s="1035"/>
      <c r="L81" s="1035"/>
      <c r="M81" s="1035"/>
      <c r="N81" s="1035"/>
      <c r="O81" s="1035"/>
      <c r="P81" s="1078"/>
      <c r="Q81" s="1025"/>
    </row>
    <row r="82" spans="1:17">
      <c r="A82" s="1025"/>
      <c r="B82" s="1078"/>
      <c r="C82" s="1025"/>
      <c r="D82" s="1025"/>
      <c r="E82" s="1025"/>
      <c r="F82" s="1025"/>
      <c r="G82" s="1025"/>
      <c r="H82" s="1025"/>
      <c r="I82" s="1025"/>
      <c r="J82" s="1035"/>
      <c r="K82" s="1035"/>
      <c r="L82" s="1035"/>
      <c r="M82" s="1035"/>
      <c r="N82" s="1035"/>
      <c r="O82" s="1035"/>
      <c r="P82" s="1078"/>
      <c r="Q82" s="1025"/>
    </row>
    <row r="83" spans="1:17">
      <c r="A83" s="1025"/>
      <c r="B83" s="1078"/>
      <c r="C83" s="1025"/>
      <c r="D83" s="1025"/>
      <c r="E83" s="1025"/>
      <c r="F83" s="1025"/>
      <c r="G83" s="1025"/>
      <c r="H83" s="1025"/>
      <c r="I83" s="1025"/>
      <c r="J83" s="1035"/>
      <c r="K83" s="1035"/>
      <c r="L83" s="1035"/>
      <c r="M83" s="1035"/>
      <c r="N83" s="1035"/>
      <c r="O83" s="1035"/>
      <c r="P83" s="1078"/>
      <c r="Q83" s="1025"/>
    </row>
    <row r="84" spans="1:17">
      <c r="A84" s="1025"/>
      <c r="B84" s="1078"/>
      <c r="C84" s="1025"/>
      <c r="D84" s="1025"/>
      <c r="E84" s="1025"/>
      <c r="F84" s="1025"/>
      <c r="G84" s="1025"/>
      <c r="H84" s="1025"/>
      <c r="I84" s="1025"/>
      <c r="J84" s="1035"/>
      <c r="K84" s="1035"/>
      <c r="L84" s="1035"/>
      <c r="M84" s="1035"/>
      <c r="N84" s="1035"/>
      <c r="O84" s="1035"/>
      <c r="P84" s="1078"/>
      <c r="Q84" s="1025"/>
    </row>
    <row r="85" spans="1:17">
      <c r="A85" s="1025"/>
      <c r="B85" s="1078"/>
      <c r="C85" s="1025"/>
      <c r="D85" s="1025"/>
      <c r="E85" s="1025"/>
      <c r="F85" s="1025"/>
      <c r="G85" s="1025"/>
      <c r="H85" s="1025"/>
      <c r="I85" s="1025"/>
      <c r="J85" s="1035"/>
      <c r="K85" s="1035"/>
      <c r="L85" s="1035"/>
      <c r="M85" s="1035"/>
      <c r="N85" s="1035"/>
      <c r="O85" s="1035"/>
      <c r="P85" s="1078"/>
      <c r="Q85" s="1025"/>
    </row>
    <row r="86" spans="1:17">
      <c r="A86" s="1025"/>
      <c r="B86" s="1078"/>
      <c r="C86" s="1025"/>
      <c r="D86" s="1025"/>
      <c r="E86" s="1025"/>
      <c r="F86" s="1025"/>
      <c r="G86" s="1025"/>
      <c r="H86" s="1025"/>
      <c r="I86" s="1025"/>
      <c r="J86" s="1035"/>
      <c r="K86" s="1035"/>
      <c r="L86" s="1035"/>
      <c r="M86" s="1035"/>
      <c r="N86" s="1035"/>
      <c r="O86" s="1035"/>
      <c r="P86" s="1078"/>
      <c r="Q86" s="1025"/>
    </row>
    <row r="87" spans="1:17">
      <c r="A87" s="1025"/>
      <c r="B87" s="1078"/>
      <c r="C87" s="1025"/>
      <c r="D87" s="1025"/>
      <c r="E87" s="1025"/>
      <c r="F87" s="1025"/>
      <c r="G87" s="1025"/>
      <c r="H87" s="1025"/>
      <c r="I87" s="1025"/>
      <c r="J87" s="1035"/>
      <c r="K87" s="1035"/>
      <c r="L87" s="1035"/>
      <c r="M87" s="1035"/>
      <c r="N87" s="1035"/>
      <c r="O87" s="1035"/>
      <c r="P87" s="1078"/>
      <c r="Q87" s="1025"/>
    </row>
    <row r="88" spans="1:17">
      <c r="A88" s="1025"/>
      <c r="B88" s="1078"/>
      <c r="C88" s="1025"/>
      <c r="D88" s="1025"/>
      <c r="E88" s="1025"/>
      <c r="F88" s="1025"/>
      <c r="G88" s="1025"/>
      <c r="H88" s="1025"/>
      <c r="I88" s="1025"/>
      <c r="J88" s="1035"/>
      <c r="K88" s="1035"/>
      <c r="L88" s="1035"/>
      <c r="M88" s="1035"/>
      <c r="N88" s="1035"/>
      <c r="O88" s="1035"/>
      <c r="P88" s="1078"/>
      <c r="Q88" s="1025"/>
    </row>
    <row r="89" spans="1:17">
      <c r="A89" s="1025"/>
      <c r="B89" s="1078"/>
      <c r="C89" s="1025"/>
      <c r="D89" s="1025"/>
      <c r="E89" s="1025"/>
      <c r="F89" s="1025"/>
      <c r="G89" s="1025"/>
      <c r="H89" s="1025"/>
      <c r="I89" s="1025"/>
      <c r="J89" s="1035"/>
      <c r="K89" s="1035"/>
      <c r="L89" s="1035"/>
      <c r="M89" s="1035"/>
      <c r="N89" s="1035"/>
      <c r="O89" s="1035"/>
      <c r="P89" s="1078"/>
      <c r="Q89" s="1025"/>
    </row>
    <row r="90" spans="1:17">
      <c r="A90" s="1025"/>
      <c r="B90" s="1078"/>
      <c r="C90" s="1025"/>
      <c r="D90" s="1025"/>
      <c r="E90" s="1025"/>
      <c r="F90" s="1025"/>
      <c r="G90" s="1025"/>
      <c r="H90" s="1025"/>
      <c r="I90" s="1025"/>
      <c r="J90" s="1035"/>
      <c r="K90" s="1035"/>
      <c r="L90" s="1035"/>
      <c r="M90" s="1035"/>
      <c r="N90" s="1035"/>
      <c r="O90" s="1035"/>
      <c r="P90" s="1078"/>
      <c r="Q90" s="1025"/>
    </row>
    <row r="91" spans="1:17">
      <c r="A91" s="1025"/>
      <c r="B91" s="1078"/>
      <c r="C91" s="1025"/>
      <c r="D91" s="1025"/>
      <c r="E91" s="1025"/>
      <c r="F91" s="1025"/>
      <c r="G91" s="1025"/>
      <c r="H91" s="1025"/>
      <c r="I91" s="1025"/>
      <c r="J91" s="1035"/>
      <c r="K91" s="1035"/>
      <c r="L91" s="1035"/>
      <c r="M91" s="1035"/>
      <c r="N91" s="1035"/>
      <c r="O91" s="1035"/>
      <c r="P91" s="1078"/>
      <c r="Q91" s="1025"/>
    </row>
    <row r="92" spans="1:17">
      <c r="A92" s="1025"/>
      <c r="B92" s="1078"/>
      <c r="C92" s="1025"/>
      <c r="D92" s="1025"/>
      <c r="E92" s="1025"/>
      <c r="F92" s="1025"/>
      <c r="G92" s="1025"/>
      <c r="H92" s="1025"/>
      <c r="I92" s="1025"/>
      <c r="J92" s="1035"/>
      <c r="K92" s="1035"/>
      <c r="L92" s="1035"/>
      <c r="M92" s="1035"/>
      <c r="N92" s="1035"/>
      <c r="O92" s="1035"/>
      <c r="P92" s="1078"/>
      <c r="Q92" s="1025"/>
    </row>
    <row r="93" spans="1:17">
      <c r="A93" s="1025"/>
      <c r="B93" s="1078"/>
      <c r="C93" s="1025"/>
      <c r="D93" s="1025"/>
      <c r="E93" s="1025"/>
      <c r="F93" s="1025"/>
      <c r="G93" s="1025"/>
      <c r="H93" s="1025"/>
      <c r="I93" s="1025"/>
      <c r="J93" s="1035"/>
      <c r="K93" s="1035"/>
      <c r="L93" s="1035"/>
      <c r="M93" s="1035"/>
      <c r="N93" s="1035"/>
      <c r="O93" s="1035"/>
      <c r="P93" s="1078"/>
      <c r="Q93" s="1025"/>
    </row>
    <row r="94" spans="1:17">
      <c r="A94" s="1025"/>
      <c r="B94" s="1078"/>
      <c r="C94" s="1025"/>
      <c r="D94" s="1025"/>
      <c r="E94" s="1025"/>
      <c r="F94" s="1025"/>
      <c r="G94" s="1025"/>
      <c r="H94" s="1025"/>
      <c r="I94" s="1025"/>
      <c r="J94" s="1035"/>
      <c r="K94" s="1035"/>
      <c r="L94" s="1035"/>
      <c r="M94" s="1035"/>
      <c r="N94" s="1035"/>
      <c r="O94" s="1035"/>
      <c r="P94" s="1078"/>
      <c r="Q94" s="1025"/>
    </row>
    <row r="95" spans="1:17">
      <c r="A95" s="1025"/>
      <c r="B95" s="1078"/>
      <c r="C95" s="1025"/>
      <c r="D95" s="1025"/>
      <c r="E95" s="1025"/>
      <c r="F95" s="1025"/>
      <c r="G95" s="1025"/>
      <c r="H95" s="1025"/>
      <c r="I95" s="1025"/>
      <c r="J95" s="1035"/>
      <c r="K95" s="1035"/>
      <c r="L95" s="1035"/>
      <c r="M95" s="1035"/>
      <c r="N95" s="1035"/>
      <c r="O95" s="1035"/>
      <c r="P95" s="1078"/>
      <c r="Q95" s="1025"/>
    </row>
    <row r="96" spans="1:17">
      <c r="A96" s="1025"/>
      <c r="B96" s="1078"/>
      <c r="C96" s="1025"/>
      <c r="D96" s="1025"/>
      <c r="E96" s="1025"/>
      <c r="F96" s="1025"/>
      <c r="G96" s="1025"/>
      <c r="H96" s="1025"/>
      <c r="I96" s="1025"/>
      <c r="J96" s="1035"/>
      <c r="K96" s="1035"/>
      <c r="L96" s="1035"/>
      <c r="M96" s="1035"/>
      <c r="N96" s="1035"/>
      <c r="O96" s="1035"/>
      <c r="P96" s="1078"/>
      <c r="Q96" s="1025"/>
    </row>
    <row r="97" spans="1:17">
      <c r="A97" s="1025"/>
      <c r="B97" s="1078"/>
      <c r="C97" s="1025"/>
      <c r="D97" s="1025"/>
      <c r="E97" s="1025"/>
      <c r="F97" s="1025"/>
      <c r="G97" s="1025"/>
      <c r="H97" s="1025"/>
      <c r="I97" s="1025"/>
      <c r="J97" s="1035"/>
      <c r="K97" s="1035"/>
      <c r="L97" s="1035"/>
      <c r="M97" s="1035"/>
      <c r="N97" s="1035"/>
      <c r="O97" s="1035"/>
      <c r="P97" s="1078"/>
      <c r="Q97" s="1025"/>
    </row>
    <row r="98" spans="1:17">
      <c r="A98" s="1025"/>
      <c r="B98" s="1078"/>
      <c r="C98" s="1025"/>
      <c r="D98" s="1025"/>
      <c r="E98" s="1025"/>
      <c r="F98" s="1025"/>
      <c r="G98" s="1025"/>
      <c r="H98" s="1025"/>
      <c r="I98" s="1025"/>
      <c r="J98" s="1035"/>
      <c r="K98" s="1035"/>
      <c r="L98" s="1035"/>
      <c r="M98" s="1035"/>
      <c r="N98" s="1035"/>
      <c r="O98" s="1035"/>
      <c r="P98" s="1078"/>
      <c r="Q98" s="1025"/>
    </row>
    <row r="99" spans="1:17">
      <c r="A99" s="1025"/>
      <c r="B99" s="1078"/>
      <c r="C99" s="1025"/>
      <c r="D99" s="1025"/>
      <c r="E99" s="1025"/>
      <c r="F99" s="1025"/>
      <c r="G99" s="1025"/>
      <c r="H99" s="1025"/>
      <c r="I99" s="1025"/>
      <c r="J99" s="1035"/>
      <c r="K99" s="1035"/>
      <c r="L99" s="1035"/>
      <c r="M99" s="1035"/>
      <c r="N99" s="1035"/>
      <c r="O99" s="1035"/>
      <c r="P99" s="1078"/>
      <c r="Q99" s="1025"/>
    </row>
    <row r="100" spans="1:17">
      <c r="A100" s="1025"/>
      <c r="B100" s="1078"/>
      <c r="C100" s="1025"/>
      <c r="D100" s="1025"/>
      <c r="E100" s="1025"/>
      <c r="F100" s="1025"/>
      <c r="G100" s="1025"/>
      <c r="H100" s="1025"/>
      <c r="I100" s="1025"/>
      <c r="J100" s="1035"/>
      <c r="K100" s="1035"/>
      <c r="L100" s="1035"/>
      <c r="M100" s="1035"/>
      <c r="N100" s="1035"/>
      <c r="O100" s="1035"/>
      <c r="P100" s="1078"/>
      <c r="Q100" s="1025"/>
    </row>
    <row r="101" spans="1:17">
      <c r="A101" s="1025"/>
      <c r="B101" s="1078"/>
      <c r="C101" s="1025"/>
      <c r="D101" s="1025"/>
      <c r="E101" s="1025"/>
      <c r="F101" s="1025"/>
      <c r="G101" s="1025"/>
      <c r="H101" s="1025"/>
      <c r="I101" s="1025"/>
      <c r="J101" s="1035"/>
      <c r="K101" s="1035"/>
      <c r="L101" s="1035"/>
      <c r="M101" s="1035"/>
      <c r="N101" s="1035"/>
      <c r="O101" s="1035"/>
      <c r="P101" s="1078"/>
      <c r="Q101" s="1025"/>
    </row>
    <row r="102" spans="1:17">
      <c r="A102" s="1025"/>
      <c r="B102" s="1078"/>
      <c r="C102" s="1025"/>
      <c r="D102" s="1025"/>
      <c r="E102" s="1025"/>
      <c r="F102" s="1025"/>
      <c r="G102" s="1025"/>
      <c r="H102" s="1025"/>
      <c r="I102" s="1025"/>
      <c r="J102" s="1035"/>
      <c r="K102" s="1035"/>
      <c r="L102" s="1035"/>
      <c r="M102" s="1035"/>
      <c r="N102" s="1035"/>
      <c r="O102" s="1035"/>
      <c r="P102" s="1078"/>
      <c r="Q102" s="1025"/>
    </row>
    <row r="103" spans="1:17">
      <c r="A103" s="1025"/>
      <c r="B103" s="1078"/>
      <c r="C103" s="1025"/>
      <c r="D103" s="1025"/>
      <c r="E103" s="1025"/>
      <c r="F103" s="1025"/>
      <c r="G103" s="1025"/>
      <c r="H103" s="1025"/>
      <c r="I103" s="1025"/>
      <c r="J103" s="1035"/>
      <c r="K103" s="1035"/>
      <c r="L103" s="1035"/>
      <c r="M103" s="1035"/>
      <c r="N103" s="1035"/>
      <c r="O103" s="1035"/>
      <c r="P103" s="1078"/>
      <c r="Q103" s="1025"/>
    </row>
    <row r="104" spans="1:17">
      <c r="A104" s="1025"/>
      <c r="B104" s="1078"/>
      <c r="C104" s="1025"/>
      <c r="D104" s="1025"/>
      <c r="E104" s="1025"/>
      <c r="F104" s="1025"/>
      <c r="G104" s="1025"/>
      <c r="H104" s="1025"/>
      <c r="I104" s="1025"/>
      <c r="J104" s="1035"/>
      <c r="K104" s="1035"/>
      <c r="L104" s="1035"/>
      <c r="M104" s="1035"/>
      <c r="N104" s="1035"/>
      <c r="O104" s="1035"/>
      <c r="P104" s="1078"/>
      <c r="Q104" s="1025"/>
    </row>
    <row r="105" spans="1:17">
      <c r="A105" s="1025"/>
      <c r="B105" s="1078"/>
      <c r="C105" s="1025"/>
      <c r="D105" s="1025"/>
      <c r="E105" s="1025"/>
      <c r="F105" s="1025"/>
      <c r="G105" s="1025"/>
      <c r="H105" s="1025"/>
      <c r="I105" s="1025"/>
      <c r="J105" s="1035"/>
      <c r="K105" s="1035"/>
      <c r="L105" s="1035"/>
      <c r="M105" s="1035"/>
      <c r="N105" s="1035"/>
      <c r="O105" s="1035"/>
      <c r="P105" s="1078"/>
      <c r="Q105" s="1025"/>
    </row>
    <row r="106" spans="1:17">
      <c r="A106" s="1025"/>
      <c r="B106" s="1078"/>
      <c r="C106" s="1025"/>
      <c r="D106" s="1025"/>
      <c r="E106" s="1025"/>
      <c r="F106" s="1025"/>
      <c r="G106" s="1025"/>
      <c r="H106" s="1025"/>
      <c r="I106" s="1025"/>
      <c r="J106" s="1035"/>
      <c r="K106" s="1035"/>
      <c r="L106" s="1035"/>
      <c r="M106" s="1035"/>
      <c r="N106" s="1035"/>
      <c r="O106" s="1035"/>
      <c r="P106" s="1078"/>
      <c r="Q106" s="1025"/>
    </row>
    <row r="107" spans="1:17">
      <c r="A107" s="1025"/>
      <c r="B107" s="1078"/>
      <c r="C107" s="1025"/>
      <c r="D107" s="1025"/>
      <c r="E107" s="1025"/>
      <c r="F107" s="1025"/>
      <c r="G107" s="1025"/>
      <c r="H107" s="1025"/>
      <c r="I107" s="1025"/>
      <c r="J107" s="1035"/>
      <c r="K107" s="1035"/>
      <c r="L107" s="1035"/>
      <c r="M107" s="1035"/>
      <c r="N107" s="1035"/>
      <c r="O107" s="1035"/>
      <c r="P107" s="1078"/>
      <c r="Q107" s="1025"/>
    </row>
    <row r="108" spans="1:17">
      <c r="A108" s="1025"/>
      <c r="B108" s="1078"/>
      <c r="C108" s="1025"/>
      <c r="D108" s="1025"/>
      <c r="E108" s="1025"/>
      <c r="F108" s="1025"/>
      <c r="G108" s="1025"/>
      <c r="H108" s="1025"/>
      <c r="I108" s="1025"/>
      <c r="J108" s="1035"/>
      <c r="K108" s="1035"/>
      <c r="L108" s="1035"/>
      <c r="M108" s="1035"/>
      <c r="N108" s="1035"/>
      <c r="O108" s="1035"/>
      <c r="P108" s="1078"/>
      <c r="Q108" s="1025"/>
    </row>
    <row r="109" spans="1:17">
      <c r="A109" s="1025"/>
      <c r="B109" s="1078"/>
      <c r="C109" s="1025"/>
      <c r="D109" s="1025"/>
      <c r="E109" s="1025"/>
      <c r="F109" s="1025"/>
      <c r="G109" s="1025"/>
      <c r="H109" s="1025"/>
      <c r="I109" s="1025"/>
      <c r="J109" s="1035"/>
      <c r="K109" s="1035"/>
      <c r="L109" s="1035"/>
      <c r="M109" s="1035"/>
      <c r="N109" s="1035"/>
      <c r="O109" s="1035"/>
      <c r="P109" s="1078"/>
      <c r="Q109" s="1025"/>
    </row>
    <row r="110" spans="1:17">
      <c r="A110" s="1025"/>
      <c r="B110" s="1078"/>
      <c r="C110" s="1025"/>
      <c r="D110" s="1025"/>
      <c r="E110" s="1025"/>
      <c r="F110" s="1025"/>
      <c r="G110" s="1025"/>
      <c r="H110" s="1025"/>
      <c r="I110" s="1025"/>
      <c r="J110" s="1035"/>
      <c r="K110" s="1035"/>
      <c r="L110" s="1035"/>
      <c r="M110" s="1035"/>
      <c r="N110" s="1035"/>
      <c r="O110" s="1035"/>
      <c r="P110" s="1078"/>
      <c r="Q110" s="1025"/>
    </row>
    <row r="111" spans="1:17">
      <c r="A111" s="1025"/>
      <c r="B111" s="1078"/>
      <c r="C111" s="1025"/>
      <c r="D111" s="1025"/>
      <c r="E111" s="1025"/>
      <c r="F111" s="1025"/>
      <c r="G111" s="1025"/>
      <c r="H111" s="1025"/>
      <c r="I111" s="1025"/>
      <c r="J111" s="1035"/>
      <c r="K111" s="1035"/>
      <c r="L111" s="1035"/>
      <c r="M111" s="1035"/>
      <c r="N111" s="1035"/>
      <c r="O111" s="1035"/>
      <c r="P111" s="1078"/>
      <c r="Q111" s="1025"/>
    </row>
    <row r="112" spans="1:17">
      <c r="A112" s="1025"/>
      <c r="B112" s="1078"/>
      <c r="C112" s="1025"/>
      <c r="D112" s="1025"/>
      <c r="E112" s="1025"/>
      <c r="F112" s="1025"/>
      <c r="G112" s="1025"/>
      <c r="H112" s="1025"/>
      <c r="I112" s="1025"/>
      <c r="J112" s="1035"/>
      <c r="K112" s="1035"/>
      <c r="L112" s="1035"/>
      <c r="M112" s="1035"/>
      <c r="N112" s="1035"/>
      <c r="O112" s="1035"/>
      <c r="P112" s="1078"/>
      <c r="Q112" s="1025"/>
    </row>
    <row r="113" spans="1:17">
      <c r="A113" s="1025"/>
      <c r="B113" s="1078"/>
      <c r="C113" s="1025"/>
      <c r="D113" s="1025"/>
      <c r="E113" s="1025"/>
      <c r="F113" s="1025"/>
      <c r="G113" s="1025"/>
      <c r="H113" s="1025"/>
      <c r="I113" s="1025"/>
      <c r="J113" s="1035"/>
      <c r="K113" s="1035"/>
      <c r="L113" s="1035"/>
      <c r="M113" s="1035"/>
      <c r="N113" s="1035"/>
      <c r="O113" s="1035"/>
      <c r="P113" s="1078"/>
      <c r="Q113" s="1025"/>
    </row>
    <row r="114" spans="1:17">
      <c r="A114" s="1025"/>
      <c r="B114" s="1078"/>
      <c r="C114" s="1025"/>
      <c r="D114" s="1025"/>
      <c r="E114" s="1025"/>
      <c r="F114" s="1025"/>
      <c r="G114" s="1025"/>
      <c r="H114" s="1025"/>
      <c r="I114" s="1025"/>
      <c r="J114" s="1035"/>
      <c r="K114" s="1035"/>
      <c r="L114" s="1035"/>
      <c r="M114" s="1035"/>
      <c r="N114" s="1035"/>
      <c r="O114" s="1035"/>
      <c r="P114" s="1078"/>
      <c r="Q114" s="1025"/>
    </row>
    <row r="115" spans="1:17">
      <c r="A115" s="1025"/>
      <c r="B115" s="1078"/>
      <c r="C115" s="1025"/>
      <c r="D115" s="1025"/>
      <c r="E115" s="1025"/>
      <c r="F115" s="1025"/>
      <c r="G115" s="1025"/>
      <c r="H115" s="1025"/>
      <c r="I115" s="1025"/>
      <c r="J115" s="1035"/>
      <c r="K115" s="1035"/>
      <c r="L115" s="1035"/>
      <c r="M115" s="1035"/>
      <c r="N115" s="1035"/>
      <c r="O115" s="1035"/>
      <c r="P115" s="1078"/>
      <c r="Q115" s="1025"/>
    </row>
    <row r="116" spans="1:17">
      <c r="A116" s="1025"/>
      <c r="B116" s="1078"/>
      <c r="C116" s="1025"/>
      <c r="D116" s="1025"/>
      <c r="E116" s="1025"/>
      <c r="F116" s="1025"/>
      <c r="G116" s="1025"/>
      <c r="H116" s="1025"/>
      <c r="I116" s="1025"/>
      <c r="J116" s="1035"/>
      <c r="K116" s="1035"/>
      <c r="L116" s="1035"/>
      <c r="M116" s="1035"/>
      <c r="N116" s="1035"/>
      <c r="O116" s="1035"/>
      <c r="P116" s="1078"/>
      <c r="Q116" s="1025"/>
    </row>
    <row r="117" spans="1:17">
      <c r="A117" s="1025"/>
      <c r="B117" s="1078"/>
      <c r="C117" s="1025"/>
      <c r="D117" s="1025"/>
      <c r="E117" s="1025"/>
      <c r="F117" s="1025"/>
      <c r="G117" s="1025"/>
      <c r="H117" s="1025"/>
      <c r="I117" s="1025"/>
      <c r="J117" s="1035"/>
      <c r="K117" s="1035"/>
      <c r="L117" s="1035"/>
      <c r="M117" s="1035"/>
      <c r="N117" s="1035"/>
      <c r="O117" s="1035"/>
      <c r="P117" s="1078"/>
      <c r="Q117" s="1025"/>
    </row>
    <row r="118" spans="1:17">
      <c r="A118" s="1025"/>
      <c r="B118" s="1078"/>
      <c r="C118" s="1025"/>
      <c r="D118" s="1025"/>
      <c r="E118" s="1025"/>
      <c r="F118" s="1025"/>
      <c r="G118" s="1025"/>
      <c r="H118" s="1025"/>
      <c r="I118" s="1025"/>
      <c r="J118" s="1035"/>
      <c r="K118" s="1035"/>
      <c r="L118" s="1035"/>
      <c r="M118" s="1035"/>
      <c r="N118" s="1035"/>
      <c r="O118" s="1035"/>
      <c r="P118" s="1078"/>
      <c r="Q118" s="1025"/>
    </row>
    <row r="119" spans="1:17">
      <c r="A119" s="1025"/>
      <c r="B119" s="1078"/>
      <c r="C119" s="1025"/>
      <c r="D119" s="1025"/>
      <c r="E119" s="1025"/>
      <c r="F119" s="1025"/>
      <c r="G119" s="1025"/>
      <c r="H119" s="1025"/>
      <c r="I119" s="1025"/>
      <c r="J119" s="1035"/>
      <c r="K119" s="1035"/>
      <c r="L119" s="1035"/>
      <c r="M119" s="1035"/>
      <c r="N119" s="1035"/>
      <c r="O119" s="1035"/>
      <c r="P119" s="1078"/>
      <c r="Q119" s="1025"/>
    </row>
    <row r="120" spans="1:17">
      <c r="A120" s="1025"/>
      <c r="B120" s="1078"/>
      <c r="C120" s="1025"/>
      <c r="D120" s="1025"/>
      <c r="E120" s="1025"/>
      <c r="F120" s="1025"/>
      <c r="G120" s="1025"/>
      <c r="H120" s="1025"/>
      <c r="I120" s="1025"/>
      <c r="J120" s="1035"/>
      <c r="K120" s="1035"/>
      <c r="L120" s="1035"/>
      <c r="M120" s="1035"/>
      <c r="N120" s="1035"/>
      <c r="O120" s="1035"/>
      <c r="P120" s="1078"/>
      <c r="Q120" s="1025"/>
    </row>
    <row r="121" spans="1:17">
      <c r="A121" s="1025"/>
      <c r="B121" s="1078"/>
      <c r="C121" s="1025"/>
      <c r="D121" s="1025"/>
      <c r="E121" s="1025"/>
      <c r="F121" s="1025"/>
      <c r="G121" s="1025"/>
      <c r="H121" s="1025"/>
      <c r="I121" s="1025"/>
      <c r="J121" s="1035"/>
      <c r="K121" s="1035"/>
      <c r="L121" s="1035"/>
      <c r="M121" s="1035"/>
      <c r="N121" s="1035"/>
      <c r="O121" s="1035"/>
      <c r="P121" s="1078"/>
      <c r="Q121" s="1025"/>
    </row>
    <row r="122" spans="1:17">
      <c r="A122" s="1025"/>
      <c r="B122" s="1078"/>
      <c r="C122" s="1025"/>
      <c r="D122" s="1025"/>
      <c r="E122" s="1025"/>
      <c r="F122" s="1025"/>
      <c r="G122" s="1025"/>
      <c r="H122" s="1025"/>
      <c r="I122" s="1025"/>
      <c r="J122" s="1035"/>
      <c r="K122" s="1035"/>
      <c r="L122" s="1035"/>
      <c r="M122" s="1035"/>
      <c r="N122" s="1035"/>
      <c r="O122" s="1035"/>
      <c r="P122" s="1078"/>
      <c r="Q122" s="1025"/>
    </row>
    <row r="123" spans="1:17">
      <c r="A123" s="1025"/>
      <c r="B123" s="1078"/>
      <c r="C123" s="1025"/>
      <c r="D123" s="1025"/>
      <c r="E123" s="1025"/>
      <c r="F123" s="1025"/>
      <c r="G123" s="1025"/>
      <c r="H123" s="1025"/>
      <c r="I123" s="1025"/>
      <c r="J123" s="1035"/>
      <c r="K123" s="1035"/>
      <c r="L123" s="1035"/>
      <c r="M123" s="1035"/>
      <c r="N123" s="1035"/>
      <c r="O123" s="1035"/>
      <c r="P123" s="1078"/>
      <c r="Q123" s="1025"/>
    </row>
    <row r="124" spans="1:17">
      <c r="A124" s="1025"/>
      <c r="B124" s="1078"/>
      <c r="C124" s="1025"/>
      <c r="D124" s="1025"/>
      <c r="E124" s="1025"/>
      <c r="F124" s="1025"/>
      <c r="G124" s="1025"/>
      <c r="H124" s="1025"/>
      <c r="I124" s="1025"/>
      <c r="J124" s="1035"/>
      <c r="K124" s="1035"/>
      <c r="L124" s="1035"/>
      <c r="M124" s="1035"/>
      <c r="N124" s="1035"/>
      <c r="O124" s="1035"/>
      <c r="P124" s="1078"/>
      <c r="Q124" s="1025"/>
    </row>
    <row r="125" spans="1:17">
      <c r="A125" s="1025"/>
      <c r="B125" s="1078"/>
      <c r="C125" s="1025"/>
      <c r="D125" s="1025"/>
      <c r="E125" s="1025"/>
      <c r="F125" s="1025"/>
      <c r="G125" s="1025"/>
      <c r="H125" s="1025"/>
      <c r="I125" s="1025"/>
      <c r="J125" s="1035"/>
      <c r="K125" s="1035"/>
      <c r="L125" s="1035"/>
      <c r="M125" s="1035"/>
      <c r="N125" s="1035"/>
      <c r="O125" s="1035"/>
      <c r="P125" s="1078"/>
      <c r="Q125" s="1025"/>
    </row>
    <row r="126" spans="1:17">
      <c r="A126" s="1025"/>
      <c r="B126" s="1078"/>
      <c r="C126" s="1025"/>
      <c r="D126" s="1025"/>
      <c r="E126" s="1025"/>
      <c r="F126" s="1025"/>
      <c r="G126" s="1025"/>
      <c r="H126" s="1025"/>
      <c r="I126" s="1025"/>
      <c r="J126" s="1035"/>
      <c r="K126" s="1035"/>
      <c r="L126" s="1035"/>
      <c r="M126" s="1035"/>
      <c r="N126" s="1035"/>
      <c r="O126" s="1035"/>
      <c r="P126" s="1078"/>
      <c r="Q126" s="1025"/>
    </row>
    <row r="127" spans="1:17">
      <c r="A127" s="1025"/>
      <c r="B127" s="1078"/>
      <c r="C127" s="1025"/>
      <c r="D127" s="1025"/>
      <c r="E127" s="1025"/>
      <c r="F127" s="1025"/>
      <c r="G127" s="1025"/>
      <c r="H127" s="1025"/>
      <c r="I127" s="1025"/>
      <c r="J127" s="1035"/>
      <c r="K127" s="1035"/>
      <c r="L127" s="1035"/>
      <c r="M127" s="1035"/>
      <c r="N127" s="1035"/>
      <c r="O127" s="1035"/>
      <c r="P127" s="1078"/>
      <c r="Q127" s="1025"/>
    </row>
    <row r="128" spans="1:17">
      <c r="A128" s="1025"/>
      <c r="B128" s="1078"/>
      <c r="C128" s="1025"/>
      <c r="D128" s="1025"/>
      <c r="E128" s="1025"/>
      <c r="F128" s="1025"/>
      <c r="G128" s="1025"/>
      <c r="H128" s="1025"/>
      <c r="I128" s="1025"/>
      <c r="J128" s="1035"/>
      <c r="K128" s="1035"/>
      <c r="L128" s="1035"/>
      <c r="M128" s="1035"/>
      <c r="N128" s="1035"/>
      <c r="O128" s="1035"/>
      <c r="P128" s="1078"/>
      <c r="Q128" s="1025"/>
    </row>
    <row r="129" spans="1:17">
      <c r="A129" s="1025"/>
      <c r="B129" s="1078"/>
      <c r="C129" s="1025"/>
      <c r="D129" s="1025"/>
      <c r="E129" s="1025"/>
      <c r="F129" s="1025"/>
      <c r="G129" s="1025"/>
      <c r="H129" s="1025"/>
      <c r="I129" s="1025"/>
      <c r="J129" s="1035"/>
      <c r="K129" s="1035"/>
      <c r="L129" s="1035"/>
      <c r="M129" s="1035"/>
      <c r="N129" s="1035"/>
      <c r="O129" s="1035"/>
      <c r="P129" s="1078"/>
      <c r="Q129" s="1025"/>
    </row>
    <row r="130" spans="1:17">
      <c r="A130" s="1025"/>
      <c r="B130" s="1078"/>
      <c r="C130" s="1025"/>
      <c r="D130" s="1025"/>
      <c r="E130" s="1025"/>
      <c r="F130" s="1025"/>
      <c r="G130" s="1025"/>
      <c r="H130" s="1025"/>
      <c r="I130" s="1025"/>
      <c r="J130" s="1035"/>
      <c r="K130" s="1035"/>
      <c r="L130" s="1035"/>
      <c r="M130" s="1035"/>
      <c r="N130" s="1035"/>
      <c r="O130" s="1035"/>
      <c r="P130" s="1078"/>
      <c r="Q130" s="1025"/>
    </row>
    <row r="131" spans="1:17">
      <c r="A131" s="1025"/>
      <c r="B131" s="1078"/>
      <c r="C131" s="1025"/>
      <c r="D131" s="1025"/>
      <c r="E131" s="1025"/>
      <c r="F131" s="1025"/>
      <c r="G131" s="1025"/>
      <c r="H131" s="1025"/>
      <c r="I131" s="1025"/>
      <c r="J131" s="1035"/>
      <c r="K131" s="1035"/>
      <c r="L131" s="1035"/>
      <c r="M131" s="1035"/>
      <c r="N131" s="1035"/>
      <c r="O131" s="1035"/>
      <c r="P131" s="1078"/>
      <c r="Q131" s="1025"/>
    </row>
    <row r="132" spans="1:17">
      <c r="A132" s="1025"/>
      <c r="B132" s="1078"/>
      <c r="C132" s="1025"/>
      <c r="D132" s="1025"/>
      <c r="E132" s="1025"/>
      <c r="F132" s="1025"/>
      <c r="G132" s="1025"/>
      <c r="H132" s="1025"/>
      <c r="I132" s="1025"/>
      <c r="J132" s="1035"/>
      <c r="K132" s="1035"/>
      <c r="L132" s="1035"/>
      <c r="M132" s="1035"/>
      <c r="N132" s="1035"/>
      <c r="O132" s="1035"/>
      <c r="P132" s="1078"/>
      <c r="Q132" s="1025"/>
    </row>
    <row r="133" spans="1:17">
      <c r="A133" s="1025"/>
      <c r="B133" s="1078"/>
      <c r="C133" s="1025"/>
      <c r="D133" s="1025"/>
      <c r="E133" s="1025"/>
      <c r="F133" s="1025"/>
      <c r="G133" s="1025"/>
      <c r="H133" s="1025"/>
      <c r="I133" s="1025"/>
      <c r="J133" s="1035"/>
      <c r="K133" s="1035"/>
      <c r="L133" s="1035"/>
      <c r="M133" s="1035"/>
      <c r="N133" s="1035"/>
      <c r="O133" s="1035"/>
      <c r="P133" s="1078"/>
      <c r="Q133" s="1025"/>
    </row>
    <row r="134" spans="1:17">
      <c r="A134" s="1025"/>
      <c r="B134" s="1078"/>
      <c r="C134" s="1025"/>
      <c r="D134" s="1025"/>
      <c r="E134" s="1025"/>
      <c r="F134" s="1025"/>
      <c r="G134" s="1025"/>
      <c r="H134" s="1025"/>
      <c r="I134" s="1025"/>
      <c r="J134" s="1035"/>
      <c r="K134" s="1035"/>
      <c r="L134" s="1035"/>
      <c r="M134" s="1035"/>
      <c r="N134" s="1035"/>
      <c r="O134" s="1035"/>
      <c r="P134" s="1078"/>
      <c r="Q134" s="1025"/>
    </row>
    <row r="135" spans="1:17">
      <c r="A135" s="1025"/>
      <c r="B135" s="1078"/>
      <c r="C135" s="1025"/>
      <c r="D135" s="1025"/>
      <c r="E135" s="1025"/>
      <c r="F135" s="1025"/>
      <c r="G135" s="1025"/>
      <c r="H135" s="1025"/>
      <c r="I135" s="1025"/>
      <c r="J135" s="1035"/>
      <c r="K135" s="1035"/>
      <c r="L135" s="1035"/>
      <c r="M135" s="1035"/>
      <c r="N135" s="1035"/>
      <c r="O135" s="1035"/>
      <c r="P135" s="1078"/>
      <c r="Q135" s="1025"/>
    </row>
    <row r="136" spans="1:17">
      <c r="A136" s="1025"/>
      <c r="B136" s="1078"/>
      <c r="C136" s="1025"/>
      <c r="D136" s="1025"/>
      <c r="E136" s="1025"/>
      <c r="F136" s="1025"/>
      <c r="G136" s="1025"/>
      <c r="H136" s="1025"/>
      <c r="I136" s="1025"/>
      <c r="J136" s="1035"/>
      <c r="K136" s="1035"/>
      <c r="L136" s="1035"/>
      <c r="M136" s="1035"/>
      <c r="N136" s="1035"/>
      <c r="O136" s="1035"/>
      <c r="P136" s="1078"/>
      <c r="Q136" s="1025"/>
    </row>
    <row r="137" spans="1:17">
      <c r="A137" s="1025"/>
      <c r="B137" s="1078"/>
      <c r="C137" s="1025"/>
      <c r="D137" s="1025"/>
      <c r="E137" s="1025"/>
      <c r="F137" s="1025"/>
      <c r="G137" s="1025"/>
      <c r="H137" s="1025"/>
      <c r="I137" s="1025"/>
      <c r="J137" s="1035"/>
      <c r="K137" s="1035"/>
      <c r="L137" s="1035"/>
      <c r="M137" s="1035"/>
      <c r="N137" s="1035"/>
      <c r="O137" s="1035"/>
      <c r="P137" s="1078"/>
      <c r="Q137" s="1025"/>
    </row>
    <row r="138" spans="1:17">
      <c r="A138" s="1025"/>
      <c r="B138" s="1078"/>
      <c r="C138" s="1025"/>
      <c r="D138" s="1025"/>
      <c r="E138" s="1025"/>
      <c r="F138" s="1025"/>
      <c r="G138" s="1025"/>
      <c r="H138" s="1025"/>
      <c r="I138" s="1025"/>
      <c r="J138" s="1035"/>
      <c r="K138" s="1035"/>
      <c r="L138" s="1035"/>
      <c r="M138" s="1035"/>
      <c r="N138" s="1035"/>
      <c r="O138" s="1035"/>
      <c r="P138" s="1078"/>
      <c r="Q138" s="1025"/>
    </row>
    <row r="139" spans="1:17">
      <c r="A139" s="1025"/>
      <c r="B139" s="1078"/>
      <c r="C139" s="1025"/>
      <c r="D139" s="1025"/>
      <c r="E139" s="1025"/>
      <c r="F139" s="1025"/>
      <c r="G139" s="1025"/>
      <c r="H139" s="1025"/>
      <c r="I139" s="1025"/>
      <c r="J139" s="1035"/>
      <c r="K139" s="1035"/>
      <c r="L139" s="1035"/>
      <c r="M139" s="1035"/>
      <c r="N139" s="1035"/>
      <c r="O139" s="1035"/>
      <c r="P139" s="1078"/>
      <c r="Q139" s="1025"/>
    </row>
    <row r="140" spans="1:17">
      <c r="A140" s="1025"/>
      <c r="B140" s="1078"/>
      <c r="C140" s="1025"/>
      <c r="D140" s="1025"/>
      <c r="E140" s="1025"/>
      <c r="F140" s="1025"/>
      <c r="G140" s="1025"/>
      <c r="H140" s="1025"/>
      <c r="I140" s="1025"/>
      <c r="J140" s="1035"/>
      <c r="K140" s="1035"/>
      <c r="L140" s="1035"/>
      <c r="M140" s="1035"/>
      <c r="N140" s="1035"/>
      <c r="O140" s="1035"/>
      <c r="P140" s="1078"/>
      <c r="Q140" s="1025"/>
    </row>
    <row r="141" spans="1:17">
      <c r="A141" s="1025"/>
      <c r="B141" s="1078"/>
      <c r="C141" s="1025"/>
      <c r="D141" s="1025"/>
      <c r="E141" s="1025"/>
      <c r="F141" s="1025"/>
      <c r="G141" s="1025"/>
      <c r="H141" s="1025"/>
      <c r="I141" s="1025"/>
      <c r="J141" s="1035"/>
      <c r="K141" s="1035"/>
      <c r="L141" s="1035"/>
      <c r="M141" s="1035"/>
      <c r="N141" s="1035"/>
      <c r="O141" s="1035"/>
      <c r="P141" s="1078"/>
      <c r="Q141" s="1025"/>
    </row>
    <row r="142" spans="1:17">
      <c r="A142" s="1025"/>
      <c r="B142" s="1078"/>
      <c r="C142" s="1025"/>
      <c r="D142" s="1025"/>
      <c r="E142" s="1025"/>
      <c r="F142" s="1025"/>
      <c r="G142" s="1025"/>
      <c r="H142" s="1025"/>
      <c r="I142" s="1025"/>
      <c r="J142" s="1035"/>
      <c r="K142" s="1035"/>
      <c r="L142" s="1035"/>
      <c r="M142" s="1035"/>
      <c r="N142" s="1035"/>
      <c r="O142" s="1035"/>
      <c r="P142" s="1078"/>
      <c r="Q142" s="1025"/>
    </row>
    <row r="143" spans="1:17">
      <c r="A143" s="1025"/>
      <c r="B143" s="1078"/>
      <c r="C143" s="1025"/>
      <c r="D143" s="1025"/>
      <c r="E143" s="1025"/>
      <c r="F143" s="1025"/>
      <c r="G143" s="1025"/>
      <c r="H143" s="1025"/>
      <c r="I143" s="1025"/>
      <c r="J143" s="1035"/>
      <c r="K143" s="1035"/>
      <c r="L143" s="1035"/>
      <c r="M143" s="1035"/>
      <c r="N143" s="1035"/>
      <c r="O143" s="1035"/>
      <c r="P143" s="1078"/>
      <c r="Q143" s="1025"/>
    </row>
    <row r="144" spans="1:17">
      <c r="A144" s="1025"/>
      <c r="B144" s="1078"/>
      <c r="C144" s="1025"/>
      <c r="D144" s="1025"/>
      <c r="E144" s="1025"/>
      <c r="F144" s="1025"/>
      <c r="G144" s="1025"/>
      <c r="H144" s="1025"/>
      <c r="I144" s="1025"/>
      <c r="J144" s="1035"/>
      <c r="K144" s="1035"/>
      <c r="L144" s="1035"/>
      <c r="M144" s="1035"/>
      <c r="N144" s="1035"/>
      <c r="O144" s="1035"/>
      <c r="P144" s="1078"/>
      <c r="Q144" s="1025"/>
    </row>
    <row r="145" spans="1:17">
      <c r="A145" s="1025"/>
      <c r="B145" s="1078"/>
      <c r="C145" s="1025"/>
      <c r="D145" s="1025"/>
      <c r="E145" s="1025"/>
      <c r="F145" s="1025"/>
      <c r="G145" s="1025"/>
      <c r="H145" s="1025"/>
      <c r="I145" s="1025"/>
      <c r="J145" s="1035"/>
      <c r="K145" s="1035"/>
      <c r="L145" s="1035"/>
      <c r="M145" s="1035"/>
      <c r="N145" s="1035"/>
      <c r="O145" s="1035"/>
      <c r="P145" s="1078"/>
      <c r="Q145" s="1025"/>
    </row>
    <row r="146" spans="1:17">
      <c r="A146" s="1025"/>
      <c r="B146" s="1078"/>
      <c r="C146" s="1025"/>
      <c r="D146" s="1025"/>
      <c r="E146" s="1025"/>
      <c r="F146" s="1025"/>
      <c r="G146" s="1025"/>
      <c r="H146" s="1025"/>
      <c r="I146" s="1025"/>
      <c r="J146" s="1035"/>
      <c r="K146" s="1035"/>
      <c r="L146" s="1035"/>
      <c r="M146" s="1035"/>
      <c r="N146" s="1035"/>
      <c r="O146" s="1035"/>
      <c r="P146" s="1078"/>
      <c r="Q146" s="1025"/>
    </row>
    <row r="147" spans="1:17">
      <c r="A147" s="1025"/>
      <c r="B147" s="1078"/>
      <c r="C147" s="1025"/>
      <c r="D147" s="1025"/>
      <c r="E147" s="1025"/>
      <c r="F147" s="1025"/>
      <c r="G147" s="1025"/>
      <c r="H147" s="1025"/>
      <c r="I147" s="1025"/>
      <c r="J147" s="1035"/>
      <c r="K147" s="1035"/>
      <c r="L147" s="1035"/>
      <c r="M147" s="1035"/>
      <c r="N147" s="1035"/>
      <c r="O147" s="1035"/>
      <c r="P147" s="1078"/>
      <c r="Q147" s="1025"/>
    </row>
    <row r="148" spans="1:17">
      <c r="A148" s="1025"/>
      <c r="B148" s="1078"/>
      <c r="C148" s="1025"/>
      <c r="D148" s="1025"/>
      <c r="E148" s="1025"/>
      <c r="F148" s="1025"/>
      <c r="G148" s="1025"/>
      <c r="H148" s="1025"/>
      <c r="I148" s="1025"/>
      <c r="J148" s="1035"/>
      <c r="K148" s="1035"/>
      <c r="L148" s="1035"/>
      <c r="M148" s="1035"/>
      <c r="N148" s="1035"/>
      <c r="O148" s="1035"/>
      <c r="P148" s="1078"/>
      <c r="Q148" s="1025"/>
    </row>
    <row r="149" spans="1:17">
      <c r="A149" s="1025"/>
      <c r="B149" s="1078"/>
      <c r="C149" s="1025"/>
      <c r="D149" s="1025"/>
      <c r="E149" s="1025"/>
      <c r="F149" s="1025"/>
      <c r="G149" s="1025"/>
      <c r="H149" s="1025"/>
      <c r="I149" s="1025"/>
      <c r="J149" s="1035"/>
      <c r="K149" s="1035"/>
      <c r="L149" s="1035"/>
      <c r="M149" s="1035"/>
      <c r="N149" s="1035"/>
      <c r="O149" s="1035"/>
      <c r="P149" s="1078"/>
      <c r="Q149" s="1025"/>
    </row>
    <row r="150" spans="1:17">
      <c r="A150" s="1025"/>
      <c r="B150" s="1078"/>
      <c r="C150" s="1025"/>
      <c r="D150" s="1025"/>
      <c r="E150" s="1025"/>
      <c r="F150" s="1025"/>
      <c r="G150" s="1025"/>
      <c r="H150" s="1025"/>
      <c r="I150" s="1025"/>
      <c r="J150" s="1035"/>
      <c r="K150" s="1035"/>
      <c r="L150" s="1035"/>
      <c r="M150" s="1035"/>
      <c r="N150" s="1035"/>
      <c r="O150" s="1035"/>
      <c r="P150" s="1078"/>
      <c r="Q150" s="1025"/>
    </row>
    <row r="151" spans="1:17">
      <c r="A151" s="1025"/>
      <c r="B151" s="1078"/>
      <c r="C151" s="1025"/>
      <c r="D151" s="1025"/>
      <c r="E151" s="1025"/>
      <c r="F151" s="1025"/>
      <c r="G151" s="1025"/>
      <c r="H151" s="1025"/>
      <c r="I151" s="1025"/>
      <c r="J151" s="1035"/>
      <c r="K151" s="1035"/>
      <c r="L151" s="1035"/>
      <c r="M151" s="1035"/>
      <c r="N151" s="1035"/>
      <c r="O151" s="1035"/>
      <c r="P151" s="1078"/>
      <c r="Q151" s="1025"/>
    </row>
    <row r="152" spans="1:17">
      <c r="A152" s="1025"/>
      <c r="B152" s="1078"/>
      <c r="C152" s="1025"/>
      <c r="D152" s="1025"/>
      <c r="E152" s="1025"/>
      <c r="F152" s="1025"/>
      <c r="G152" s="1025"/>
      <c r="H152" s="1025"/>
      <c r="I152" s="1025"/>
      <c r="J152" s="1035"/>
      <c r="K152" s="1035"/>
      <c r="L152" s="1035"/>
      <c r="M152" s="1035"/>
      <c r="N152" s="1035"/>
      <c r="O152" s="1035"/>
      <c r="P152" s="1078"/>
      <c r="Q152" s="1025"/>
    </row>
    <row r="153" spans="1:17">
      <c r="A153" s="1025"/>
      <c r="B153" s="1078"/>
      <c r="C153" s="1025"/>
      <c r="D153" s="1025"/>
      <c r="E153" s="1025"/>
      <c r="F153" s="1025"/>
      <c r="G153" s="1025"/>
      <c r="H153" s="1025"/>
      <c r="I153" s="1025"/>
      <c r="J153" s="1035"/>
      <c r="K153" s="1035"/>
      <c r="L153" s="1035"/>
      <c r="M153" s="1035"/>
      <c r="N153" s="1035"/>
      <c r="O153" s="1035"/>
      <c r="P153" s="1078"/>
      <c r="Q153" s="1025"/>
    </row>
    <row r="154" spans="1:17">
      <c r="A154" s="1025"/>
      <c r="B154" s="1078"/>
      <c r="C154" s="1025"/>
      <c r="D154" s="1025"/>
      <c r="E154" s="1025"/>
      <c r="F154" s="1025"/>
      <c r="G154" s="1025"/>
      <c r="H154" s="1025"/>
      <c r="I154" s="1025"/>
      <c r="J154" s="1035"/>
      <c r="K154" s="1035"/>
      <c r="L154" s="1035"/>
      <c r="M154" s="1035"/>
      <c r="N154" s="1035"/>
      <c r="O154" s="1035"/>
      <c r="P154" s="1078"/>
      <c r="Q154" s="1025"/>
    </row>
    <row r="155" spans="1:17">
      <c r="A155" s="1025"/>
      <c r="B155" s="1078"/>
      <c r="C155" s="1025"/>
      <c r="D155" s="1025"/>
      <c r="E155" s="1025"/>
      <c r="F155" s="1025"/>
      <c r="G155" s="1025"/>
      <c r="H155" s="1025"/>
      <c r="I155" s="1025"/>
      <c r="J155" s="1035"/>
      <c r="K155" s="1035"/>
      <c r="L155" s="1035"/>
      <c r="M155" s="1035"/>
      <c r="N155" s="1035"/>
      <c r="O155" s="1035"/>
      <c r="P155" s="1078"/>
      <c r="Q155" s="1025"/>
    </row>
    <row r="156" spans="1:17">
      <c r="A156" s="1025"/>
      <c r="B156" s="1078"/>
      <c r="C156" s="1025"/>
      <c r="D156" s="1025"/>
      <c r="E156" s="1025"/>
      <c r="F156" s="1025"/>
      <c r="G156" s="1025"/>
      <c r="H156" s="1025"/>
      <c r="I156" s="1025"/>
      <c r="J156" s="1035"/>
      <c r="K156" s="1035"/>
      <c r="L156" s="1035"/>
      <c r="M156" s="1035"/>
      <c r="N156" s="1035"/>
      <c r="O156" s="1035"/>
      <c r="P156" s="1078"/>
      <c r="Q156" s="1025"/>
    </row>
    <row r="157" spans="1:17">
      <c r="A157" s="1025"/>
      <c r="B157" s="1078"/>
      <c r="C157" s="1025"/>
      <c r="D157" s="1025"/>
      <c r="E157" s="1025"/>
      <c r="F157" s="1025"/>
      <c r="G157" s="1025"/>
      <c r="H157" s="1025"/>
      <c r="I157" s="1025"/>
      <c r="J157" s="1035"/>
      <c r="K157" s="1035"/>
      <c r="L157" s="1035"/>
      <c r="M157" s="1035"/>
      <c r="N157" s="1035"/>
      <c r="O157" s="1035"/>
      <c r="P157" s="1078"/>
      <c r="Q157" s="1025"/>
    </row>
    <row r="158" spans="1:17">
      <c r="A158" s="1025"/>
      <c r="B158" s="1078"/>
      <c r="C158" s="1025"/>
      <c r="D158" s="1025"/>
      <c r="E158" s="1025"/>
      <c r="F158" s="1025"/>
      <c r="G158" s="1025"/>
      <c r="H158" s="1025"/>
      <c r="I158" s="1025"/>
      <c r="J158" s="1035"/>
      <c r="K158" s="1035"/>
      <c r="L158" s="1035"/>
      <c r="M158" s="1035"/>
      <c r="N158" s="1035"/>
      <c r="O158" s="1035"/>
      <c r="P158" s="1078"/>
      <c r="Q158" s="1025"/>
    </row>
    <row r="159" spans="1:17">
      <c r="A159" s="1025"/>
      <c r="B159" s="1078"/>
      <c r="C159" s="1025"/>
      <c r="D159" s="1025"/>
      <c r="E159" s="1025"/>
      <c r="F159" s="1025"/>
      <c r="G159" s="1025"/>
      <c r="H159" s="1025"/>
      <c r="I159" s="1025"/>
      <c r="J159" s="1035"/>
      <c r="K159" s="1035"/>
      <c r="L159" s="1035"/>
      <c r="M159" s="1035"/>
      <c r="N159" s="1035"/>
      <c r="O159" s="1035"/>
      <c r="P159" s="1078"/>
      <c r="Q159" s="1025"/>
    </row>
    <row r="160" spans="1:17">
      <c r="A160" s="1025"/>
      <c r="B160" s="1078"/>
      <c r="C160" s="1025"/>
      <c r="D160" s="1025"/>
      <c r="E160" s="1025"/>
      <c r="F160" s="1025"/>
      <c r="G160" s="1025"/>
      <c r="H160" s="1025"/>
      <c r="I160" s="1025"/>
      <c r="J160" s="1035"/>
      <c r="K160" s="1035"/>
      <c r="L160" s="1035"/>
      <c r="M160" s="1035"/>
      <c r="N160" s="1035"/>
      <c r="O160" s="1035"/>
      <c r="P160" s="1078"/>
      <c r="Q160" s="1025"/>
    </row>
    <row r="161" spans="1:17">
      <c r="A161" s="1025"/>
      <c r="B161" s="1078"/>
      <c r="C161" s="1025"/>
      <c r="D161" s="1025"/>
      <c r="E161" s="1025"/>
      <c r="F161" s="1025"/>
      <c r="G161" s="1025"/>
      <c r="H161" s="1025"/>
      <c r="I161" s="1025"/>
      <c r="J161" s="1035"/>
      <c r="K161" s="1035"/>
      <c r="L161" s="1035"/>
      <c r="M161" s="1035"/>
      <c r="N161" s="1035"/>
      <c r="O161" s="1035"/>
      <c r="P161" s="1078"/>
      <c r="Q161" s="1025"/>
    </row>
    <row r="162" spans="1:17">
      <c r="A162" s="1025"/>
      <c r="B162" s="1078"/>
      <c r="C162" s="1025"/>
      <c r="D162" s="1025"/>
      <c r="E162" s="1025"/>
      <c r="F162" s="1025"/>
      <c r="G162" s="1025"/>
      <c r="H162" s="1025"/>
      <c r="I162" s="1025"/>
      <c r="J162" s="1035"/>
      <c r="K162" s="1035"/>
      <c r="L162" s="1035"/>
      <c r="M162" s="1035"/>
      <c r="N162" s="1035"/>
      <c r="O162" s="1035"/>
      <c r="P162" s="1078"/>
      <c r="Q162" s="1025"/>
    </row>
    <row r="163" spans="1:17">
      <c r="A163" s="1025"/>
      <c r="B163" s="1078"/>
      <c r="C163" s="1025"/>
      <c r="D163" s="1025"/>
      <c r="E163" s="1025"/>
      <c r="F163" s="1025"/>
      <c r="G163" s="1025"/>
      <c r="H163" s="1025"/>
      <c r="I163" s="1025"/>
      <c r="J163" s="1035"/>
      <c r="K163" s="1035"/>
      <c r="L163" s="1035"/>
      <c r="M163" s="1035"/>
      <c r="N163" s="1035"/>
      <c r="O163" s="1035"/>
      <c r="P163" s="1078"/>
      <c r="Q163" s="1025"/>
    </row>
    <row r="164" spans="1:17">
      <c r="A164" s="1025"/>
      <c r="B164" s="1078"/>
      <c r="C164" s="1025"/>
      <c r="D164" s="1025"/>
      <c r="E164" s="1025"/>
      <c r="F164" s="1025"/>
      <c r="G164" s="1025"/>
      <c r="H164" s="1025"/>
      <c r="I164" s="1025"/>
      <c r="J164" s="1035"/>
      <c r="K164" s="1035"/>
      <c r="L164" s="1035"/>
      <c r="M164" s="1035"/>
      <c r="N164" s="1035"/>
      <c r="O164" s="1035"/>
      <c r="P164" s="1078"/>
      <c r="Q164" s="1025"/>
    </row>
    <row r="165" spans="1:17">
      <c r="A165" s="1025"/>
      <c r="B165" s="1078"/>
      <c r="C165" s="1025"/>
      <c r="D165" s="1025"/>
      <c r="E165" s="1025"/>
      <c r="F165" s="1025"/>
      <c r="G165" s="1025"/>
      <c r="H165" s="1025"/>
      <c r="I165" s="1025"/>
      <c r="J165" s="1035"/>
      <c r="K165" s="1035"/>
      <c r="L165" s="1035"/>
      <c r="M165" s="1035"/>
      <c r="N165" s="1035"/>
      <c r="O165" s="1035"/>
      <c r="P165" s="1078"/>
      <c r="Q165" s="1025"/>
    </row>
    <row r="166" spans="1:17">
      <c r="A166" s="1025"/>
      <c r="B166" s="1078"/>
      <c r="C166" s="1025"/>
      <c r="D166" s="1025"/>
      <c r="E166" s="1025"/>
      <c r="F166" s="1025"/>
      <c r="G166" s="1025"/>
      <c r="H166" s="1025"/>
      <c r="I166" s="1025"/>
      <c r="J166" s="1035"/>
      <c r="K166" s="1035"/>
      <c r="L166" s="1035"/>
      <c r="M166" s="1035"/>
      <c r="N166" s="1035"/>
      <c r="O166" s="1035"/>
      <c r="P166" s="1078"/>
      <c r="Q166" s="1025"/>
    </row>
    <row r="167" spans="1:17">
      <c r="A167" s="1025"/>
      <c r="B167" s="1078"/>
      <c r="C167" s="1025"/>
      <c r="D167" s="1025"/>
      <c r="E167" s="1025"/>
      <c r="F167" s="1025"/>
      <c r="G167" s="1025"/>
      <c r="H167" s="1025"/>
      <c r="I167" s="1025"/>
      <c r="J167" s="1035"/>
      <c r="K167" s="1035"/>
      <c r="L167" s="1035"/>
      <c r="M167" s="1035"/>
      <c r="N167" s="1035"/>
      <c r="O167" s="1035"/>
      <c r="P167" s="1078"/>
      <c r="Q167" s="1025"/>
    </row>
    <row r="168" spans="1:17">
      <c r="A168" s="1025"/>
      <c r="B168" s="1078"/>
      <c r="C168" s="1025"/>
      <c r="D168" s="1025"/>
      <c r="E168" s="1025"/>
      <c r="F168" s="1025"/>
      <c r="G168" s="1025"/>
      <c r="H168" s="1025"/>
      <c r="I168" s="1025"/>
      <c r="J168" s="1035"/>
      <c r="K168" s="1035"/>
      <c r="L168" s="1035"/>
      <c r="M168" s="1035"/>
      <c r="N168" s="1035"/>
      <c r="O168" s="1035"/>
      <c r="P168" s="1078"/>
      <c r="Q168" s="1025"/>
    </row>
    <row r="169" spans="1:17">
      <c r="A169" s="1025"/>
      <c r="B169" s="1078"/>
      <c r="C169" s="1025"/>
      <c r="D169" s="1025"/>
      <c r="E169" s="1025"/>
      <c r="F169" s="1025"/>
      <c r="G169" s="1025"/>
      <c r="H169" s="1025"/>
      <c r="I169" s="1025"/>
      <c r="J169" s="1035"/>
      <c r="K169" s="1035"/>
      <c r="L169" s="1035"/>
      <c r="M169" s="1035"/>
      <c r="N169" s="1035"/>
      <c r="O169" s="1035"/>
      <c r="P169" s="1078"/>
      <c r="Q169" s="1025"/>
    </row>
    <row r="170" spans="1:17">
      <c r="A170" s="1025"/>
      <c r="B170" s="1078"/>
      <c r="C170" s="1025"/>
      <c r="D170" s="1025"/>
      <c r="E170" s="1025"/>
      <c r="F170" s="1025"/>
      <c r="G170" s="1025"/>
      <c r="H170" s="1025"/>
      <c r="I170" s="1025"/>
      <c r="J170" s="1035"/>
      <c r="K170" s="1035"/>
      <c r="L170" s="1035"/>
      <c r="M170" s="1035"/>
      <c r="N170" s="1035"/>
      <c r="O170" s="1035"/>
      <c r="P170" s="1078"/>
      <c r="Q170" s="1025"/>
    </row>
    <row r="171" spans="1:17">
      <c r="A171" s="1025"/>
      <c r="B171" s="1078"/>
      <c r="C171" s="1025"/>
      <c r="D171" s="1025"/>
      <c r="E171" s="1025"/>
      <c r="F171" s="1025"/>
      <c r="G171" s="1025"/>
      <c r="H171" s="1025"/>
      <c r="I171" s="1025"/>
      <c r="J171" s="1035"/>
      <c r="K171" s="1035"/>
      <c r="L171" s="1035"/>
      <c r="M171" s="1035"/>
      <c r="N171" s="1035"/>
      <c r="O171" s="1035"/>
      <c r="P171" s="1078"/>
      <c r="Q171" s="1025"/>
    </row>
    <row r="172" spans="1:17">
      <c r="A172" s="1025"/>
      <c r="B172" s="1078"/>
      <c r="C172" s="1025"/>
      <c r="D172" s="1025"/>
      <c r="E172" s="1025"/>
      <c r="F172" s="1025"/>
      <c r="G172" s="1025"/>
      <c r="H172" s="1025"/>
      <c r="I172" s="1025"/>
      <c r="J172" s="1035"/>
      <c r="K172" s="1035"/>
      <c r="L172" s="1035"/>
      <c r="M172" s="1035"/>
      <c r="N172" s="1035"/>
      <c r="O172" s="1035"/>
      <c r="P172" s="1078"/>
      <c r="Q172" s="1025"/>
    </row>
    <row r="173" spans="1:17">
      <c r="A173" s="1025"/>
      <c r="B173" s="1078"/>
      <c r="C173" s="1025"/>
      <c r="D173" s="1025"/>
      <c r="E173" s="1025"/>
      <c r="F173" s="1025"/>
      <c r="G173" s="1025"/>
      <c r="H173" s="1025"/>
      <c r="I173" s="1025"/>
      <c r="J173" s="1035"/>
      <c r="K173" s="1035"/>
      <c r="L173" s="1035"/>
      <c r="M173" s="1035"/>
      <c r="N173" s="1035"/>
      <c r="O173" s="1035"/>
      <c r="P173" s="1078"/>
      <c r="Q173" s="1025"/>
    </row>
    <row r="174" spans="1:17">
      <c r="A174" s="1025"/>
      <c r="B174" s="1078"/>
      <c r="C174" s="1025"/>
      <c r="D174" s="1025"/>
      <c r="E174" s="1025"/>
      <c r="F174" s="1025"/>
      <c r="G174" s="1025"/>
      <c r="H174" s="1025"/>
      <c r="I174" s="1025"/>
      <c r="J174" s="1035"/>
      <c r="K174" s="1035"/>
      <c r="L174" s="1035"/>
      <c r="M174" s="1035"/>
      <c r="N174" s="1035"/>
      <c r="O174" s="1035"/>
      <c r="P174" s="1078"/>
      <c r="Q174" s="1025"/>
    </row>
    <row r="175" spans="1:17">
      <c r="A175" s="1025"/>
      <c r="B175" s="1078"/>
      <c r="C175" s="1025"/>
      <c r="D175" s="1025"/>
      <c r="E175" s="1025"/>
      <c r="F175" s="1025"/>
      <c r="G175" s="1025"/>
      <c r="H175" s="1025"/>
      <c r="I175" s="1025"/>
      <c r="J175" s="1035"/>
      <c r="K175" s="1035"/>
      <c r="L175" s="1035"/>
      <c r="M175" s="1035"/>
      <c r="N175" s="1035"/>
      <c r="O175" s="1035"/>
      <c r="P175" s="1078"/>
      <c r="Q175" s="1025"/>
    </row>
    <row r="176" spans="1:17">
      <c r="A176" s="1025"/>
      <c r="B176" s="1078"/>
      <c r="C176" s="1025"/>
      <c r="D176" s="1025"/>
      <c r="E176" s="1025"/>
      <c r="F176" s="1025"/>
      <c r="G176" s="1025"/>
      <c r="H176" s="1025"/>
      <c r="I176" s="1025"/>
      <c r="J176" s="1035"/>
      <c r="K176" s="1035"/>
      <c r="L176" s="1035"/>
      <c r="M176" s="1035"/>
      <c r="N176" s="1035"/>
      <c r="O176" s="1035"/>
      <c r="P176" s="1078"/>
      <c r="Q176" s="1025"/>
    </row>
    <row r="177" spans="1:17">
      <c r="A177" s="1025"/>
      <c r="B177" s="1078"/>
      <c r="C177" s="1025"/>
      <c r="D177" s="1025"/>
      <c r="E177" s="1025"/>
      <c r="F177" s="1025"/>
      <c r="G177" s="1025"/>
      <c r="H177" s="1025"/>
      <c r="I177" s="1025"/>
      <c r="J177" s="1035"/>
      <c r="K177" s="1035"/>
      <c r="L177" s="1035"/>
      <c r="M177" s="1035"/>
      <c r="N177" s="1035"/>
      <c r="O177" s="1035"/>
      <c r="P177" s="1078"/>
      <c r="Q177" s="1025"/>
    </row>
    <row r="178" spans="1:17">
      <c r="A178" s="1025"/>
      <c r="B178" s="1078"/>
      <c r="C178" s="1025"/>
      <c r="D178" s="1025"/>
      <c r="E178" s="1025"/>
      <c r="F178" s="1025"/>
      <c r="G178" s="1025"/>
      <c r="H178" s="1025"/>
      <c r="I178" s="1025"/>
      <c r="J178" s="1035"/>
      <c r="K178" s="1035"/>
      <c r="L178" s="1035"/>
      <c r="M178" s="1035"/>
      <c r="N178" s="1035"/>
      <c r="O178" s="1035"/>
      <c r="P178" s="1078"/>
      <c r="Q178" s="1025"/>
    </row>
    <row r="179" spans="1:17">
      <c r="A179" s="1025"/>
      <c r="B179" s="1078"/>
      <c r="C179" s="1025"/>
      <c r="D179" s="1025"/>
      <c r="E179" s="1025"/>
      <c r="F179" s="1025"/>
      <c r="G179" s="1025"/>
      <c r="H179" s="1025"/>
      <c r="I179" s="1025"/>
      <c r="J179" s="1035"/>
      <c r="K179" s="1035"/>
      <c r="L179" s="1035"/>
      <c r="M179" s="1035"/>
      <c r="N179" s="1035"/>
      <c r="O179" s="1035"/>
      <c r="P179" s="1078"/>
      <c r="Q179" s="1025"/>
    </row>
    <row r="180" spans="1:17">
      <c r="A180" s="1025"/>
      <c r="B180" s="1078"/>
      <c r="C180" s="1025"/>
      <c r="D180" s="1025"/>
      <c r="E180" s="1025"/>
      <c r="F180" s="1025"/>
      <c r="G180" s="1025"/>
      <c r="H180" s="1025"/>
      <c r="I180" s="1025"/>
      <c r="J180" s="1035"/>
      <c r="K180" s="1035"/>
      <c r="L180" s="1035"/>
      <c r="M180" s="1035"/>
      <c r="N180" s="1035"/>
      <c r="O180" s="1035"/>
      <c r="P180" s="1078"/>
      <c r="Q180" s="1025"/>
    </row>
    <row r="181" spans="1:17">
      <c r="A181" s="1025"/>
      <c r="B181" s="1078"/>
      <c r="C181" s="1025"/>
      <c r="D181" s="1025"/>
      <c r="E181" s="1025"/>
      <c r="F181" s="1025"/>
      <c r="G181" s="1025"/>
      <c r="H181" s="1025"/>
      <c r="I181" s="1025"/>
      <c r="J181" s="1035"/>
      <c r="K181" s="1035"/>
      <c r="L181" s="1035"/>
      <c r="M181" s="1035"/>
      <c r="N181" s="1035"/>
      <c r="O181" s="1035"/>
      <c r="P181" s="1078"/>
      <c r="Q181" s="1025"/>
    </row>
    <row r="182" spans="1:17">
      <c r="A182" s="1025"/>
      <c r="B182" s="1078"/>
      <c r="C182" s="1025"/>
      <c r="D182" s="1025"/>
      <c r="E182" s="1025"/>
      <c r="F182" s="1025"/>
      <c r="G182" s="1025"/>
      <c r="H182" s="1025"/>
      <c r="I182" s="1025"/>
      <c r="J182" s="1035"/>
      <c r="K182" s="1035"/>
      <c r="L182" s="1035"/>
      <c r="M182" s="1035"/>
      <c r="N182" s="1035"/>
      <c r="O182" s="1035"/>
      <c r="P182" s="1078"/>
      <c r="Q182" s="1025"/>
    </row>
    <row r="183" spans="1:17">
      <c r="A183" s="1025"/>
      <c r="B183" s="1078"/>
      <c r="C183" s="1025"/>
      <c r="D183" s="1025"/>
      <c r="E183" s="1025"/>
      <c r="F183" s="1025"/>
      <c r="G183" s="1025"/>
      <c r="H183" s="1025"/>
      <c r="I183" s="1025"/>
      <c r="J183" s="1035"/>
      <c r="K183" s="1035"/>
      <c r="L183" s="1035"/>
      <c r="M183" s="1035"/>
      <c r="N183" s="1035"/>
      <c r="O183" s="1035"/>
      <c r="P183" s="1078"/>
      <c r="Q183" s="1025"/>
    </row>
    <row r="184" spans="1:17">
      <c r="A184" s="1025"/>
      <c r="B184" s="1078"/>
      <c r="C184" s="1025"/>
      <c r="D184" s="1025"/>
      <c r="E184" s="1025"/>
      <c r="F184" s="1025"/>
      <c r="G184" s="1025"/>
      <c r="H184" s="1025"/>
      <c r="I184" s="1025"/>
      <c r="J184" s="1035"/>
      <c r="K184" s="1035"/>
      <c r="L184" s="1035"/>
      <c r="M184" s="1035"/>
      <c r="N184" s="1035"/>
      <c r="O184" s="1035"/>
      <c r="P184" s="1078"/>
      <c r="Q184" s="1025"/>
    </row>
    <row r="185" spans="1:17">
      <c r="A185" s="1025"/>
      <c r="B185" s="1078"/>
      <c r="C185" s="1025"/>
      <c r="D185" s="1025"/>
      <c r="E185" s="1025"/>
      <c r="F185" s="1025"/>
      <c r="G185" s="1025"/>
      <c r="H185" s="1025"/>
      <c r="I185" s="1025"/>
      <c r="J185" s="1035"/>
      <c r="K185" s="1035"/>
      <c r="L185" s="1035"/>
      <c r="M185" s="1035"/>
      <c r="N185" s="1035"/>
      <c r="O185" s="1035"/>
      <c r="P185" s="1078"/>
      <c r="Q185" s="1025"/>
    </row>
    <row r="186" spans="1:17">
      <c r="A186" s="1025"/>
      <c r="B186" s="1078"/>
      <c r="C186" s="1025"/>
      <c r="D186" s="1025"/>
      <c r="E186" s="1025"/>
      <c r="F186" s="1025"/>
      <c r="G186" s="1025"/>
      <c r="H186" s="1025"/>
      <c r="I186" s="1025"/>
      <c r="J186" s="1035"/>
      <c r="K186" s="1035"/>
      <c r="L186" s="1035"/>
      <c r="M186" s="1035"/>
      <c r="N186" s="1035"/>
      <c r="O186" s="1035"/>
      <c r="P186" s="1078"/>
      <c r="Q186" s="1025"/>
    </row>
    <row r="187" spans="1:17">
      <c r="A187" s="1025"/>
      <c r="B187" s="1078"/>
      <c r="C187" s="1025"/>
      <c r="D187" s="1025"/>
      <c r="E187" s="1025"/>
      <c r="F187" s="1025"/>
      <c r="G187" s="1025"/>
      <c r="H187" s="1025"/>
      <c r="I187" s="1025"/>
      <c r="J187" s="1035"/>
      <c r="K187" s="1035"/>
      <c r="L187" s="1035"/>
      <c r="M187" s="1035"/>
      <c r="N187" s="1035"/>
      <c r="O187" s="1035"/>
      <c r="P187" s="1078"/>
      <c r="Q187" s="1025"/>
    </row>
    <row r="188" spans="1:17">
      <c r="A188" s="1025"/>
      <c r="B188" s="1078"/>
      <c r="C188" s="1025"/>
      <c r="D188" s="1025"/>
      <c r="E188" s="1025"/>
      <c r="F188" s="1025"/>
      <c r="G188" s="1025"/>
      <c r="H188" s="1025"/>
      <c r="I188" s="1025"/>
      <c r="J188" s="1035"/>
      <c r="K188" s="1035"/>
      <c r="L188" s="1035"/>
      <c r="M188" s="1035"/>
      <c r="N188" s="1035"/>
      <c r="O188" s="1035"/>
      <c r="P188" s="1078"/>
      <c r="Q188" s="1025"/>
    </row>
    <row r="189" spans="1:17">
      <c r="A189" s="1025"/>
      <c r="B189" s="1078"/>
      <c r="C189" s="1025"/>
      <c r="D189" s="1025"/>
      <c r="E189" s="1025"/>
      <c r="F189" s="1025"/>
      <c r="G189" s="1025"/>
      <c r="H189" s="1025"/>
      <c r="I189" s="1025"/>
      <c r="J189" s="1035"/>
      <c r="K189" s="1035"/>
      <c r="L189" s="1035"/>
      <c r="M189" s="1035"/>
      <c r="N189" s="1035"/>
      <c r="O189" s="1035"/>
      <c r="P189" s="1078"/>
      <c r="Q189" s="1025"/>
    </row>
    <row r="190" spans="1:17">
      <c r="A190" s="1025"/>
      <c r="B190" s="1078"/>
      <c r="C190" s="1025"/>
      <c r="D190" s="1025"/>
      <c r="E190" s="1025"/>
      <c r="F190" s="1025"/>
      <c r="G190" s="1025"/>
      <c r="H190" s="1025"/>
      <c r="I190" s="1025"/>
      <c r="J190" s="1035"/>
      <c r="K190" s="1035"/>
      <c r="L190" s="1035"/>
      <c r="M190" s="1035"/>
      <c r="N190" s="1035"/>
      <c r="O190" s="1035"/>
      <c r="P190" s="1078"/>
      <c r="Q190" s="1025"/>
    </row>
    <row r="191" spans="1:17">
      <c r="A191" s="1025"/>
      <c r="B191" s="1078"/>
      <c r="C191" s="1025"/>
      <c r="D191" s="1025"/>
      <c r="E191" s="1025"/>
      <c r="F191" s="1025"/>
      <c r="G191" s="1025"/>
      <c r="H191" s="1025"/>
      <c r="I191" s="1025"/>
      <c r="J191" s="1035"/>
      <c r="K191" s="1035"/>
      <c r="L191" s="1035"/>
      <c r="M191" s="1035"/>
      <c r="N191" s="1035"/>
      <c r="O191" s="1035"/>
      <c r="P191" s="1078"/>
      <c r="Q191" s="1025"/>
    </row>
    <row r="192" spans="1:17">
      <c r="A192" s="1025"/>
      <c r="B192" s="1078"/>
      <c r="C192" s="1025"/>
      <c r="D192" s="1025"/>
      <c r="E192" s="1025"/>
      <c r="F192" s="1025"/>
      <c r="G192" s="1025"/>
      <c r="H192" s="1025"/>
      <c r="I192" s="1025"/>
      <c r="J192" s="1035"/>
      <c r="K192" s="1035"/>
      <c r="L192" s="1035"/>
      <c r="M192" s="1035"/>
      <c r="N192" s="1035"/>
      <c r="O192" s="1035"/>
      <c r="P192" s="1078"/>
      <c r="Q192" s="1025"/>
    </row>
    <row r="193" spans="1:17">
      <c r="A193" s="1025"/>
      <c r="B193" s="1078"/>
      <c r="C193" s="1025"/>
      <c r="D193" s="1025"/>
      <c r="E193" s="1025"/>
      <c r="F193" s="1025"/>
      <c r="G193" s="1025"/>
      <c r="H193" s="1025"/>
      <c r="I193" s="1025"/>
      <c r="J193" s="1035"/>
      <c r="K193" s="1035"/>
      <c r="L193" s="1035"/>
      <c r="M193" s="1035"/>
      <c r="N193" s="1035"/>
      <c r="O193" s="1035"/>
      <c r="P193" s="1078"/>
      <c r="Q193" s="1025"/>
    </row>
    <row r="194" spans="1:17">
      <c r="A194" s="1025"/>
      <c r="B194" s="1078"/>
      <c r="C194" s="1025"/>
      <c r="D194" s="1025"/>
      <c r="E194" s="1025"/>
      <c r="F194" s="1025"/>
      <c r="G194" s="1025"/>
      <c r="H194" s="1025"/>
      <c r="I194" s="1025"/>
      <c r="J194" s="1035"/>
      <c r="K194" s="1035"/>
      <c r="L194" s="1035"/>
      <c r="M194" s="1035"/>
      <c r="N194" s="1035"/>
      <c r="O194" s="1035"/>
      <c r="P194" s="1078"/>
      <c r="Q194" s="1025"/>
    </row>
    <row r="195" spans="1:17">
      <c r="A195" s="1025"/>
      <c r="B195" s="1078"/>
      <c r="C195" s="1025"/>
      <c r="D195" s="1025"/>
      <c r="E195" s="1025"/>
      <c r="F195" s="1025"/>
      <c r="G195" s="1025"/>
      <c r="H195" s="1025"/>
      <c r="I195" s="1025"/>
      <c r="J195" s="1035"/>
      <c r="K195" s="1035"/>
      <c r="L195" s="1035"/>
      <c r="M195" s="1035"/>
      <c r="N195" s="1035"/>
      <c r="O195" s="1035"/>
      <c r="P195" s="1078"/>
      <c r="Q195" s="1025"/>
    </row>
    <row r="196" spans="1:17">
      <c r="A196" s="1025"/>
      <c r="B196" s="1078"/>
      <c r="C196" s="1025"/>
      <c r="D196" s="1025"/>
      <c r="E196" s="1025"/>
      <c r="F196" s="1025"/>
      <c r="G196" s="1025"/>
      <c r="H196" s="1025"/>
      <c r="I196" s="1025"/>
      <c r="J196" s="1035"/>
      <c r="K196" s="1035"/>
      <c r="L196" s="1035"/>
      <c r="M196" s="1035"/>
      <c r="N196" s="1035"/>
      <c r="O196" s="1035"/>
      <c r="P196" s="1078"/>
      <c r="Q196" s="1025"/>
    </row>
    <row r="197" spans="1:17">
      <c r="A197" s="1025"/>
      <c r="B197" s="1078"/>
      <c r="C197" s="1025"/>
      <c r="D197" s="1025"/>
      <c r="E197" s="1025"/>
      <c r="F197" s="1025"/>
      <c r="G197" s="1025"/>
      <c r="H197" s="1025"/>
      <c r="I197" s="1025"/>
      <c r="J197" s="1035"/>
      <c r="K197" s="1035"/>
      <c r="L197" s="1035"/>
      <c r="M197" s="1035"/>
      <c r="N197" s="1035"/>
      <c r="O197" s="1035"/>
      <c r="P197" s="1078"/>
      <c r="Q197" s="1025"/>
    </row>
    <row r="198" spans="1:17">
      <c r="A198" s="1025"/>
      <c r="B198" s="1078"/>
      <c r="C198" s="1025"/>
      <c r="D198" s="1025"/>
      <c r="E198" s="1025"/>
      <c r="F198" s="1025"/>
      <c r="G198" s="1025"/>
      <c r="H198" s="1025"/>
      <c r="I198" s="1025"/>
      <c r="J198" s="1035"/>
      <c r="K198" s="1035"/>
      <c r="L198" s="1035"/>
      <c r="M198" s="1035"/>
      <c r="N198" s="1035"/>
      <c r="O198" s="1035"/>
      <c r="P198" s="1078"/>
      <c r="Q198" s="1025"/>
    </row>
    <row r="199" spans="1:17">
      <c r="A199" s="1025"/>
      <c r="B199" s="1078"/>
      <c r="C199" s="1025"/>
      <c r="D199" s="1025"/>
      <c r="E199" s="1025"/>
      <c r="F199" s="1025"/>
      <c r="G199" s="1025"/>
      <c r="H199" s="1025"/>
      <c r="I199" s="1025"/>
      <c r="J199" s="1035"/>
      <c r="K199" s="1035"/>
      <c r="L199" s="1035"/>
      <c r="M199" s="1035"/>
      <c r="N199" s="1035"/>
      <c r="O199" s="1035"/>
      <c r="P199" s="1078"/>
      <c r="Q199" s="1025"/>
    </row>
    <row r="200" spans="1:17">
      <c r="A200" s="1025"/>
      <c r="B200" s="1078"/>
      <c r="C200" s="1025"/>
      <c r="D200" s="1025"/>
      <c r="E200" s="1025"/>
      <c r="F200" s="1025"/>
      <c r="G200" s="1025"/>
      <c r="H200" s="1025"/>
      <c r="I200" s="1025"/>
      <c r="J200" s="1035"/>
      <c r="K200" s="1035"/>
      <c r="L200" s="1035"/>
      <c r="M200" s="1035"/>
      <c r="N200" s="1035"/>
      <c r="O200" s="1035"/>
      <c r="P200" s="1078"/>
      <c r="Q200" s="1025"/>
    </row>
    <row r="201" spans="1:17">
      <c r="A201" s="1025"/>
      <c r="B201" s="1078"/>
      <c r="C201" s="1025"/>
      <c r="D201" s="1025"/>
      <c r="E201" s="1025"/>
      <c r="F201" s="1025"/>
      <c r="G201" s="1025"/>
      <c r="H201" s="1025"/>
      <c r="I201" s="1025"/>
      <c r="J201" s="1035"/>
      <c r="K201" s="1035"/>
      <c r="L201" s="1035"/>
      <c r="M201" s="1035"/>
      <c r="N201" s="1035"/>
      <c r="O201" s="1035"/>
      <c r="P201" s="1078"/>
      <c r="Q201" s="1025"/>
    </row>
    <row r="202" spans="1:17">
      <c r="A202" s="1025"/>
      <c r="B202" s="1078"/>
      <c r="C202" s="1025"/>
      <c r="D202" s="1025"/>
      <c r="E202" s="1025"/>
      <c r="F202" s="1025"/>
      <c r="G202" s="1025"/>
      <c r="H202" s="1025"/>
      <c r="I202" s="1025"/>
      <c r="J202" s="1035"/>
      <c r="K202" s="1035"/>
      <c r="L202" s="1035"/>
      <c r="M202" s="1035"/>
      <c r="N202" s="1035"/>
      <c r="O202" s="1035"/>
      <c r="P202" s="1078"/>
      <c r="Q202" s="1025"/>
    </row>
    <row r="203" spans="1:17">
      <c r="A203" s="1025"/>
      <c r="B203" s="1078"/>
      <c r="C203" s="1025"/>
      <c r="D203" s="1025"/>
      <c r="E203" s="1025"/>
      <c r="F203" s="1025"/>
      <c r="G203" s="1025"/>
      <c r="H203" s="1025"/>
      <c r="I203" s="1025"/>
      <c r="J203" s="1035"/>
      <c r="K203" s="1035"/>
      <c r="L203" s="1035"/>
      <c r="M203" s="1035"/>
      <c r="N203" s="1035"/>
      <c r="O203" s="1035"/>
      <c r="P203" s="1078"/>
      <c r="Q203" s="1025"/>
    </row>
    <row r="204" spans="1:17">
      <c r="A204" s="1025"/>
      <c r="B204" s="1078"/>
      <c r="C204" s="1025"/>
      <c r="D204" s="1025"/>
      <c r="E204" s="1025"/>
      <c r="F204" s="1025"/>
      <c r="G204" s="1025"/>
      <c r="H204" s="1025"/>
      <c r="I204" s="1025"/>
      <c r="J204" s="1035"/>
      <c r="K204" s="1035"/>
      <c r="L204" s="1035"/>
      <c r="M204" s="1035"/>
      <c r="N204" s="1035"/>
      <c r="O204" s="1035"/>
      <c r="P204" s="1078"/>
      <c r="Q204" s="1025"/>
    </row>
    <row r="205" spans="1:17">
      <c r="A205" s="1025"/>
      <c r="B205" s="1078"/>
      <c r="C205" s="1025"/>
      <c r="D205" s="1025"/>
      <c r="E205" s="1025"/>
      <c r="F205" s="1025"/>
      <c r="G205" s="1025"/>
      <c r="H205" s="1025"/>
      <c r="I205" s="1025"/>
      <c r="J205" s="1035"/>
      <c r="K205" s="1035"/>
      <c r="L205" s="1035"/>
      <c r="M205" s="1035"/>
      <c r="N205" s="1035"/>
      <c r="O205" s="1035"/>
      <c r="P205" s="1078"/>
      <c r="Q205" s="1025"/>
    </row>
    <row r="206" spans="1:17">
      <c r="A206" s="1025"/>
      <c r="B206" s="1078"/>
      <c r="C206" s="1025"/>
      <c r="D206" s="1025"/>
      <c r="E206" s="1025"/>
      <c r="F206" s="1025"/>
      <c r="G206" s="1025"/>
      <c r="H206" s="1025"/>
      <c r="I206" s="1025"/>
      <c r="J206" s="1035"/>
      <c r="K206" s="1035"/>
      <c r="L206" s="1035"/>
      <c r="M206" s="1035"/>
      <c r="N206" s="1035"/>
      <c r="O206" s="1035"/>
      <c r="P206" s="1078"/>
      <c r="Q206" s="1025"/>
    </row>
    <row r="207" spans="1:17">
      <c r="A207" s="1025"/>
      <c r="B207" s="1078"/>
      <c r="C207" s="1025"/>
      <c r="D207" s="1025"/>
      <c r="E207" s="1025"/>
      <c r="F207" s="1025"/>
      <c r="G207" s="1025"/>
      <c r="H207" s="1025"/>
      <c r="I207" s="1025"/>
      <c r="J207" s="1035"/>
      <c r="K207" s="1035"/>
      <c r="L207" s="1035"/>
      <c r="M207" s="1035"/>
      <c r="N207" s="1035"/>
      <c r="O207" s="1035"/>
      <c r="P207" s="1078"/>
      <c r="Q207" s="1025"/>
    </row>
    <row r="208" spans="1:17">
      <c r="A208" s="1025"/>
      <c r="B208" s="1078"/>
      <c r="C208" s="1025"/>
      <c r="D208" s="1025"/>
      <c r="E208" s="1025"/>
      <c r="F208" s="1025"/>
      <c r="G208" s="1025"/>
      <c r="H208" s="1025"/>
      <c r="I208" s="1025"/>
      <c r="J208" s="1035"/>
      <c r="K208" s="1035"/>
      <c r="L208" s="1035"/>
      <c r="M208" s="1035"/>
      <c r="N208" s="1035"/>
      <c r="O208" s="1035"/>
      <c r="P208" s="1078"/>
      <c r="Q208" s="1025"/>
    </row>
    <row r="209" spans="1:17">
      <c r="A209" s="1025"/>
      <c r="B209" s="1078"/>
      <c r="C209" s="1025"/>
      <c r="D209" s="1025"/>
      <c r="E209" s="1025"/>
      <c r="F209" s="1025"/>
      <c r="G209" s="1025"/>
      <c r="H209" s="1025"/>
      <c r="I209" s="1025"/>
      <c r="J209" s="1035"/>
      <c r="K209" s="1035"/>
      <c r="L209" s="1035"/>
      <c r="M209" s="1035"/>
      <c r="N209" s="1035"/>
      <c r="O209" s="1035"/>
      <c r="P209" s="1078"/>
      <c r="Q209" s="1025"/>
    </row>
    <row r="210" spans="1:17">
      <c r="A210" s="1025"/>
      <c r="B210" s="1078"/>
      <c r="C210" s="1025"/>
      <c r="D210" s="1025"/>
      <c r="E210" s="1025"/>
      <c r="F210" s="1025"/>
      <c r="G210" s="1025"/>
      <c r="H210" s="1025"/>
      <c r="I210" s="1025"/>
      <c r="J210" s="1035"/>
      <c r="K210" s="1035"/>
      <c r="L210" s="1035"/>
      <c r="M210" s="1035"/>
      <c r="N210" s="1035"/>
      <c r="O210" s="1035"/>
      <c r="P210" s="1078"/>
      <c r="Q210" s="1025"/>
    </row>
    <row r="211" spans="1:17">
      <c r="A211" s="1025"/>
      <c r="B211" s="1078"/>
      <c r="C211" s="1025"/>
      <c r="D211" s="1025"/>
      <c r="E211" s="1025"/>
      <c r="F211" s="1025"/>
      <c r="G211" s="1025"/>
      <c r="H211" s="1025"/>
      <c r="I211" s="1025"/>
      <c r="J211" s="1035"/>
      <c r="K211" s="1035"/>
      <c r="L211" s="1035"/>
      <c r="M211" s="1035"/>
      <c r="N211" s="1035"/>
      <c r="O211" s="1035"/>
      <c r="P211" s="1078"/>
      <c r="Q211" s="1025"/>
    </row>
    <row r="212" spans="1:17">
      <c r="A212" s="1025"/>
      <c r="B212" s="1078"/>
      <c r="C212" s="1025"/>
      <c r="D212" s="1025"/>
      <c r="E212" s="1025"/>
      <c r="F212" s="1025"/>
      <c r="G212" s="1025"/>
      <c r="H212" s="1025"/>
      <c r="I212" s="1025"/>
      <c r="J212" s="1035"/>
      <c r="K212" s="1035"/>
      <c r="L212" s="1035"/>
      <c r="M212" s="1035"/>
      <c r="N212" s="1035"/>
      <c r="O212" s="1035"/>
      <c r="P212" s="1078"/>
      <c r="Q212" s="1025"/>
    </row>
    <row r="213" spans="1:17">
      <c r="A213" s="1025"/>
      <c r="B213" s="1078"/>
      <c r="C213" s="1025"/>
      <c r="D213" s="1025"/>
      <c r="E213" s="1025"/>
      <c r="F213" s="1025"/>
      <c r="G213" s="1025"/>
      <c r="H213" s="1025"/>
      <c r="I213" s="1025"/>
      <c r="J213" s="1035"/>
      <c r="K213" s="1035"/>
      <c r="L213" s="1035"/>
      <c r="M213" s="1035"/>
      <c r="N213" s="1035"/>
      <c r="O213" s="1035"/>
      <c r="P213" s="1078"/>
      <c r="Q213" s="1025"/>
    </row>
    <row r="214" spans="1:17">
      <c r="A214" s="1025"/>
      <c r="B214" s="1078"/>
      <c r="C214" s="1025"/>
      <c r="D214" s="1025"/>
      <c r="E214" s="1025"/>
      <c r="F214" s="1025"/>
      <c r="G214" s="1025"/>
      <c r="H214" s="1025"/>
      <c r="I214" s="1025"/>
      <c r="J214" s="1035"/>
      <c r="K214" s="1035"/>
      <c r="L214" s="1035"/>
      <c r="M214" s="1035"/>
      <c r="N214" s="1035"/>
      <c r="O214" s="1035"/>
      <c r="P214" s="1078"/>
      <c r="Q214" s="1025"/>
    </row>
    <row r="215" spans="1:17">
      <c r="A215" s="1025"/>
      <c r="B215" s="1078"/>
      <c r="C215" s="1025"/>
      <c r="D215" s="1025"/>
      <c r="E215" s="1025"/>
      <c r="F215" s="1025"/>
      <c r="G215" s="1025"/>
      <c r="H215" s="1025"/>
      <c r="I215" s="1025"/>
      <c r="J215" s="1035"/>
      <c r="K215" s="1035"/>
      <c r="L215" s="1035"/>
      <c r="M215" s="1035"/>
      <c r="N215" s="1035"/>
      <c r="O215" s="1035"/>
      <c r="P215" s="1078"/>
      <c r="Q215" s="1025"/>
    </row>
    <row r="216" spans="1:17">
      <c r="A216" s="1025"/>
      <c r="B216" s="1078"/>
      <c r="C216" s="1025"/>
      <c r="D216" s="1025"/>
      <c r="E216" s="1025"/>
      <c r="F216" s="1025"/>
      <c r="G216" s="1025"/>
      <c r="H216" s="1025"/>
      <c r="I216" s="1025"/>
      <c r="J216" s="1035"/>
      <c r="K216" s="1035"/>
      <c r="L216" s="1035"/>
      <c r="M216" s="1035"/>
      <c r="N216" s="1035"/>
      <c r="O216" s="1035"/>
      <c r="P216" s="1078"/>
      <c r="Q216" s="1025"/>
    </row>
    <row r="217" spans="1:17">
      <c r="A217" s="1025"/>
      <c r="B217" s="1078"/>
      <c r="C217" s="1025"/>
      <c r="D217" s="1025"/>
      <c r="E217" s="1025"/>
      <c r="F217" s="1025"/>
      <c r="G217" s="1025"/>
      <c r="H217" s="1025"/>
      <c r="I217" s="1025"/>
      <c r="J217" s="1035"/>
      <c r="K217" s="1035"/>
      <c r="L217" s="1035"/>
      <c r="M217" s="1035"/>
      <c r="N217" s="1035"/>
      <c r="O217" s="1035"/>
      <c r="P217" s="1078"/>
      <c r="Q217" s="1025"/>
    </row>
    <row r="218" spans="1:17">
      <c r="A218" s="1025"/>
      <c r="B218" s="1078"/>
      <c r="C218" s="1025"/>
      <c r="D218" s="1025"/>
      <c r="E218" s="1025"/>
      <c r="F218" s="1025"/>
      <c r="G218" s="1025"/>
      <c r="H218" s="1025"/>
      <c r="I218" s="1025"/>
      <c r="J218" s="1035"/>
      <c r="K218" s="1035"/>
      <c r="L218" s="1035"/>
      <c r="M218" s="1035"/>
      <c r="N218" s="1035"/>
      <c r="O218" s="1035"/>
      <c r="P218" s="1078"/>
      <c r="Q218" s="1025"/>
    </row>
    <row r="219" spans="1:17">
      <c r="A219" s="1025"/>
      <c r="B219" s="1078"/>
      <c r="C219" s="1025"/>
      <c r="D219" s="1025"/>
      <c r="E219" s="1025"/>
      <c r="F219" s="1025"/>
      <c r="G219" s="1025"/>
      <c r="H219" s="1025"/>
      <c r="I219" s="1025"/>
      <c r="J219" s="1035"/>
      <c r="K219" s="1035"/>
      <c r="L219" s="1035"/>
      <c r="M219" s="1035"/>
      <c r="N219" s="1035"/>
      <c r="O219" s="1035"/>
      <c r="P219" s="1078"/>
      <c r="Q219" s="1025"/>
    </row>
    <row r="220" spans="1:17">
      <c r="A220" s="1025"/>
      <c r="B220" s="1078"/>
      <c r="C220" s="1025"/>
      <c r="D220" s="1025"/>
      <c r="E220" s="1025"/>
      <c r="F220" s="1025"/>
      <c r="G220" s="1025"/>
      <c r="H220" s="1025"/>
      <c r="I220" s="1025"/>
      <c r="J220" s="1035"/>
      <c r="K220" s="1035"/>
      <c r="L220" s="1035"/>
      <c r="M220" s="1035"/>
      <c r="N220" s="1035"/>
      <c r="O220" s="1035"/>
      <c r="P220" s="1078"/>
      <c r="Q220" s="1025"/>
    </row>
    <row r="221" spans="1:17">
      <c r="A221" s="1025"/>
      <c r="B221" s="1078"/>
      <c r="C221" s="1025"/>
      <c r="D221" s="1025"/>
      <c r="E221" s="1025"/>
      <c r="F221" s="1025"/>
      <c r="G221" s="1025"/>
      <c r="H221" s="1025"/>
      <c r="I221" s="1025"/>
      <c r="J221" s="1035"/>
      <c r="K221" s="1035"/>
      <c r="L221" s="1035"/>
      <c r="M221" s="1035"/>
      <c r="N221" s="1035"/>
      <c r="O221" s="1035"/>
      <c r="P221" s="1078"/>
      <c r="Q221" s="1025"/>
    </row>
    <row r="222" spans="1:17">
      <c r="A222" s="1025"/>
      <c r="B222" s="1078"/>
      <c r="C222" s="1025"/>
      <c r="D222" s="1025"/>
      <c r="E222" s="1025"/>
      <c r="F222" s="1025"/>
      <c r="G222" s="1025"/>
      <c r="H222" s="1025"/>
      <c r="I222" s="1025"/>
      <c r="J222" s="1035"/>
      <c r="K222" s="1035"/>
      <c r="L222" s="1035"/>
      <c r="M222" s="1035"/>
      <c r="N222" s="1035"/>
      <c r="O222" s="1035"/>
      <c r="P222" s="1078"/>
      <c r="Q222" s="1025"/>
    </row>
    <row r="223" spans="1:17">
      <c r="A223" s="1025"/>
      <c r="B223" s="1078"/>
      <c r="C223" s="1025"/>
      <c r="D223" s="1025"/>
      <c r="E223" s="1025"/>
      <c r="F223" s="1025"/>
      <c r="G223" s="1025"/>
      <c r="H223" s="1025"/>
      <c r="I223" s="1025"/>
      <c r="J223" s="1035"/>
      <c r="K223" s="1035"/>
      <c r="L223" s="1035"/>
      <c r="M223" s="1035"/>
      <c r="N223" s="1035"/>
      <c r="O223" s="1035"/>
      <c r="P223" s="1078"/>
      <c r="Q223" s="1025"/>
    </row>
    <row r="224" spans="1:17">
      <c r="A224" s="1025"/>
      <c r="B224" s="1078"/>
      <c r="C224" s="1025"/>
      <c r="D224" s="1025"/>
      <c r="E224" s="1025"/>
      <c r="F224" s="1025"/>
      <c r="G224" s="1025"/>
      <c r="H224" s="1025"/>
      <c r="I224" s="1025"/>
      <c r="J224" s="1035"/>
      <c r="K224" s="1035"/>
      <c r="L224" s="1035"/>
      <c r="M224" s="1035"/>
      <c r="N224" s="1035"/>
      <c r="O224" s="1035"/>
      <c r="P224" s="1078"/>
      <c r="Q224" s="1025"/>
    </row>
    <row r="225" spans="1:17">
      <c r="A225" s="1025"/>
      <c r="B225" s="1078"/>
      <c r="C225" s="1025"/>
      <c r="D225" s="1025"/>
      <c r="E225" s="1025"/>
      <c r="F225" s="1025"/>
      <c r="G225" s="1025"/>
      <c r="H225" s="1025"/>
      <c r="I225" s="1025"/>
      <c r="J225" s="1035"/>
      <c r="K225" s="1035"/>
      <c r="L225" s="1035"/>
      <c r="M225" s="1035"/>
      <c r="N225" s="1035"/>
      <c r="O225" s="1035"/>
      <c r="P225" s="1078"/>
      <c r="Q225" s="1025"/>
    </row>
    <row r="226" spans="1:17">
      <c r="A226" s="1025"/>
      <c r="B226" s="1078"/>
      <c r="C226" s="1025"/>
      <c r="D226" s="1025"/>
      <c r="E226" s="1025"/>
      <c r="F226" s="1025"/>
      <c r="G226" s="1025"/>
      <c r="H226" s="1025"/>
      <c r="I226" s="1025"/>
      <c r="J226" s="1035"/>
      <c r="K226" s="1035"/>
      <c r="L226" s="1035"/>
      <c r="M226" s="1035"/>
      <c r="N226" s="1035"/>
      <c r="O226" s="1035"/>
      <c r="P226" s="1078"/>
      <c r="Q226" s="1025"/>
    </row>
    <row r="227" spans="1:17">
      <c r="A227" s="1025"/>
      <c r="B227" s="1078"/>
      <c r="C227" s="1025"/>
      <c r="D227" s="1025"/>
      <c r="E227" s="1025"/>
      <c r="F227" s="1025"/>
      <c r="G227" s="1025"/>
      <c r="H227" s="1025"/>
      <c r="I227" s="1025"/>
      <c r="J227" s="1035"/>
      <c r="K227" s="1035"/>
      <c r="L227" s="1035"/>
      <c r="M227" s="1035"/>
      <c r="N227" s="1035"/>
      <c r="O227" s="1035"/>
      <c r="P227" s="1078"/>
      <c r="Q227" s="1025"/>
    </row>
    <row r="228" spans="1:17">
      <c r="A228" s="1025"/>
      <c r="B228" s="1078"/>
      <c r="C228" s="1025"/>
      <c r="D228" s="1025"/>
      <c r="E228" s="1025"/>
      <c r="F228" s="1025"/>
      <c r="G228" s="1025"/>
      <c r="H228" s="1025"/>
      <c r="I228" s="1025"/>
      <c r="J228" s="1035"/>
      <c r="K228" s="1035"/>
      <c r="L228" s="1035"/>
      <c r="M228" s="1035"/>
      <c r="N228" s="1035"/>
      <c r="O228" s="1035"/>
      <c r="P228" s="1078"/>
      <c r="Q228" s="1025"/>
    </row>
    <row r="229" spans="1:17">
      <c r="A229" s="1025"/>
      <c r="B229" s="1078"/>
      <c r="C229" s="1025"/>
      <c r="D229" s="1025"/>
      <c r="E229" s="1025"/>
      <c r="F229" s="1025"/>
      <c r="G229" s="1025"/>
      <c r="H229" s="1025"/>
      <c r="I229" s="1025"/>
      <c r="J229" s="1035"/>
      <c r="K229" s="1035"/>
      <c r="L229" s="1035"/>
      <c r="M229" s="1035"/>
      <c r="N229" s="1035"/>
      <c r="O229" s="1035"/>
      <c r="P229" s="1078"/>
      <c r="Q229" s="1025"/>
    </row>
    <row r="230" spans="1:17">
      <c r="A230" s="1025"/>
      <c r="B230" s="1078"/>
      <c r="C230" s="1025"/>
      <c r="D230" s="1025"/>
      <c r="E230" s="1025"/>
      <c r="F230" s="1025"/>
      <c r="G230" s="1025"/>
      <c r="H230" s="1025"/>
      <c r="I230" s="1025"/>
      <c r="J230" s="1035"/>
      <c r="K230" s="1035"/>
      <c r="L230" s="1035"/>
      <c r="M230" s="1035"/>
      <c r="N230" s="1035"/>
      <c r="O230" s="1035"/>
      <c r="P230" s="1078"/>
      <c r="Q230" s="1025"/>
    </row>
    <row r="231" spans="1:17">
      <c r="A231" s="1025"/>
      <c r="B231" s="1078"/>
      <c r="C231" s="1025"/>
      <c r="D231" s="1025"/>
      <c r="E231" s="1025"/>
      <c r="F231" s="1025"/>
      <c r="G231" s="1025"/>
      <c r="H231" s="1025"/>
      <c r="I231" s="1025"/>
      <c r="J231" s="1035"/>
      <c r="K231" s="1035"/>
      <c r="L231" s="1035"/>
      <c r="M231" s="1035"/>
      <c r="N231" s="1035"/>
      <c r="O231" s="1035"/>
      <c r="P231" s="1078"/>
      <c r="Q231" s="1025"/>
    </row>
    <row r="232" spans="1:17">
      <c r="A232" s="1025"/>
      <c r="B232" s="1078"/>
      <c r="C232" s="1025"/>
      <c r="D232" s="1025"/>
      <c r="E232" s="1025"/>
      <c r="F232" s="1025"/>
      <c r="G232" s="1025"/>
      <c r="H232" s="1025"/>
      <c r="I232" s="1025"/>
      <c r="J232" s="1035"/>
      <c r="K232" s="1035"/>
      <c r="L232" s="1035"/>
      <c r="M232" s="1035"/>
      <c r="N232" s="1035"/>
      <c r="O232" s="1035"/>
      <c r="P232" s="1078"/>
      <c r="Q232" s="1025"/>
    </row>
    <row r="233" spans="1:17">
      <c r="A233" s="1025"/>
      <c r="B233" s="1078"/>
      <c r="C233" s="1025"/>
      <c r="D233" s="1025"/>
      <c r="E233" s="1025"/>
      <c r="F233" s="1025"/>
      <c r="G233" s="1025"/>
      <c r="H233" s="1025"/>
      <c r="I233" s="1025"/>
      <c r="J233" s="1035"/>
      <c r="K233" s="1035"/>
      <c r="L233" s="1035"/>
      <c r="M233" s="1035"/>
      <c r="N233" s="1035"/>
      <c r="O233" s="1035"/>
      <c r="P233" s="1078"/>
      <c r="Q233" s="1025"/>
    </row>
    <row r="234" spans="1:17">
      <c r="A234" s="1025"/>
      <c r="B234" s="1078"/>
      <c r="C234" s="1025"/>
      <c r="D234" s="1025"/>
      <c r="E234" s="1025"/>
      <c r="F234" s="1025"/>
      <c r="G234" s="1025"/>
      <c r="H234" s="1025"/>
      <c r="I234" s="1025"/>
      <c r="J234" s="1035"/>
      <c r="K234" s="1035"/>
      <c r="L234" s="1035"/>
      <c r="M234" s="1035"/>
      <c r="N234" s="1035"/>
      <c r="O234" s="1035"/>
      <c r="P234" s="1078"/>
      <c r="Q234" s="1025"/>
    </row>
    <row r="235" spans="1:17">
      <c r="A235" s="1025"/>
      <c r="B235" s="1078"/>
      <c r="C235" s="1025"/>
      <c r="D235" s="1025"/>
      <c r="E235" s="1025"/>
      <c r="F235" s="1025"/>
      <c r="G235" s="1025"/>
      <c r="H235" s="1025"/>
      <c r="I235" s="1025"/>
      <c r="J235" s="1035"/>
      <c r="K235" s="1035"/>
      <c r="L235" s="1035"/>
      <c r="M235" s="1035"/>
      <c r="N235" s="1035"/>
      <c r="O235" s="1035"/>
      <c r="P235" s="1078"/>
      <c r="Q235" s="1025"/>
    </row>
    <row r="236" spans="1:17">
      <c r="A236" s="1025"/>
      <c r="B236" s="1078"/>
      <c r="C236" s="1025"/>
      <c r="D236" s="1025"/>
      <c r="E236" s="1025"/>
      <c r="F236" s="1025"/>
      <c r="G236" s="1025"/>
      <c r="H236" s="1025"/>
      <c r="I236" s="1025"/>
      <c r="J236" s="1035"/>
      <c r="K236" s="1035"/>
      <c r="L236" s="1035"/>
      <c r="M236" s="1035"/>
      <c r="N236" s="1035"/>
      <c r="O236" s="1035"/>
      <c r="P236" s="1078"/>
      <c r="Q236" s="1025"/>
    </row>
    <row r="237" spans="1:17">
      <c r="A237" s="1025"/>
      <c r="B237" s="1078"/>
      <c r="C237" s="1025"/>
      <c r="D237" s="1025"/>
      <c r="E237" s="1025"/>
      <c r="F237" s="1025"/>
      <c r="G237" s="1025"/>
      <c r="H237" s="1025"/>
      <c r="I237" s="1025"/>
      <c r="J237" s="1035"/>
      <c r="K237" s="1035"/>
      <c r="L237" s="1035"/>
      <c r="M237" s="1035"/>
      <c r="N237" s="1035"/>
      <c r="O237" s="1035"/>
      <c r="P237" s="1078"/>
      <c r="Q237" s="1025"/>
    </row>
    <row r="238" spans="1:17">
      <c r="A238" s="1025"/>
      <c r="B238" s="1078"/>
      <c r="C238" s="1025"/>
      <c r="D238" s="1025"/>
      <c r="E238" s="1025"/>
      <c r="F238" s="1025"/>
      <c r="G238" s="1025"/>
      <c r="H238" s="1025"/>
      <c r="I238" s="1025"/>
      <c r="J238" s="1035"/>
      <c r="K238" s="1035"/>
      <c r="L238" s="1035"/>
      <c r="M238" s="1035"/>
      <c r="N238" s="1035"/>
      <c r="O238" s="1035"/>
      <c r="P238" s="1078"/>
      <c r="Q238" s="1025"/>
    </row>
    <row r="239" spans="1:17">
      <c r="A239" s="1025"/>
      <c r="B239" s="1078"/>
      <c r="C239" s="1025"/>
      <c r="D239" s="1025"/>
      <c r="E239" s="1025"/>
      <c r="F239" s="1025"/>
      <c r="G239" s="1025"/>
      <c r="H239" s="1025"/>
      <c r="I239" s="1025"/>
      <c r="J239" s="1035"/>
      <c r="K239" s="1035"/>
      <c r="L239" s="1035"/>
      <c r="M239" s="1035"/>
      <c r="N239" s="1035"/>
      <c r="O239" s="1035"/>
      <c r="P239" s="1078"/>
      <c r="Q239" s="1025"/>
    </row>
    <row r="240" spans="1:17">
      <c r="A240" s="1025"/>
      <c r="B240" s="1078"/>
      <c r="C240" s="1025"/>
      <c r="D240" s="1025"/>
      <c r="E240" s="1025"/>
      <c r="F240" s="1025"/>
      <c r="G240" s="1025"/>
      <c r="H240" s="1025"/>
      <c r="I240" s="1025"/>
      <c r="J240" s="1035"/>
      <c r="K240" s="1035"/>
      <c r="L240" s="1035"/>
      <c r="M240" s="1035"/>
      <c r="N240" s="1035"/>
      <c r="O240" s="1035"/>
      <c r="P240" s="1078"/>
      <c r="Q240" s="1025"/>
    </row>
    <row r="241" spans="1:17">
      <c r="A241" s="1025"/>
      <c r="B241" s="1078"/>
      <c r="C241" s="1025"/>
      <c r="D241" s="1025"/>
      <c r="E241" s="1025"/>
      <c r="F241" s="1025"/>
      <c r="G241" s="1025"/>
      <c r="H241" s="1025"/>
      <c r="I241" s="1025"/>
      <c r="J241" s="1035"/>
      <c r="K241" s="1035"/>
      <c r="L241" s="1035"/>
      <c r="M241" s="1035"/>
      <c r="N241" s="1035"/>
      <c r="O241" s="1035"/>
      <c r="P241" s="1078"/>
      <c r="Q241" s="1025"/>
    </row>
    <row r="242" spans="1:17">
      <c r="A242" s="1025"/>
      <c r="B242" s="1078"/>
      <c r="C242" s="1025"/>
      <c r="D242" s="1025"/>
      <c r="E242" s="1025"/>
      <c r="F242" s="1025"/>
      <c r="G242" s="1025"/>
      <c r="H242" s="1025"/>
      <c r="I242" s="1025"/>
      <c r="J242" s="1035"/>
      <c r="K242" s="1035"/>
      <c r="L242" s="1035"/>
      <c r="M242" s="1035"/>
      <c r="N242" s="1035"/>
      <c r="O242" s="1035"/>
      <c r="P242" s="1078"/>
      <c r="Q242" s="1025"/>
    </row>
    <row r="243" spans="1:17">
      <c r="A243" s="1025"/>
      <c r="B243" s="1078"/>
      <c r="C243" s="1025"/>
      <c r="D243" s="1025"/>
      <c r="E243" s="1025"/>
      <c r="F243" s="1025"/>
      <c r="G243" s="1025"/>
      <c r="H243" s="1025"/>
      <c r="I243" s="1025"/>
      <c r="J243" s="1035"/>
      <c r="K243" s="1035"/>
      <c r="L243" s="1035"/>
      <c r="M243" s="1035"/>
      <c r="N243" s="1035"/>
      <c r="O243" s="1035"/>
      <c r="P243" s="1078"/>
      <c r="Q243" s="1025"/>
    </row>
    <row r="244" spans="1:17">
      <c r="A244" s="1025"/>
      <c r="B244" s="1078"/>
      <c r="C244" s="1025"/>
      <c r="D244" s="1025"/>
      <c r="E244" s="1025"/>
      <c r="F244" s="1025"/>
      <c r="G244" s="1025"/>
      <c r="H244" s="1025"/>
      <c r="I244" s="1025"/>
      <c r="J244" s="1035"/>
      <c r="K244" s="1035"/>
      <c r="L244" s="1035"/>
      <c r="M244" s="1035"/>
      <c r="N244" s="1035"/>
      <c r="O244" s="1035"/>
      <c r="P244" s="1078"/>
      <c r="Q244" s="1025"/>
    </row>
    <row r="245" spans="1:17">
      <c r="A245" s="1025"/>
      <c r="B245" s="1078"/>
      <c r="C245" s="1025"/>
      <c r="D245" s="1025"/>
      <c r="E245" s="1025"/>
      <c r="F245" s="1025"/>
      <c r="G245" s="1025"/>
      <c r="H245" s="1025"/>
      <c r="I245" s="1025"/>
      <c r="J245" s="1035"/>
      <c r="K245" s="1035"/>
      <c r="L245" s="1035"/>
      <c r="M245" s="1035"/>
      <c r="N245" s="1035"/>
      <c r="O245" s="1035"/>
      <c r="P245" s="1078"/>
      <c r="Q245" s="1025"/>
    </row>
    <row r="246" spans="1:17">
      <c r="A246" s="1025"/>
      <c r="B246" s="1078"/>
      <c r="C246" s="1025"/>
      <c r="D246" s="1025"/>
      <c r="E246" s="1025"/>
      <c r="F246" s="1025"/>
      <c r="G246" s="1025"/>
      <c r="H246" s="1025"/>
      <c r="I246" s="1025"/>
      <c r="J246" s="1035"/>
      <c r="K246" s="1035"/>
      <c r="L246" s="1035"/>
      <c r="M246" s="1035"/>
      <c r="N246" s="1035"/>
      <c r="O246" s="1035"/>
      <c r="P246" s="1078"/>
      <c r="Q246" s="1025"/>
    </row>
    <row r="247" spans="1:17">
      <c r="A247" s="1025"/>
      <c r="B247" s="1078"/>
      <c r="C247" s="1025"/>
      <c r="D247" s="1025"/>
      <c r="E247" s="1025"/>
      <c r="F247" s="1025"/>
      <c r="G247" s="1025"/>
      <c r="H247" s="1025"/>
      <c r="I247" s="1025"/>
      <c r="J247" s="1035"/>
      <c r="K247" s="1035"/>
      <c r="L247" s="1035"/>
      <c r="M247" s="1035"/>
      <c r="N247" s="1035"/>
      <c r="O247" s="1035"/>
      <c r="P247" s="1078"/>
      <c r="Q247" s="1025"/>
    </row>
    <row r="248" spans="1:17">
      <c r="A248" s="1025"/>
      <c r="B248" s="1078"/>
      <c r="C248" s="1025"/>
      <c r="D248" s="1025"/>
      <c r="E248" s="1025"/>
      <c r="F248" s="1025"/>
      <c r="G248" s="1025"/>
      <c r="H248" s="1025"/>
      <c r="I248" s="1025"/>
      <c r="J248" s="1035"/>
      <c r="K248" s="1035"/>
      <c r="L248" s="1035"/>
      <c r="M248" s="1035"/>
      <c r="N248" s="1035"/>
      <c r="O248" s="1035"/>
      <c r="P248" s="1078"/>
      <c r="Q248" s="1025"/>
    </row>
    <row r="249" spans="1:17">
      <c r="A249" s="1025"/>
      <c r="B249" s="1078"/>
      <c r="C249" s="1025"/>
      <c r="D249" s="1025"/>
      <c r="E249" s="1025"/>
      <c r="F249" s="1025"/>
      <c r="G249" s="1025"/>
      <c r="H249" s="1025"/>
      <c r="I249" s="1025"/>
      <c r="J249" s="1035"/>
      <c r="K249" s="1035"/>
      <c r="L249" s="1035"/>
      <c r="M249" s="1035"/>
      <c r="N249" s="1035"/>
      <c r="O249" s="1035"/>
      <c r="P249" s="1078"/>
      <c r="Q249" s="1025"/>
    </row>
    <row r="250" spans="1:17">
      <c r="A250" s="1025"/>
      <c r="B250" s="1078"/>
      <c r="C250" s="1025"/>
      <c r="D250" s="1025"/>
      <c r="E250" s="1025"/>
      <c r="F250" s="1025"/>
      <c r="G250" s="1025"/>
      <c r="H250" s="1025"/>
      <c r="I250" s="1025"/>
      <c r="J250" s="1035"/>
      <c r="K250" s="1035"/>
      <c r="L250" s="1035"/>
      <c r="M250" s="1035"/>
      <c r="N250" s="1035"/>
      <c r="O250" s="1035"/>
      <c r="P250" s="1078"/>
      <c r="Q250" s="1025"/>
    </row>
    <row r="251" spans="1:17">
      <c r="A251" s="1025"/>
      <c r="B251" s="1078"/>
      <c r="C251" s="1025"/>
      <c r="D251" s="1025"/>
      <c r="E251" s="1025"/>
      <c r="F251" s="1025"/>
      <c r="G251" s="1025"/>
      <c r="H251" s="1025"/>
      <c r="I251" s="1025"/>
      <c r="J251" s="1035"/>
      <c r="K251" s="1035"/>
      <c r="L251" s="1035"/>
      <c r="M251" s="1035"/>
      <c r="N251" s="1035"/>
      <c r="O251" s="1035"/>
      <c r="P251" s="1078"/>
      <c r="Q251" s="1025"/>
    </row>
    <row r="252" spans="1:17">
      <c r="A252" s="1025"/>
      <c r="B252" s="1078"/>
      <c r="C252" s="1025"/>
      <c r="D252" s="1025"/>
      <c r="E252" s="1025"/>
      <c r="F252" s="1025"/>
      <c r="G252" s="1025"/>
      <c r="H252" s="1025"/>
      <c r="I252" s="1025"/>
      <c r="J252" s="1035"/>
      <c r="K252" s="1035"/>
      <c r="L252" s="1035"/>
      <c r="M252" s="1035"/>
      <c r="N252" s="1035"/>
      <c r="O252" s="1035"/>
      <c r="P252" s="1078"/>
      <c r="Q252" s="1025"/>
    </row>
    <row r="253" spans="1:17">
      <c r="A253" s="1025"/>
      <c r="B253" s="1078"/>
      <c r="C253" s="1025"/>
      <c r="D253" s="1025"/>
      <c r="E253" s="1025"/>
      <c r="F253" s="1025"/>
      <c r="G253" s="1025"/>
      <c r="H253" s="1025"/>
      <c r="I253" s="1025"/>
      <c r="J253" s="1035"/>
      <c r="K253" s="1035"/>
      <c r="L253" s="1035"/>
      <c r="M253" s="1035"/>
      <c r="N253" s="1035"/>
      <c r="O253" s="1035"/>
      <c r="P253" s="1078"/>
      <c r="Q253" s="1025"/>
    </row>
    <row r="254" spans="1:17">
      <c r="A254" s="1025"/>
      <c r="B254" s="1078"/>
      <c r="C254" s="1025"/>
      <c r="D254" s="1025"/>
      <c r="E254" s="1025"/>
      <c r="F254" s="1025"/>
      <c r="G254" s="1025"/>
      <c r="H254" s="1025"/>
      <c r="I254" s="1025"/>
      <c r="J254" s="1035"/>
      <c r="K254" s="1035"/>
      <c r="L254" s="1035"/>
      <c r="M254" s="1035"/>
      <c r="N254" s="1035"/>
      <c r="O254" s="1035"/>
      <c r="P254" s="1078"/>
      <c r="Q254" s="1025"/>
    </row>
    <row r="255" spans="1:17">
      <c r="A255" s="1025"/>
      <c r="B255" s="1078"/>
      <c r="C255" s="1025"/>
      <c r="D255" s="1025"/>
      <c r="E255" s="1025"/>
      <c r="F255" s="1025"/>
      <c r="G255" s="1025"/>
      <c r="H255" s="1025"/>
      <c r="I255" s="1025"/>
      <c r="J255" s="1035"/>
      <c r="K255" s="1035"/>
      <c r="L255" s="1035"/>
      <c r="M255" s="1035"/>
      <c r="N255" s="1035"/>
      <c r="O255" s="1035"/>
      <c r="P255" s="1078"/>
      <c r="Q255" s="1025"/>
    </row>
    <row r="256" spans="1:17">
      <c r="A256" s="1025"/>
      <c r="B256" s="1078"/>
      <c r="C256" s="1025"/>
      <c r="D256" s="1025"/>
      <c r="E256" s="1025"/>
      <c r="F256" s="1025"/>
      <c r="G256" s="1025"/>
      <c r="H256" s="1025"/>
      <c r="I256" s="1025"/>
      <c r="J256" s="1035"/>
      <c r="K256" s="1035"/>
      <c r="L256" s="1035"/>
      <c r="M256" s="1035"/>
      <c r="N256" s="1035"/>
      <c r="O256" s="1035"/>
      <c r="P256" s="1078"/>
      <c r="Q256" s="1025"/>
    </row>
    <row r="257" spans="1:17">
      <c r="A257" s="1025"/>
      <c r="B257" s="1078"/>
      <c r="C257" s="1025"/>
      <c r="D257" s="1025"/>
      <c r="E257" s="1025"/>
      <c r="F257" s="1025"/>
      <c r="G257" s="1025"/>
      <c r="H257" s="1025"/>
      <c r="I257" s="1025"/>
      <c r="J257" s="1035"/>
      <c r="K257" s="1035"/>
      <c r="L257" s="1035"/>
      <c r="M257" s="1035"/>
      <c r="N257" s="1035"/>
      <c r="O257" s="1035"/>
      <c r="P257" s="1078"/>
      <c r="Q257" s="1025"/>
    </row>
    <row r="258" spans="1:17">
      <c r="A258" s="1025"/>
      <c r="B258" s="1078"/>
      <c r="C258" s="1025"/>
      <c r="D258" s="1025"/>
      <c r="E258" s="1025"/>
      <c r="F258" s="1025"/>
      <c r="G258" s="1025"/>
      <c r="H258" s="1025"/>
      <c r="I258" s="1025"/>
      <c r="J258" s="1035"/>
      <c r="K258" s="1035"/>
      <c r="L258" s="1035"/>
      <c r="M258" s="1035"/>
      <c r="N258" s="1035"/>
      <c r="O258" s="1035"/>
      <c r="P258" s="1078"/>
      <c r="Q258" s="1025"/>
    </row>
    <row r="259" spans="1:17">
      <c r="A259" s="1025"/>
      <c r="B259" s="1078"/>
      <c r="C259" s="1025"/>
      <c r="D259" s="1025"/>
      <c r="E259" s="1025"/>
      <c r="F259" s="1025"/>
      <c r="G259" s="1025"/>
      <c r="H259" s="1025"/>
      <c r="I259" s="1025"/>
      <c r="J259" s="1035"/>
      <c r="K259" s="1035"/>
      <c r="L259" s="1035"/>
      <c r="M259" s="1035"/>
      <c r="N259" s="1035"/>
      <c r="O259" s="1035"/>
      <c r="P259" s="1078"/>
      <c r="Q259" s="1025"/>
    </row>
    <row r="260" spans="1:17">
      <c r="A260" s="1025"/>
      <c r="B260" s="1078"/>
      <c r="C260" s="1025"/>
      <c r="D260" s="1025"/>
      <c r="E260" s="1025"/>
      <c r="F260" s="1025"/>
      <c r="G260" s="1025"/>
      <c r="H260" s="1025"/>
      <c r="I260" s="1025"/>
      <c r="J260" s="1035"/>
      <c r="K260" s="1035"/>
      <c r="L260" s="1035"/>
      <c r="M260" s="1035"/>
      <c r="N260" s="1035"/>
      <c r="O260" s="1035"/>
      <c r="P260" s="1078"/>
      <c r="Q260" s="1025"/>
    </row>
    <row r="261" spans="1:17">
      <c r="A261" s="1025"/>
      <c r="B261" s="1078"/>
      <c r="C261" s="1025"/>
      <c r="D261" s="1025"/>
      <c r="E261" s="1025"/>
      <c r="F261" s="1025"/>
      <c r="G261" s="1025"/>
      <c r="H261" s="1025"/>
      <c r="I261" s="1025"/>
      <c r="J261" s="1035"/>
      <c r="K261" s="1035"/>
      <c r="L261" s="1035"/>
      <c r="M261" s="1035"/>
      <c r="N261" s="1035"/>
      <c r="O261" s="1035"/>
      <c r="P261" s="1078"/>
      <c r="Q261" s="1025"/>
    </row>
    <row r="262" spans="1:17">
      <c r="A262" s="1025"/>
      <c r="B262" s="1078"/>
      <c r="C262" s="1025"/>
      <c r="D262" s="1025"/>
      <c r="E262" s="1025"/>
      <c r="F262" s="1025"/>
      <c r="G262" s="1025"/>
      <c r="H262" s="1025"/>
      <c r="I262" s="1025"/>
      <c r="J262" s="1035"/>
      <c r="K262" s="1035"/>
      <c r="L262" s="1035"/>
      <c r="M262" s="1035"/>
      <c r="N262" s="1035"/>
      <c r="O262" s="1035"/>
      <c r="P262" s="1078"/>
      <c r="Q262" s="1025"/>
    </row>
    <row r="263" spans="1:17">
      <c r="A263" s="1025"/>
      <c r="B263" s="1078"/>
      <c r="C263" s="1025"/>
      <c r="D263" s="1025"/>
      <c r="E263" s="1025"/>
      <c r="F263" s="1025"/>
      <c r="G263" s="1025"/>
      <c r="H263" s="1025"/>
      <c r="I263" s="1025"/>
      <c r="J263" s="1035"/>
      <c r="K263" s="1035"/>
      <c r="L263" s="1035"/>
      <c r="M263" s="1035"/>
      <c r="N263" s="1035"/>
      <c r="O263" s="1035"/>
      <c r="P263" s="1078"/>
      <c r="Q263" s="1025"/>
    </row>
    <row r="264" spans="1:17">
      <c r="A264" s="1025"/>
      <c r="B264" s="1078"/>
      <c r="C264" s="1025"/>
      <c r="D264" s="1025"/>
      <c r="E264" s="1025"/>
      <c r="F264" s="1025"/>
      <c r="G264" s="1025"/>
      <c r="H264" s="1025"/>
      <c r="I264" s="1025"/>
      <c r="J264" s="1035"/>
      <c r="K264" s="1035"/>
      <c r="L264" s="1035"/>
      <c r="M264" s="1035"/>
      <c r="N264" s="1035"/>
      <c r="O264" s="1035"/>
      <c r="P264" s="1078"/>
      <c r="Q264" s="1025"/>
    </row>
    <row r="265" spans="1:17">
      <c r="A265" s="1025"/>
      <c r="B265" s="1078"/>
      <c r="C265" s="1025"/>
      <c r="D265" s="1025"/>
      <c r="E265" s="1025"/>
      <c r="F265" s="1025"/>
      <c r="G265" s="1025"/>
      <c r="H265" s="1025"/>
      <c r="I265" s="1025"/>
      <c r="J265" s="1035"/>
      <c r="K265" s="1035"/>
      <c r="L265" s="1035"/>
      <c r="M265" s="1035"/>
      <c r="N265" s="1035"/>
      <c r="O265" s="1035"/>
      <c r="P265" s="1078"/>
      <c r="Q265" s="1025"/>
    </row>
    <row r="266" spans="1:17">
      <c r="A266" s="1025"/>
      <c r="B266" s="1078"/>
      <c r="C266" s="1025"/>
      <c r="D266" s="1025"/>
      <c r="E266" s="1025"/>
      <c r="F266" s="1025"/>
      <c r="G266" s="1025"/>
      <c r="H266" s="1025"/>
      <c r="I266" s="1025"/>
      <c r="J266" s="1035"/>
      <c r="K266" s="1035"/>
      <c r="L266" s="1035"/>
      <c r="M266" s="1035"/>
      <c r="N266" s="1035"/>
      <c r="O266" s="1035"/>
      <c r="P266" s="1078"/>
      <c r="Q266" s="1025"/>
    </row>
    <row r="267" spans="1:17">
      <c r="A267" s="1025"/>
      <c r="B267" s="1078"/>
      <c r="C267" s="1025"/>
      <c r="D267" s="1025"/>
      <c r="E267" s="1025"/>
      <c r="F267" s="1025"/>
      <c r="G267" s="1025"/>
      <c r="H267" s="1025"/>
      <c r="I267" s="1025"/>
      <c r="J267" s="1035"/>
      <c r="K267" s="1035"/>
      <c r="L267" s="1035"/>
      <c r="M267" s="1035"/>
      <c r="N267" s="1035"/>
      <c r="O267" s="1035"/>
      <c r="P267" s="1078"/>
      <c r="Q267" s="1025"/>
    </row>
    <row r="268" spans="1:17">
      <c r="A268" s="1025"/>
      <c r="B268" s="1078"/>
      <c r="C268" s="1025"/>
      <c r="D268" s="1025"/>
      <c r="E268" s="1025"/>
      <c r="F268" s="1025"/>
      <c r="G268" s="1025"/>
      <c r="H268" s="1025"/>
      <c r="I268" s="1025"/>
      <c r="J268" s="1035"/>
      <c r="K268" s="1035"/>
      <c r="L268" s="1035"/>
      <c r="M268" s="1035"/>
      <c r="N268" s="1035"/>
      <c r="O268" s="1035"/>
      <c r="P268" s="1078"/>
      <c r="Q268" s="1025"/>
    </row>
    <row r="269" spans="1:17">
      <c r="A269" s="1025"/>
      <c r="B269" s="1078"/>
      <c r="C269" s="1025"/>
      <c r="D269" s="1025"/>
      <c r="E269" s="1025"/>
      <c r="F269" s="1025"/>
      <c r="G269" s="1025"/>
      <c r="H269" s="1025"/>
      <c r="I269" s="1025"/>
      <c r="J269" s="1035"/>
      <c r="K269" s="1035"/>
      <c r="L269" s="1035"/>
      <c r="M269" s="1035"/>
      <c r="N269" s="1035"/>
      <c r="O269" s="1035"/>
      <c r="P269" s="1078"/>
      <c r="Q269" s="1025"/>
    </row>
    <row r="270" spans="1:17">
      <c r="A270" s="1025"/>
      <c r="B270" s="1078"/>
      <c r="C270" s="1025"/>
      <c r="D270" s="1025"/>
      <c r="E270" s="1025"/>
      <c r="F270" s="1025"/>
      <c r="G270" s="1025"/>
      <c r="H270" s="1025"/>
      <c r="I270" s="1025"/>
      <c r="J270" s="1035"/>
      <c r="K270" s="1035"/>
      <c r="L270" s="1035"/>
      <c r="M270" s="1035"/>
      <c r="N270" s="1035"/>
      <c r="O270" s="1035"/>
      <c r="P270" s="1078"/>
      <c r="Q270" s="1025"/>
    </row>
    <row r="271" spans="1:17">
      <c r="A271" s="1025"/>
      <c r="B271" s="1078"/>
      <c r="C271" s="1025"/>
      <c r="D271" s="1025"/>
      <c r="E271" s="1025"/>
      <c r="F271" s="1025"/>
      <c r="G271" s="1025"/>
      <c r="H271" s="1025"/>
      <c r="I271" s="1025"/>
      <c r="J271" s="1035"/>
      <c r="K271" s="1035"/>
      <c r="L271" s="1035"/>
      <c r="M271" s="1035"/>
      <c r="N271" s="1035"/>
      <c r="O271" s="1035"/>
      <c r="P271" s="1078"/>
      <c r="Q271" s="1025"/>
    </row>
    <row r="272" spans="1:17">
      <c r="A272" s="1025"/>
      <c r="B272" s="1078"/>
      <c r="C272" s="1025"/>
      <c r="D272" s="1025"/>
      <c r="E272" s="1025"/>
      <c r="F272" s="1025"/>
      <c r="G272" s="1025"/>
      <c r="H272" s="1025"/>
      <c r="I272" s="1025"/>
      <c r="J272" s="1035"/>
      <c r="K272" s="1035"/>
      <c r="L272" s="1035"/>
      <c r="M272" s="1035"/>
      <c r="N272" s="1035"/>
      <c r="O272" s="1035"/>
      <c r="P272" s="1078"/>
      <c r="Q272" s="1025"/>
    </row>
    <row r="273" spans="1:17">
      <c r="A273" s="1025"/>
      <c r="B273" s="1078"/>
      <c r="C273" s="1025"/>
      <c r="D273" s="1025"/>
      <c r="E273" s="1025"/>
      <c r="F273" s="1025"/>
      <c r="G273" s="1025"/>
      <c r="H273" s="1025"/>
      <c r="I273" s="1025"/>
      <c r="J273" s="1035"/>
      <c r="K273" s="1035"/>
      <c r="L273" s="1035"/>
      <c r="M273" s="1035"/>
      <c r="N273" s="1035"/>
      <c r="O273" s="1035"/>
      <c r="P273" s="1078"/>
      <c r="Q273" s="1025"/>
    </row>
    <row r="274" spans="1:17">
      <c r="A274" s="1025"/>
      <c r="B274" s="1078"/>
      <c r="C274" s="1025"/>
      <c r="D274" s="1025"/>
      <c r="E274" s="1025"/>
      <c r="F274" s="1025"/>
      <c r="G274" s="1025"/>
      <c r="H274" s="1025"/>
      <c r="I274" s="1025"/>
      <c r="J274" s="1035"/>
      <c r="K274" s="1035"/>
      <c r="L274" s="1035"/>
      <c r="M274" s="1035"/>
      <c r="N274" s="1035"/>
      <c r="O274" s="1035"/>
      <c r="P274" s="1078"/>
      <c r="Q274" s="1025"/>
    </row>
    <row r="275" spans="1:17">
      <c r="A275" s="1025"/>
      <c r="B275" s="1078"/>
      <c r="C275" s="1025"/>
      <c r="D275" s="1025"/>
      <c r="E275" s="1025"/>
      <c r="F275" s="1025"/>
      <c r="G275" s="1025"/>
      <c r="H275" s="1025"/>
      <c r="I275" s="1025"/>
      <c r="J275" s="1035"/>
      <c r="K275" s="1035"/>
      <c r="L275" s="1035"/>
      <c r="M275" s="1035"/>
      <c r="N275" s="1035"/>
      <c r="O275" s="1035"/>
      <c r="P275" s="1078"/>
      <c r="Q275" s="1025"/>
    </row>
    <row r="276" spans="1:17">
      <c r="A276" s="1025"/>
      <c r="B276" s="1078"/>
      <c r="C276" s="1025"/>
      <c r="D276" s="1025"/>
      <c r="E276" s="1025"/>
      <c r="F276" s="1025"/>
      <c r="G276" s="1025"/>
      <c r="H276" s="1025"/>
      <c r="I276" s="1025"/>
      <c r="J276" s="1035"/>
      <c r="K276" s="1035"/>
      <c r="L276" s="1035"/>
      <c r="M276" s="1035"/>
      <c r="N276" s="1035"/>
      <c r="O276" s="1035"/>
      <c r="P276" s="1078"/>
      <c r="Q276" s="1025"/>
    </row>
    <row r="277" spans="1:17">
      <c r="A277" s="1025"/>
      <c r="B277" s="1078"/>
      <c r="C277" s="1025"/>
      <c r="D277" s="1025"/>
      <c r="E277" s="1025"/>
      <c r="F277" s="1025"/>
      <c r="G277" s="1025"/>
      <c r="H277" s="1025"/>
      <c r="I277" s="1025"/>
      <c r="J277" s="1035"/>
      <c r="K277" s="1035"/>
      <c r="L277" s="1035"/>
      <c r="M277" s="1035"/>
      <c r="N277" s="1035"/>
      <c r="O277" s="1035"/>
      <c r="P277" s="1078"/>
      <c r="Q277" s="1025"/>
    </row>
    <row r="278" spans="1:17">
      <c r="A278" s="1025"/>
      <c r="B278" s="1078"/>
      <c r="C278" s="1025"/>
      <c r="D278" s="1025"/>
      <c r="E278" s="1025"/>
      <c r="F278" s="1025"/>
      <c r="G278" s="1025"/>
      <c r="H278" s="1025"/>
      <c r="I278" s="1025"/>
      <c r="J278" s="1035"/>
      <c r="K278" s="1035"/>
      <c r="L278" s="1035"/>
      <c r="M278" s="1035"/>
      <c r="N278" s="1035"/>
      <c r="O278" s="1035"/>
      <c r="P278" s="1078"/>
      <c r="Q278" s="1025"/>
    </row>
    <row r="279" spans="1:17">
      <c r="A279" s="1025"/>
      <c r="B279" s="1078"/>
      <c r="C279" s="1025"/>
      <c r="D279" s="1025"/>
      <c r="E279" s="1025"/>
      <c r="F279" s="1025"/>
      <c r="G279" s="1025"/>
      <c r="H279" s="1025"/>
      <c r="I279" s="1025"/>
      <c r="J279" s="1035"/>
      <c r="K279" s="1035"/>
      <c r="L279" s="1035"/>
      <c r="M279" s="1035"/>
      <c r="N279" s="1035"/>
      <c r="O279" s="1035"/>
      <c r="P279" s="1078"/>
      <c r="Q279" s="1025"/>
    </row>
    <row r="280" spans="1:17">
      <c r="A280" s="1025"/>
      <c r="B280" s="1078"/>
      <c r="C280" s="1025"/>
      <c r="D280" s="1025"/>
      <c r="E280" s="1025"/>
      <c r="F280" s="1025"/>
      <c r="G280" s="1025"/>
      <c r="H280" s="1025"/>
      <c r="I280" s="1025"/>
      <c r="J280" s="1035"/>
      <c r="K280" s="1035"/>
      <c r="L280" s="1035"/>
      <c r="M280" s="1035"/>
      <c r="N280" s="1035"/>
      <c r="O280" s="1035"/>
      <c r="P280" s="1078"/>
      <c r="Q280" s="1025"/>
    </row>
    <row r="281" spans="1:17">
      <c r="A281" s="1025"/>
      <c r="B281" s="1078"/>
      <c r="C281" s="1025"/>
      <c r="D281" s="1025"/>
      <c r="E281" s="1025"/>
      <c r="F281" s="1025"/>
      <c r="G281" s="1025"/>
      <c r="H281" s="1025"/>
      <c r="I281" s="1025"/>
      <c r="J281" s="1035"/>
      <c r="K281" s="1035"/>
      <c r="L281" s="1035"/>
      <c r="M281" s="1035"/>
      <c r="N281" s="1035"/>
      <c r="O281" s="1035"/>
      <c r="P281" s="1078"/>
      <c r="Q281" s="1025"/>
    </row>
    <row r="282" spans="1:17">
      <c r="A282" s="1025"/>
      <c r="B282" s="1078"/>
      <c r="C282" s="1025"/>
      <c r="D282" s="1025"/>
      <c r="E282" s="1025"/>
      <c r="F282" s="1025"/>
      <c r="G282" s="1025"/>
      <c r="H282" s="1025"/>
      <c r="I282" s="1025"/>
      <c r="J282" s="1035"/>
      <c r="K282" s="1035"/>
      <c r="L282" s="1035"/>
      <c r="M282" s="1035"/>
      <c r="N282" s="1035"/>
      <c r="O282" s="1035"/>
      <c r="P282" s="1078"/>
      <c r="Q282" s="1025"/>
    </row>
    <row r="283" spans="1:17">
      <c r="A283" s="1025"/>
      <c r="B283" s="1078"/>
      <c r="C283" s="1025"/>
      <c r="D283" s="1025"/>
      <c r="E283" s="1025"/>
      <c r="F283" s="1025"/>
      <c r="G283" s="1025"/>
      <c r="H283" s="1025"/>
      <c r="I283" s="1025"/>
      <c r="J283" s="1035"/>
      <c r="K283" s="1035"/>
      <c r="L283" s="1035"/>
      <c r="M283" s="1035"/>
      <c r="N283" s="1035"/>
      <c r="O283" s="1035"/>
      <c r="P283" s="1078"/>
      <c r="Q283" s="1025"/>
    </row>
    <row r="284" spans="1:17">
      <c r="A284" s="1025"/>
      <c r="B284" s="1078"/>
      <c r="C284" s="1025"/>
      <c r="D284" s="1025"/>
      <c r="E284" s="1025"/>
      <c r="F284" s="1025"/>
      <c r="G284" s="1025"/>
      <c r="H284" s="1025"/>
      <c r="I284" s="1025"/>
      <c r="J284" s="1035"/>
      <c r="K284" s="1035"/>
      <c r="L284" s="1035"/>
      <c r="M284" s="1035"/>
      <c r="N284" s="1035"/>
      <c r="O284" s="1035"/>
      <c r="P284" s="1078"/>
      <c r="Q284" s="1025"/>
    </row>
    <row r="285" spans="1:17">
      <c r="A285" s="1025"/>
      <c r="B285" s="1078"/>
      <c r="C285" s="1025"/>
      <c r="D285" s="1025"/>
      <c r="E285" s="1025"/>
      <c r="F285" s="1025"/>
      <c r="G285" s="1025"/>
      <c r="H285" s="1025"/>
      <c r="I285" s="1025"/>
      <c r="J285" s="1035"/>
      <c r="K285" s="1035"/>
      <c r="L285" s="1035"/>
      <c r="M285" s="1035"/>
      <c r="N285" s="1035"/>
      <c r="O285" s="1035"/>
      <c r="P285" s="1078"/>
      <c r="Q285" s="1025"/>
    </row>
    <row r="286" spans="1:17">
      <c r="A286" s="1025"/>
      <c r="B286" s="1078"/>
      <c r="C286" s="1025"/>
      <c r="D286" s="1025"/>
      <c r="E286" s="1025"/>
      <c r="F286" s="1025"/>
      <c r="G286" s="1025"/>
      <c r="H286" s="1025"/>
      <c r="I286" s="1025"/>
      <c r="J286" s="1035"/>
      <c r="K286" s="1035"/>
      <c r="L286" s="1035"/>
      <c r="M286" s="1035"/>
      <c r="N286" s="1035"/>
      <c r="O286" s="1035"/>
      <c r="P286" s="1078"/>
      <c r="Q286" s="1025"/>
    </row>
    <row r="287" spans="1:17">
      <c r="A287" s="1025"/>
      <c r="B287" s="1078"/>
      <c r="C287" s="1025"/>
      <c r="D287" s="1025"/>
      <c r="E287" s="1025"/>
      <c r="F287" s="1025"/>
      <c r="G287" s="1025"/>
      <c r="H287" s="1025"/>
      <c r="I287" s="1025"/>
      <c r="J287" s="1035"/>
      <c r="K287" s="1035"/>
      <c r="L287" s="1035"/>
      <c r="M287" s="1035"/>
      <c r="N287" s="1035"/>
      <c r="O287" s="1035"/>
      <c r="P287" s="1078"/>
      <c r="Q287" s="1025"/>
    </row>
    <row r="288" spans="1:17">
      <c r="A288" s="1025"/>
      <c r="B288" s="1078"/>
      <c r="C288" s="1025"/>
      <c r="D288" s="1025"/>
      <c r="E288" s="1025"/>
      <c r="F288" s="1025"/>
      <c r="G288" s="1025"/>
      <c r="H288" s="1025"/>
      <c r="I288" s="1025"/>
      <c r="J288" s="1035"/>
      <c r="K288" s="1035"/>
      <c r="L288" s="1035"/>
      <c r="M288" s="1035"/>
      <c r="N288" s="1035"/>
      <c r="O288" s="1035"/>
      <c r="P288" s="1078"/>
      <c r="Q288" s="1025"/>
    </row>
    <row r="289" spans="1:17">
      <c r="A289" s="1025"/>
      <c r="B289" s="1078"/>
      <c r="C289" s="1025"/>
      <c r="D289" s="1025"/>
      <c r="E289" s="1025"/>
      <c r="F289" s="1025"/>
      <c r="G289" s="1025"/>
      <c r="H289" s="1025"/>
      <c r="I289" s="1025"/>
      <c r="J289" s="1035"/>
      <c r="K289" s="1035"/>
      <c r="L289" s="1035"/>
      <c r="M289" s="1035"/>
      <c r="N289" s="1035"/>
      <c r="O289" s="1035"/>
      <c r="P289" s="1078"/>
      <c r="Q289" s="1025"/>
    </row>
    <row r="290" spans="1:17">
      <c r="A290" s="1025"/>
      <c r="B290" s="1078"/>
      <c r="C290" s="1025"/>
      <c r="D290" s="1025"/>
      <c r="E290" s="1025"/>
      <c r="F290" s="1025"/>
      <c r="G290" s="1025"/>
      <c r="H290" s="1025"/>
      <c r="I290" s="1025"/>
      <c r="J290" s="1035"/>
      <c r="K290" s="1035"/>
      <c r="L290" s="1035"/>
      <c r="M290" s="1035"/>
      <c r="N290" s="1035"/>
      <c r="O290" s="1035"/>
      <c r="P290" s="1078"/>
      <c r="Q290" s="1025"/>
    </row>
    <row r="291" spans="1:17">
      <c r="A291" s="1025"/>
      <c r="B291" s="1078"/>
      <c r="C291" s="1025"/>
      <c r="D291" s="1025"/>
      <c r="E291" s="1025"/>
      <c r="F291" s="1025"/>
      <c r="G291" s="1025"/>
      <c r="H291" s="1025"/>
      <c r="I291" s="1025"/>
      <c r="J291" s="1035"/>
      <c r="K291" s="1035"/>
      <c r="L291" s="1035"/>
      <c r="M291" s="1035"/>
      <c r="N291" s="1035"/>
      <c r="O291" s="1035"/>
      <c r="P291" s="1078"/>
      <c r="Q291" s="1025"/>
    </row>
    <row r="292" spans="1:17">
      <c r="A292" s="1025"/>
      <c r="B292" s="1078"/>
      <c r="C292" s="1025"/>
      <c r="D292" s="1025"/>
      <c r="E292" s="1025"/>
      <c r="F292" s="1025"/>
      <c r="G292" s="1025"/>
      <c r="H292" s="1025"/>
      <c r="I292" s="1025"/>
      <c r="J292" s="1035"/>
      <c r="K292" s="1035"/>
      <c r="L292" s="1035"/>
      <c r="M292" s="1035"/>
      <c r="N292" s="1035"/>
      <c r="O292" s="1035"/>
      <c r="P292" s="1078"/>
      <c r="Q292" s="1025"/>
    </row>
    <row r="293" spans="1:17">
      <c r="A293" s="1025"/>
      <c r="B293" s="1078"/>
      <c r="C293" s="1025"/>
      <c r="D293" s="1025"/>
      <c r="E293" s="1025"/>
      <c r="F293" s="1025"/>
      <c r="G293" s="1025"/>
      <c r="H293" s="1025"/>
      <c r="I293" s="1025"/>
      <c r="J293" s="1035"/>
      <c r="K293" s="1035"/>
      <c r="L293" s="1035"/>
      <c r="M293" s="1035"/>
      <c r="N293" s="1035"/>
      <c r="O293" s="1035"/>
      <c r="P293" s="1078"/>
      <c r="Q293" s="1025"/>
    </row>
    <row r="294" spans="1:17">
      <c r="A294" s="1025"/>
      <c r="B294" s="1078"/>
      <c r="C294" s="1025"/>
      <c r="D294" s="1025"/>
      <c r="E294" s="1025"/>
      <c r="F294" s="1025"/>
      <c r="G294" s="1025"/>
      <c r="H294" s="1025"/>
      <c r="I294" s="1025"/>
      <c r="J294" s="1035"/>
      <c r="K294" s="1035"/>
      <c r="L294" s="1035"/>
      <c r="M294" s="1035"/>
      <c r="N294" s="1035"/>
      <c r="O294" s="1035"/>
      <c r="P294" s="1078"/>
      <c r="Q294" s="1025"/>
    </row>
    <row r="295" spans="1:17">
      <c r="A295" s="1025"/>
      <c r="B295" s="1078"/>
      <c r="C295" s="1025"/>
      <c r="D295" s="1025"/>
      <c r="E295" s="1025"/>
      <c r="F295" s="1025"/>
      <c r="G295" s="1025"/>
      <c r="H295" s="1025"/>
      <c r="I295" s="1025"/>
      <c r="J295" s="1035"/>
      <c r="K295" s="1035"/>
      <c r="L295" s="1035"/>
      <c r="M295" s="1035"/>
      <c r="N295" s="1035"/>
      <c r="O295" s="1035"/>
      <c r="P295" s="1078"/>
      <c r="Q295" s="1025"/>
    </row>
    <row r="296" spans="1:17">
      <c r="A296" s="1025"/>
      <c r="B296" s="1078"/>
      <c r="C296" s="1025"/>
      <c r="D296" s="1025"/>
      <c r="E296" s="1025"/>
      <c r="F296" s="1025"/>
      <c r="G296" s="1025"/>
      <c r="H296" s="1025"/>
      <c r="I296" s="1025"/>
      <c r="J296" s="1035"/>
      <c r="K296" s="1035"/>
      <c r="L296" s="1035"/>
      <c r="M296" s="1035"/>
      <c r="N296" s="1035"/>
      <c r="O296" s="1035"/>
      <c r="P296" s="1078"/>
      <c r="Q296" s="1025"/>
    </row>
    <row r="297" spans="1:17">
      <c r="A297" s="1025"/>
      <c r="B297" s="1078"/>
      <c r="C297" s="1025"/>
      <c r="D297" s="1025"/>
      <c r="E297" s="1025"/>
      <c r="F297" s="1025"/>
      <c r="G297" s="1025"/>
      <c r="H297" s="1025"/>
      <c r="I297" s="1025"/>
      <c r="J297" s="1035"/>
      <c r="K297" s="1035"/>
      <c r="L297" s="1035"/>
      <c r="M297" s="1035"/>
      <c r="N297" s="1035"/>
      <c r="O297" s="1035"/>
      <c r="P297" s="1078"/>
      <c r="Q297" s="1025"/>
    </row>
    <row r="298" spans="1:17">
      <c r="A298" s="1025"/>
      <c r="B298" s="1078"/>
      <c r="C298" s="1025"/>
      <c r="D298" s="1025"/>
      <c r="E298" s="1025"/>
      <c r="F298" s="1025"/>
      <c r="G298" s="1025"/>
      <c r="H298" s="1025"/>
      <c r="I298" s="1025"/>
      <c r="J298" s="1035"/>
      <c r="K298" s="1035"/>
      <c r="L298" s="1035"/>
      <c r="M298" s="1035"/>
      <c r="N298" s="1035"/>
      <c r="O298" s="1035"/>
      <c r="P298" s="1078"/>
      <c r="Q298" s="1025"/>
    </row>
    <row r="299" spans="1:17">
      <c r="A299" s="1025"/>
      <c r="B299" s="1078"/>
      <c r="C299" s="1025"/>
      <c r="D299" s="1025"/>
      <c r="E299" s="1025"/>
      <c r="F299" s="1025"/>
      <c r="G299" s="1025"/>
      <c r="H299" s="1025"/>
      <c r="I299" s="1025"/>
      <c r="J299" s="1035"/>
      <c r="K299" s="1035"/>
      <c r="L299" s="1035"/>
      <c r="M299" s="1035"/>
      <c r="N299" s="1035"/>
      <c r="O299" s="1035"/>
      <c r="P299" s="1078"/>
      <c r="Q299" s="1025"/>
    </row>
    <row r="300" spans="1:17">
      <c r="A300" s="1025"/>
      <c r="B300" s="1078"/>
      <c r="C300" s="1025"/>
      <c r="D300" s="1025"/>
      <c r="E300" s="1025"/>
      <c r="F300" s="1025"/>
      <c r="G300" s="1025"/>
      <c r="H300" s="1025"/>
      <c r="I300" s="1025"/>
      <c r="J300" s="1035"/>
      <c r="K300" s="1035"/>
      <c r="L300" s="1035"/>
      <c r="M300" s="1035"/>
      <c r="N300" s="1035"/>
      <c r="O300" s="1035"/>
      <c r="P300" s="1078"/>
      <c r="Q300" s="1025"/>
    </row>
    <row r="301" spans="1:17">
      <c r="A301" s="1025"/>
      <c r="B301" s="1078"/>
      <c r="C301" s="1025"/>
      <c r="D301" s="1025"/>
      <c r="E301" s="1025"/>
      <c r="F301" s="1025"/>
      <c r="G301" s="1025"/>
      <c r="H301" s="1025"/>
      <c r="I301" s="1025"/>
      <c r="J301" s="1035"/>
      <c r="K301" s="1035"/>
      <c r="L301" s="1035"/>
      <c r="M301" s="1035"/>
      <c r="N301" s="1035"/>
      <c r="O301" s="1035"/>
      <c r="P301" s="1078"/>
      <c r="Q301" s="1025"/>
    </row>
    <row r="302" spans="1:17">
      <c r="A302" s="1025"/>
      <c r="B302" s="1078"/>
      <c r="C302" s="1025"/>
      <c r="D302" s="1025"/>
      <c r="E302" s="1025"/>
      <c r="F302" s="1025"/>
      <c r="G302" s="1025"/>
      <c r="H302" s="1025"/>
      <c r="I302" s="1025"/>
      <c r="J302" s="1035"/>
      <c r="K302" s="1035"/>
      <c r="L302" s="1035"/>
      <c r="M302" s="1035"/>
      <c r="N302" s="1035"/>
      <c r="O302" s="1035"/>
      <c r="P302" s="1078"/>
      <c r="Q302" s="1025"/>
    </row>
    <row r="303" spans="1:17">
      <c r="A303" s="1025"/>
      <c r="B303" s="1078"/>
      <c r="C303" s="1025"/>
      <c r="D303" s="1025"/>
      <c r="E303" s="1025"/>
      <c r="F303" s="1025"/>
      <c r="G303" s="1025"/>
      <c r="H303" s="1025"/>
      <c r="I303" s="1025"/>
      <c r="J303" s="1035"/>
      <c r="K303" s="1035"/>
      <c r="L303" s="1035"/>
      <c r="M303" s="1035"/>
      <c r="N303" s="1035"/>
      <c r="O303" s="1035"/>
      <c r="P303" s="1078"/>
      <c r="Q303" s="1025"/>
    </row>
    <row r="304" spans="1:17">
      <c r="A304" s="1025"/>
      <c r="B304" s="1078"/>
      <c r="C304" s="1025"/>
      <c r="D304" s="1025"/>
      <c r="E304" s="1025"/>
      <c r="F304" s="1025"/>
      <c r="G304" s="1025"/>
      <c r="H304" s="1025"/>
      <c r="I304" s="1025"/>
      <c r="J304" s="1035"/>
      <c r="K304" s="1035"/>
      <c r="L304" s="1035"/>
      <c r="M304" s="1035"/>
      <c r="N304" s="1035"/>
      <c r="O304" s="1035"/>
      <c r="P304" s="1078"/>
      <c r="Q304" s="1025"/>
    </row>
    <row r="305" spans="1:17">
      <c r="A305" s="1025"/>
      <c r="B305" s="1078"/>
      <c r="C305" s="1025"/>
      <c r="D305" s="1025"/>
      <c r="E305" s="1025"/>
      <c r="F305" s="1025"/>
      <c r="G305" s="1025"/>
      <c r="H305" s="1025"/>
      <c r="I305" s="1025"/>
      <c r="J305" s="1035"/>
      <c r="K305" s="1035"/>
      <c r="L305" s="1035"/>
      <c r="M305" s="1035"/>
      <c r="N305" s="1035"/>
      <c r="O305" s="1035"/>
      <c r="P305" s="1078"/>
      <c r="Q305" s="1025"/>
    </row>
    <row r="306" spans="1:17">
      <c r="A306" s="1025"/>
      <c r="B306" s="1078"/>
      <c r="C306" s="1025"/>
      <c r="D306" s="1025"/>
      <c r="E306" s="1025"/>
      <c r="F306" s="1025"/>
      <c r="G306" s="1025"/>
      <c r="H306" s="1025"/>
      <c r="I306" s="1025"/>
      <c r="J306" s="1035"/>
      <c r="K306" s="1035"/>
      <c r="L306" s="1035"/>
      <c r="M306" s="1035"/>
      <c r="N306" s="1035"/>
      <c r="O306" s="1035"/>
      <c r="P306" s="1078"/>
      <c r="Q306" s="1025"/>
    </row>
    <row r="307" spans="1:17">
      <c r="A307" s="1025"/>
      <c r="B307" s="1078"/>
      <c r="C307" s="1025"/>
      <c r="D307" s="1025"/>
      <c r="E307" s="1025"/>
      <c r="F307" s="1025"/>
      <c r="G307" s="1025"/>
      <c r="H307" s="1025"/>
      <c r="I307" s="1025"/>
      <c r="J307" s="1035"/>
      <c r="K307" s="1035"/>
      <c r="L307" s="1035"/>
      <c r="M307" s="1035"/>
      <c r="N307" s="1035"/>
      <c r="O307" s="1035"/>
      <c r="P307" s="1078"/>
      <c r="Q307" s="1025"/>
    </row>
    <row r="308" spans="1:17">
      <c r="A308" s="1025"/>
      <c r="B308" s="1078"/>
      <c r="C308" s="1025"/>
      <c r="D308" s="1025"/>
      <c r="E308" s="1025"/>
      <c r="F308" s="1025"/>
      <c r="G308" s="1025"/>
      <c r="H308" s="1025"/>
      <c r="I308" s="1025"/>
      <c r="J308" s="1035"/>
      <c r="K308" s="1035"/>
      <c r="L308" s="1035"/>
      <c r="M308" s="1035"/>
      <c r="N308" s="1035"/>
      <c r="O308" s="1035"/>
      <c r="P308" s="1078"/>
      <c r="Q308" s="1025"/>
    </row>
    <row r="309" spans="1:17">
      <c r="A309" s="1025"/>
      <c r="B309" s="1078"/>
      <c r="C309" s="1025"/>
      <c r="D309" s="1025"/>
      <c r="E309" s="1025"/>
      <c r="F309" s="1025"/>
      <c r="G309" s="1025"/>
      <c r="H309" s="1025"/>
      <c r="I309" s="1025"/>
      <c r="J309" s="1035"/>
      <c r="K309" s="1035"/>
      <c r="L309" s="1035"/>
      <c r="M309" s="1035"/>
      <c r="N309" s="1035"/>
      <c r="O309" s="1035"/>
      <c r="P309" s="1078"/>
      <c r="Q309" s="1025"/>
    </row>
    <row r="310" spans="1:17">
      <c r="A310" s="1025"/>
      <c r="B310" s="1078"/>
      <c r="C310" s="1025"/>
      <c r="D310" s="1025"/>
      <c r="E310" s="1025"/>
      <c r="F310" s="1025"/>
      <c r="G310" s="1025"/>
      <c r="H310" s="1025"/>
      <c r="I310" s="1025"/>
      <c r="J310" s="1035"/>
      <c r="K310" s="1035"/>
      <c r="L310" s="1035"/>
      <c r="M310" s="1035"/>
      <c r="N310" s="1035"/>
      <c r="O310" s="1035"/>
      <c r="P310" s="1078"/>
      <c r="Q310" s="1025"/>
    </row>
    <row r="311" spans="1:17">
      <c r="A311" s="1025"/>
      <c r="B311" s="1078"/>
      <c r="C311" s="1025"/>
      <c r="D311" s="1025"/>
      <c r="E311" s="1025"/>
      <c r="F311" s="1025"/>
      <c r="G311" s="1025"/>
      <c r="H311" s="1025"/>
      <c r="I311" s="1025"/>
      <c r="J311" s="1035"/>
      <c r="K311" s="1035"/>
      <c r="L311" s="1035"/>
      <c r="M311" s="1035"/>
      <c r="N311" s="1035"/>
      <c r="O311" s="1035"/>
      <c r="P311" s="1078"/>
      <c r="Q311" s="1025"/>
    </row>
    <row r="312" spans="1:17">
      <c r="A312" s="1025"/>
      <c r="B312" s="1078"/>
      <c r="C312" s="1025"/>
      <c r="D312" s="1025"/>
      <c r="E312" s="1025"/>
      <c r="F312" s="1025"/>
      <c r="G312" s="1025"/>
      <c r="H312" s="1025"/>
      <c r="I312" s="1025"/>
      <c r="J312" s="1035"/>
      <c r="K312" s="1035"/>
      <c r="L312" s="1035"/>
      <c r="M312" s="1035"/>
      <c r="N312" s="1035"/>
      <c r="O312" s="1035"/>
      <c r="P312" s="1078"/>
      <c r="Q312" s="1025"/>
    </row>
    <row r="313" spans="1:17">
      <c r="A313" s="1025"/>
      <c r="B313" s="1078"/>
      <c r="C313" s="1025"/>
      <c r="D313" s="1025"/>
      <c r="E313" s="1025"/>
      <c r="F313" s="1025"/>
      <c r="G313" s="1025"/>
      <c r="H313" s="1025"/>
      <c r="I313" s="1025"/>
      <c r="J313" s="1035"/>
      <c r="K313" s="1035"/>
      <c r="L313" s="1035"/>
      <c r="M313" s="1035"/>
      <c r="N313" s="1035"/>
      <c r="O313" s="1035"/>
      <c r="P313" s="1078"/>
      <c r="Q313" s="1025"/>
    </row>
    <row r="314" spans="1:17">
      <c r="A314" s="1025"/>
      <c r="B314" s="1078"/>
      <c r="C314" s="1025"/>
      <c r="D314" s="1025"/>
      <c r="E314" s="1025"/>
      <c r="F314" s="1025"/>
      <c r="G314" s="1025"/>
      <c r="H314" s="1025"/>
      <c r="I314" s="1025"/>
      <c r="J314" s="1035"/>
      <c r="K314" s="1035"/>
      <c r="L314" s="1035"/>
      <c r="M314" s="1035"/>
      <c r="N314" s="1035"/>
      <c r="O314" s="1035"/>
      <c r="P314" s="1078"/>
      <c r="Q314" s="1025"/>
    </row>
    <row r="315" spans="1:17">
      <c r="A315" s="1025"/>
      <c r="B315" s="1078"/>
      <c r="C315" s="1025"/>
      <c r="D315" s="1025"/>
      <c r="E315" s="1025"/>
      <c r="F315" s="1025"/>
      <c r="G315" s="1025"/>
      <c r="H315" s="1025"/>
      <c r="I315" s="1025"/>
      <c r="J315" s="1035"/>
      <c r="K315" s="1035"/>
      <c r="L315" s="1035"/>
      <c r="M315" s="1035"/>
      <c r="N315" s="1035"/>
      <c r="O315" s="1035"/>
      <c r="P315" s="1078"/>
      <c r="Q315" s="1025"/>
    </row>
    <row r="316" spans="1:17">
      <c r="A316" s="1025"/>
      <c r="B316" s="1078"/>
      <c r="C316" s="1025"/>
      <c r="D316" s="1025"/>
      <c r="E316" s="1025"/>
      <c r="F316" s="1025"/>
      <c r="G316" s="1025"/>
      <c r="H316" s="1025"/>
      <c r="I316" s="1025"/>
      <c r="J316" s="1035"/>
      <c r="K316" s="1035"/>
      <c r="L316" s="1035"/>
      <c r="M316" s="1035"/>
      <c r="N316" s="1035"/>
      <c r="O316" s="1035"/>
      <c r="P316" s="1078"/>
      <c r="Q316" s="1025"/>
    </row>
    <row r="317" spans="1:17">
      <c r="A317" s="1025"/>
      <c r="B317" s="1078"/>
      <c r="C317" s="1025"/>
      <c r="D317" s="1025"/>
      <c r="E317" s="1025"/>
      <c r="F317" s="1025"/>
      <c r="G317" s="1025"/>
      <c r="H317" s="1025"/>
      <c r="I317" s="1025"/>
      <c r="J317" s="1035"/>
      <c r="K317" s="1035"/>
      <c r="L317" s="1035"/>
      <c r="M317" s="1035"/>
      <c r="N317" s="1035"/>
      <c r="O317" s="1035"/>
      <c r="P317" s="1078"/>
      <c r="Q317" s="1025"/>
    </row>
    <row r="318" spans="1:17">
      <c r="A318" s="1025"/>
      <c r="B318" s="1078"/>
      <c r="C318" s="1025"/>
      <c r="D318" s="1025"/>
      <c r="E318" s="1025"/>
      <c r="F318" s="1025"/>
      <c r="G318" s="1025"/>
      <c r="H318" s="1025"/>
      <c r="I318" s="1025"/>
      <c r="J318" s="1035"/>
      <c r="K318" s="1035"/>
      <c r="L318" s="1035"/>
      <c r="M318" s="1035"/>
      <c r="N318" s="1035"/>
      <c r="O318" s="1035"/>
      <c r="P318" s="1078"/>
      <c r="Q318" s="1025"/>
    </row>
    <row r="319" spans="1:17">
      <c r="A319" s="1025"/>
      <c r="B319" s="1078"/>
      <c r="C319" s="1025"/>
      <c r="D319" s="1025"/>
      <c r="E319" s="1025"/>
      <c r="F319" s="1025"/>
      <c r="G319" s="1025"/>
      <c r="H319" s="1025"/>
      <c r="I319" s="1025"/>
      <c r="J319" s="1035"/>
      <c r="K319" s="1035"/>
      <c r="L319" s="1035"/>
      <c r="M319" s="1035"/>
      <c r="N319" s="1035"/>
      <c r="O319" s="1035"/>
      <c r="P319" s="1078"/>
      <c r="Q319" s="1025"/>
    </row>
    <row r="320" spans="1:17">
      <c r="A320" s="1025"/>
      <c r="B320" s="1078"/>
      <c r="C320" s="1025"/>
      <c r="D320" s="1025"/>
      <c r="E320" s="1025"/>
      <c r="F320" s="1025"/>
      <c r="G320" s="1025"/>
      <c r="H320" s="1025"/>
      <c r="I320" s="1025"/>
      <c r="J320" s="1035"/>
      <c r="K320" s="1035"/>
      <c r="L320" s="1035"/>
      <c r="M320" s="1035"/>
      <c r="N320" s="1035"/>
      <c r="O320" s="1035"/>
      <c r="P320" s="1078"/>
      <c r="Q320" s="1025"/>
    </row>
    <row r="321" spans="1:17">
      <c r="A321" s="1025"/>
      <c r="B321" s="1078"/>
      <c r="C321" s="1025"/>
      <c r="D321" s="1025"/>
      <c r="E321" s="1025"/>
      <c r="F321" s="1025"/>
      <c r="G321" s="1025"/>
      <c r="H321" s="1025"/>
      <c r="I321" s="1025"/>
      <c r="J321" s="1035"/>
      <c r="K321" s="1035"/>
      <c r="L321" s="1035"/>
      <c r="M321" s="1035"/>
      <c r="N321" s="1035"/>
      <c r="O321" s="1035"/>
      <c r="P321" s="1078"/>
      <c r="Q321" s="1025"/>
    </row>
    <row r="322" spans="1:17">
      <c r="A322" s="1025"/>
      <c r="B322" s="1078"/>
      <c r="C322" s="1025"/>
      <c r="D322" s="1025"/>
      <c r="E322" s="1025"/>
      <c r="F322" s="1025"/>
      <c r="G322" s="1025"/>
      <c r="H322" s="1025"/>
      <c r="I322" s="1025"/>
      <c r="J322" s="1035"/>
      <c r="K322" s="1035"/>
      <c r="L322" s="1035"/>
      <c r="M322" s="1035"/>
      <c r="N322" s="1035"/>
      <c r="O322" s="1035"/>
      <c r="P322" s="1078"/>
      <c r="Q322" s="1025"/>
    </row>
    <row r="323" spans="1:17">
      <c r="A323" s="1025"/>
      <c r="B323" s="1078"/>
      <c r="C323" s="1025"/>
      <c r="D323" s="1025"/>
      <c r="E323" s="1025"/>
      <c r="F323" s="1025"/>
      <c r="G323" s="1025"/>
      <c r="H323" s="1025"/>
      <c r="I323" s="1025"/>
      <c r="J323" s="1035"/>
      <c r="K323" s="1035"/>
      <c r="L323" s="1035"/>
      <c r="M323" s="1035"/>
      <c r="N323" s="1035"/>
      <c r="O323" s="1035"/>
      <c r="P323" s="1078"/>
      <c r="Q323" s="1025"/>
    </row>
    <row r="324" spans="1:17">
      <c r="A324" s="1025"/>
      <c r="B324" s="1078"/>
      <c r="C324" s="1025"/>
      <c r="D324" s="1025"/>
      <c r="E324" s="1025"/>
      <c r="F324" s="1025"/>
      <c r="G324" s="1025"/>
      <c r="H324" s="1025"/>
      <c r="I324" s="1025"/>
      <c r="J324" s="1035"/>
      <c r="K324" s="1035"/>
      <c r="L324" s="1035"/>
      <c r="M324" s="1035"/>
      <c r="N324" s="1035"/>
      <c r="O324" s="1035"/>
      <c r="P324" s="1078"/>
      <c r="Q324" s="1025"/>
    </row>
    <row r="325" spans="1:17">
      <c r="A325" s="1025"/>
      <c r="B325" s="1078"/>
      <c r="C325" s="1025"/>
      <c r="D325" s="1025"/>
      <c r="E325" s="1025"/>
      <c r="F325" s="1025"/>
      <c r="G325" s="1025"/>
      <c r="H325" s="1025"/>
      <c r="I325" s="1025"/>
      <c r="J325" s="1035"/>
      <c r="K325" s="1035"/>
      <c r="L325" s="1035"/>
      <c r="M325" s="1035"/>
      <c r="N325" s="1035"/>
      <c r="O325" s="1035"/>
      <c r="P325" s="1078"/>
      <c r="Q325" s="1025"/>
    </row>
    <row r="326" spans="1:17">
      <c r="A326" s="1025"/>
      <c r="B326" s="1078"/>
      <c r="C326" s="1025"/>
      <c r="D326" s="1025"/>
      <c r="E326" s="1025"/>
      <c r="F326" s="1025"/>
      <c r="G326" s="1025"/>
      <c r="H326" s="1025"/>
      <c r="I326" s="1025"/>
      <c r="J326" s="1035"/>
      <c r="K326" s="1035"/>
      <c r="L326" s="1035"/>
      <c r="M326" s="1035"/>
      <c r="N326" s="1035"/>
      <c r="O326" s="1035"/>
      <c r="P326" s="1078"/>
      <c r="Q326" s="1025"/>
    </row>
    <row r="327" spans="1:17">
      <c r="A327" s="1025"/>
      <c r="B327" s="1078"/>
      <c r="C327" s="1025"/>
      <c r="D327" s="1025"/>
      <c r="E327" s="1025"/>
      <c r="F327" s="1025"/>
      <c r="G327" s="1025"/>
      <c r="H327" s="1025"/>
      <c r="I327" s="1025"/>
      <c r="J327" s="1035"/>
      <c r="K327" s="1035"/>
      <c r="L327" s="1035"/>
      <c r="M327" s="1035"/>
      <c r="N327" s="1035"/>
      <c r="O327" s="1035"/>
      <c r="P327" s="1078"/>
      <c r="Q327" s="1025"/>
    </row>
    <row r="328" spans="1:17">
      <c r="A328" s="1025"/>
      <c r="B328" s="1078"/>
      <c r="C328" s="1025"/>
      <c r="D328" s="1025"/>
      <c r="E328" s="1025"/>
      <c r="F328" s="1025"/>
      <c r="G328" s="1025"/>
      <c r="H328" s="1025"/>
      <c r="I328" s="1025"/>
      <c r="J328" s="1035"/>
      <c r="K328" s="1035"/>
      <c r="L328" s="1035"/>
      <c r="M328" s="1035"/>
      <c r="N328" s="1035"/>
      <c r="O328" s="1035"/>
      <c r="P328" s="1078"/>
      <c r="Q328" s="1025"/>
    </row>
    <row r="329" spans="1:17">
      <c r="A329" s="1025"/>
      <c r="B329" s="1078"/>
      <c r="C329" s="1025"/>
      <c r="D329" s="1025"/>
      <c r="E329" s="1025"/>
      <c r="F329" s="1025"/>
      <c r="G329" s="1025"/>
      <c r="H329" s="1025"/>
      <c r="I329" s="1025"/>
      <c r="J329" s="1035"/>
      <c r="K329" s="1035"/>
      <c r="L329" s="1035"/>
      <c r="M329" s="1035"/>
      <c r="N329" s="1035"/>
      <c r="O329" s="1035"/>
      <c r="P329" s="1078"/>
      <c r="Q329" s="1025"/>
    </row>
    <row r="330" spans="1:17">
      <c r="A330" s="1025"/>
      <c r="B330" s="1078"/>
      <c r="C330" s="1025"/>
      <c r="D330" s="1025"/>
      <c r="E330" s="1025"/>
      <c r="F330" s="1025"/>
      <c r="G330" s="1025"/>
      <c r="H330" s="1025"/>
      <c r="I330" s="1025"/>
      <c r="J330" s="1035"/>
      <c r="K330" s="1035"/>
      <c r="L330" s="1035"/>
      <c r="M330" s="1035"/>
      <c r="N330" s="1035"/>
      <c r="O330" s="1035"/>
      <c r="P330" s="1078"/>
      <c r="Q330" s="1025"/>
    </row>
    <row r="331" spans="1:17">
      <c r="A331" s="1025"/>
      <c r="B331" s="1078"/>
      <c r="C331" s="1025"/>
      <c r="D331" s="1025"/>
      <c r="E331" s="1025"/>
      <c r="F331" s="1025"/>
      <c r="G331" s="1025"/>
      <c r="H331" s="1025"/>
      <c r="I331" s="1025"/>
      <c r="J331" s="1035"/>
      <c r="K331" s="1035"/>
      <c r="L331" s="1035"/>
      <c r="M331" s="1035"/>
      <c r="N331" s="1035"/>
      <c r="O331" s="1035"/>
      <c r="P331" s="1078"/>
      <c r="Q331" s="1025"/>
    </row>
    <row r="332" spans="1:17">
      <c r="A332" s="1025"/>
      <c r="B332" s="1078"/>
      <c r="C332" s="1025"/>
      <c r="D332" s="1025"/>
      <c r="E332" s="1025"/>
      <c r="F332" s="1025"/>
      <c r="G332" s="1025"/>
      <c r="H332" s="1025"/>
      <c r="I332" s="1025"/>
      <c r="J332" s="1035"/>
      <c r="K332" s="1035"/>
      <c r="L332" s="1035"/>
      <c r="M332" s="1035"/>
      <c r="N332" s="1035"/>
      <c r="O332" s="1035"/>
      <c r="P332" s="1078"/>
      <c r="Q332" s="1025"/>
    </row>
    <row r="333" spans="1:17">
      <c r="A333" s="1025"/>
      <c r="B333" s="1078"/>
      <c r="C333" s="1025"/>
      <c r="D333" s="1025"/>
      <c r="E333" s="1025"/>
      <c r="F333" s="1025"/>
      <c r="G333" s="1025"/>
      <c r="H333" s="1025"/>
      <c r="I333" s="1025"/>
      <c r="J333" s="1035"/>
      <c r="K333" s="1035"/>
      <c r="L333" s="1035"/>
      <c r="M333" s="1035"/>
      <c r="N333" s="1035"/>
      <c r="O333" s="1035"/>
      <c r="P333" s="1078"/>
      <c r="Q333" s="1025"/>
    </row>
    <row r="334" spans="1:17">
      <c r="A334" s="1025"/>
      <c r="B334" s="1078"/>
      <c r="C334" s="1025"/>
      <c r="D334" s="1025"/>
      <c r="E334" s="1025"/>
      <c r="F334" s="1025"/>
      <c r="G334" s="1025"/>
      <c r="H334" s="1025"/>
      <c r="I334" s="1025"/>
      <c r="J334" s="1035"/>
      <c r="K334" s="1035"/>
      <c r="L334" s="1035"/>
      <c r="M334" s="1035"/>
      <c r="N334" s="1035"/>
      <c r="O334" s="1035"/>
      <c r="P334" s="1078"/>
      <c r="Q334" s="1025"/>
    </row>
    <row r="335" spans="1:17">
      <c r="A335" s="1025"/>
      <c r="B335" s="1078"/>
      <c r="C335" s="1025"/>
      <c r="D335" s="1025"/>
      <c r="E335" s="1025"/>
      <c r="F335" s="1025"/>
      <c r="G335" s="1025"/>
      <c r="H335" s="1025"/>
      <c r="I335" s="1025"/>
      <c r="J335" s="1035"/>
      <c r="K335" s="1035"/>
      <c r="L335" s="1035"/>
      <c r="M335" s="1035"/>
      <c r="N335" s="1035"/>
      <c r="O335" s="1035"/>
      <c r="P335" s="1078"/>
      <c r="Q335" s="1025"/>
    </row>
    <row r="336" spans="1:17">
      <c r="A336" s="1025"/>
      <c r="B336" s="1078"/>
      <c r="C336" s="1025"/>
      <c r="D336" s="1025"/>
      <c r="E336" s="1025"/>
      <c r="F336" s="1025"/>
      <c r="G336" s="1025"/>
      <c r="H336" s="1025"/>
      <c r="I336" s="1025"/>
      <c r="J336" s="1035"/>
      <c r="K336" s="1035"/>
      <c r="L336" s="1035"/>
      <c r="M336" s="1035"/>
      <c r="N336" s="1035"/>
      <c r="O336" s="1035"/>
      <c r="P336" s="1078"/>
      <c r="Q336" s="1025"/>
    </row>
    <row r="337" spans="1:17">
      <c r="A337" s="1025"/>
      <c r="B337" s="1078"/>
      <c r="C337" s="1025"/>
      <c r="D337" s="1025"/>
      <c r="E337" s="1025"/>
      <c r="F337" s="1025"/>
      <c r="G337" s="1025"/>
      <c r="H337" s="1025"/>
      <c r="I337" s="1025"/>
      <c r="J337" s="1035"/>
      <c r="K337" s="1035"/>
      <c r="L337" s="1035"/>
      <c r="M337" s="1035"/>
      <c r="N337" s="1035"/>
      <c r="O337" s="1035"/>
      <c r="P337" s="1078"/>
      <c r="Q337" s="1025"/>
    </row>
    <row r="338" spans="1:17">
      <c r="A338" s="1025"/>
      <c r="B338" s="1078"/>
      <c r="C338" s="1025"/>
      <c r="D338" s="1025"/>
      <c r="E338" s="1025"/>
      <c r="F338" s="1025"/>
      <c r="G338" s="1025"/>
      <c r="H338" s="1025"/>
      <c r="I338" s="1025"/>
      <c r="J338" s="1035"/>
      <c r="K338" s="1035"/>
      <c r="L338" s="1035"/>
      <c r="M338" s="1035"/>
      <c r="N338" s="1035"/>
      <c r="O338" s="1035"/>
      <c r="P338" s="1078"/>
      <c r="Q338" s="1025"/>
    </row>
    <row r="339" spans="1:17">
      <c r="A339" s="1025"/>
      <c r="B339" s="1078"/>
      <c r="C339" s="1025"/>
      <c r="D339" s="1025"/>
      <c r="E339" s="1025"/>
      <c r="F339" s="1025"/>
      <c r="G339" s="1025"/>
      <c r="H339" s="1025"/>
      <c r="I339" s="1025"/>
      <c r="J339" s="1035"/>
      <c r="K339" s="1035"/>
      <c r="L339" s="1035"/>
      <c r="M339" s="1035"/>
      <c r="N339" s="1035"/>
      <c r="O339" s="1035"/>
      <c r="P339" s="1078"/>
      <c r="Q339" s="1025"/>
    </row>
    <row r="340" spans="1:17">
      <c r="A340" s="1025"/>
      <c r="B340" s="1078"/>
      <c r="C340" s="1025"/>
      <c r="D340" s="1025"/>
      <c r="E340" s="1025"/>
      <c r="F340" s="1025"/>
      <c r="G340" s="1025"/>
      <c r="H340" s="1025"/>
      <c r="I340" s="1025"/>
      <c r="J340" s="1035"/>
      <c r="K340" s="1035"/>
      <c r="L340" s="1035"/>
      <c r="M340" s="1035"/>
      <c r="N340" s="1035"/>
      <c r="O340" s="1035"/>
      <c r="P340" s="1078"/>
      <c r="Q340" s="1025"/>
    </row>
    <row r="341" spans="1:17">
      <c r="A341" s="1025"/>
      <c r="B341" s="1078"/>
      <c r="C341" s="1025"/>
      <c r="D341" s="1025"/>
      <c r="E341" s="1025"/>
      <c r="F341" s="1025"/>
      <c r="G341" s="1025"/>
      <c r="H341" s="1025"/>
      <c r="I341" s="1025"/>
      <c r="J341" s="1035"/>
      <c r="K341" s="1035"/>
      <c r="L341" s="1035"/>
      <c r="M341" s="1035"/>
      <c r="N341" s="1035"/>
      <c r="O341" s="1035"/>
      <c r="P341" s="1078"/>
      <c r="Q341" s="1025"/>
    </row>
    <row r="342" spans="1:17">
      <c r="A342" s="1025"/>
      <c r="B342" s="1078"/>
      <c r="C342" s="1025"/>
      <c r="D342" s="1025"/>
      <c r="E342" s="1025"/>
      <c r="F342" s="1025"/>
      <c r="G342" s="1025"/>
      <c r="H342" s="1025"/>
      <c r="I342" s="1025"/>
      <c r="J342" s="1035"/>
      <c r="K342" s="1035"/>
      <c r="L342" s="1035"/>
      <c r="M342" s="1035"/>
      <c r="N342" s="1035"/>
      <c r="O342" s="1035"/>
      <c r="P342" s="1078"/>
      <c r="Q342" s="1025"/>
    </row>
    <row r="343" spans="1:17">
      <c r="A343" s="1025"/>
      <c r="B343" s="1078"/>
      <c r="C343" s="1025"/>
      <c r="D343" s="1025"/>
      <c r="E343" s="1025"/>
      <c r="F343" s="1025"/>
      <c r="G343" s="1025"/>
      <c r="H343" s="1025"/>
      <c r="I343" s="1025"/>
      <c r="J343" s="1035"/>
      <c r="K343" s="1035"/>
      <c r="L343" s="1035"/>
      <c r="M343" s="1035"/>
      <c r="N343" s="1035"/>
      <c r="O343" s="1035"/>
      <c r="P343" s="1078"/>
      <c r="Q343" s="1025"/>
    </row>
    <row r="344" spans="1:17">
      <c r="A344" s="1025"/>
      <c r="B344" s="1078"/>
      <c r="C344" s="1025"/>
      <c r="D344" s="1025"/>
      <c r="E344" s="1025"/>
      <c r="F344" s="1025"/>
      <c r="G344" s="1025"/>
      <c r="H344" s="1025"/>
      <c r="I344" s="1025"/>
      <c r="J344" s="1035"/>
      <c r="K344" s="1035"/>
      <c r="L344" s="1035"/>
      <c r="M344" s="1035"/>
      <c r="N344" s="1035"/>
      <c r="O344" s="1035"/>
      <c r="P344" s="1078"/>
      <c r="Q344" s="1025"/>
    </row>
    <row r="345" spans="1:17">
      <c r="A345" s="1025"/>
      <c r="B345" s="1078"/>
      <c r="C345" s="1025"/>
      <c r="D345" s="1025"/>
      <c r="E345" s="1025"/>
      <c r="F345" s="1025"/>
      <c r="G345" s="1025"/>
      <c r="H345" s="1025"/>
      <c r="I345" s="1025"/>
      <c r="J345" s="1035"/>
      <c r="K345" s="1035"/>
      <c r="L345" s="1035"/>
      <c r="M345" s="1035"/>
      <c r="N345" s="1035"/>
      <c r="O345" s="1035"/>
      <c r="P345" s="1078"/>
      <c r="Q345" s="1025"/>
    </row>
    <row r="346" spans="1:17">
      <c r="A346" s="1025"/>
      <c r="B346" s="1078"/>
      <c r="C346" s="1025"/>
      <c r="D346" s="1025"/>
      <c r="E346" s="1025"/>
      <c r="F346" s="1025"/>
      <c r="G346" s="1025"/>
      <c r="H346" s="1025"/>
      <c r="I346" s="1025"/>
      <c r="J346" s="1035"/>
      <c r="K346" s="1035"/>
      <c r="L346" s="1035"/>
      <c r="M346" s="1035"/>
      <c r="N346" s="1035"/>
      <c r="O346" s="1035"/>
      <c r="P346" s="1078"/>
      <c r="Q346" s="1025"/>
    </row>
    <row r="347" spans="1:17">
      <c r="A347" s="1025"/>
      <c r="B347" s="1078"/>
      <c r="C347" s="1025"/>
      <c r="D347" s="1025"/>
      <c r="E347" s="1025"/>
      <c r="F347" s="1025"/>
      <c r="G347" s="1025"/>
      <c r="H347" s="1025"/>
      <c r="I347" s="1025"/>
      <c r="J347" s="1035"/>
      <c r="K347" s="1035"/>
      <c r="L347" s="1035"/>
      <c r="M347" s="1035"/>
      <c r="N347" s="1035"/>
      <c r="O347" s="1035"/>
      <c r="P347" s="1078"/>
      <c r="Q347" s="1025"/>
    </row>
    <row r="348" spans="1:17">
      <c r="A348" s="1025"/>
      <c r="B348" s="1078"/>
      <c r="C348" s="1025"/>
      <c r="D348" s="1025"/>
      <c r="E348" s="1025"/>
      <c r="F348" s="1025"/>
      <c r="G348" s="1025"/>
      <c r="H348" s="1025"/>
      <c r="I348" s="1025"/>
      <c r="J348" s="1035"/>
      <c r="K348" s="1035"/>
      <c r="L348" s="1035"/>
      <c r="M348" s="1035"/>
      <c r="N348" s="1035"/>
      <c r="O348" s="1035"/>
      <c r="P348" s="1078"/>
      <c r="Q348" s="1025"/>
    </row>
    <row r="349" spans="1:17">
      <c r="A349" s="1025"/>
      <c r="B349" s="1078"/>
      <c r="C349" s="1025"/>
      <c r="D349" s="1025"/>
      <c r="E349" s="1025"/>
      <c r="F349" s="1025"/>
      <c r="G349" s="1025"/>
      <c r="H349" s="1025"/>
      <c r="I349" s="1025"/>
      <c r="J349" s="1035"/>
      <c r="K349" s="1035"/>
      <c r="L349" s="1035"/>
      <c r="M349" s="1035"/>
      <c r="N349" s="1035"/>
      <c r="O349" s="1035"/>
      <c r="P349" s="1078"/>
      <c r="Q349" s="1025"/>
    </row>
    <row r="350" spans="1:17">
      <c r="A350" s="1025"/>
      <c r="B350" s="1078"/>
      <c r="C350" s="1025"/>
      <c r="D350" s="1025"/>
      <c r="E350" s="1025"/>
      <c r="F350" s="1025"/>
      <c r="G350" s="1025"/>
      <c r="H350" s="1025"/>
      <c r="I350" s="1025"/>
      <c r="J350" s="1035"/>
      <c r="K350" s="1035"/>
      <c r="L350" s="1035"/>
      <c r="M350" s="1035"/>
      <c r="N350" s="1035"/>
      <c r="O350" s="1035"/>
      <c r="P350" s="1078"/>
      <c r="Q350" s="1025"/>
    </row>
    <row r="351" spans="1:17">
      <c r="A351" s="1025"/>
      <c r="B351" s="1078"/>
      <c r="C351" s="1025"/>
      <c r="D351" s="1025"/>
      <c r="E351" s="1025"/>
      <c r="F351" s="1025"/>
      <c r="G351" s="1025"/>
      <c r="H351" s="1025"/>
      <c r="I351" s="1025"/>
      <c r="J351" s="1035"/>
      <c r="K351" s="1035"/>
      <c r="L351" s="1035"/>
      <c r="M351" s="1035"/>
      <c r="N351" s="1035"/>
      <c r="O351" s="1035"/>
      <c r="P351" s="1078"/>
      <c r="Q351" s="1025"/>
    </row>
    <row r="352" spans="1:17">
      <c r="A352" s="1025"/>
      <c r="B352" s="1078"/>
      <c r="C352" s="1025"/>
      <c r="D352" s="1025"/>
      <c r="E352" s="1025"/>
      <c r="F352" s="1025"/>
      <c r="G352" s="1025"/>
      <c r="H352" s="1025"/>
      <c r="I352" s="1025"/>
      <c r="J352" s="1035"/>
      <c r="K352" s="1035"/>
      <c r="L352" s="1035"/>
      <c r="M352" s="1035"/>
      <c r="N352" s="1035"/>
      <c r="O352" s="1035"/>
      <c r="P352" s="1078"/>
      <c r="Q352" s="1025"/>
    </row>
    <row r="353" spans="1:17">
      <c r="A353" s="1025"/>
      <c r="B353" s="1078"/>
      <c r="C353" s="1025"/>
      <c r="D353" s="1025"/>
      <c r="E353" s="1025"/>
      <c r="F353" s="1025"/>
      <c r="G353" s="1025"/>
      <c r="H353" s="1025"/>
      <c r="I353" s="1025"/>
      <c r="J353" s="1035"/>
      <c r="K353" s="1035"/>
      <c r="L353" s="1035"/>
      <c r="M353" s="1035"/>
      <c r="N353" s="1035"/>
      <c r="O353" s="1035"/>
      <c r="P353" s="1078"/>
      <c r="Q353" s="1025"/>
    </row>
    <row r="354" spans="1:17">
      <c r="A354" s="1025"/>
      <c r="B354" s="1078"/>
      <c r="C354" s="1025"/>
      <c r="D354" s="1025"/>
      <c r="E354" s="1025"/>
      <c r="F354" s="1025"/>
      <c r="G354" s="1025"/>
      <c r="H354" s="1025"/>
      <c r="I354" s="1025"/>
      <c r="J354" s="1035"/>
      <c r="K354" s="1035"/>
      <c r="L354" s="1035"/>
      <c r="M354" s="1035"/>
      <c r="N354" s="1035"/>
      <c r="O354" s="1035"/>
      <c r="P354" s="1078"/>
      <c r="Q354" s="1025"/>
    </row>
    <row r="355" spans="1:17">
      <c r="A355" s="1025"/>
      <c r="B355" s="1078"/>
      <c r="C355" s="1025"/>
      <c r="D355" s="1025"/>
      <c r="E355" s="1025"/>
      <c r="F355" s="1025"/>
      <c r="G355" s="1025"/>
      <c r="H355" s="1025"/>
      <c r="I355" s="1025"/>
      <c r="J355" s="1035"/>
      <c r="K355" s="1035"/>
      <c r="L355" s="1035"/>
      <c r="M355" s="1035"/>
      <c r="N355" s="1035"/>
      <c r="O355" s="1035"/>
      <c r="P355" s="1078"/>
      <c r="Q355" s="1025"/>
    </row>
    <row r="356" spans="1:17">
      <c r="A356" s="1025"/>
      <c r="B356" s="1078"/>
      <c r="C356" s="1025"/>
      <c r="D356" s="1025"/>
      <c r="E356" s="1025"/>
      <c r="F356" s="1025"/>
      <c r="G356" s="1025"/>
      <c r="H356" s="1025"/>
      <c r="I356" s="1025"/>
      <c r="J356" s="1035"/>
      <c r="K356" s="1035"/>
      <c r="L356" s="1035"/>
      <c r="M356" s="1035"/>
      <c r="N356" s="1035"/>
      <c r="O356" s="1035"/>
      <c r="P356" s="1078"/>
      <c r="Q356" s="1025"/>
    </row>
    <row r="357" spans="1:17">
      <c r="A357" s="1025"/>
      <c r="B357" s="1078"/>
      <c r="C357" s="1025"/>
      <c r="D357" s="1025"/>
      <c r="E357" s="1025"/>
      <c r="F357" s="1025"/>
      <c r="G357" s="1025"/>
      <c r="H357" s="1025"/>
      <c r="I357" s="1025"/>
      <c r="J357" s="1035"/>
      <c r="K357" s="1035"/>
      <c r="L357" s="1035"/>
      <c r="M357" s="1035"/>
      <c r="N357" s="1035"/>
      <c r="O357" s="1035"/>
      <c r="P357" s="1078"/>
      <c r="Q357" s="1025"/>
    </row>
    <row r="358" spans="1:17">
      <c r="A358" s="1025"/>
      <c r="B358" s="1078"/>
      <c r="C358" s="1025"/>
      <c r="D358" s="1025"/>
      <c r="E358" s="1025"/>
      <c r="F358" s="1025"/>
      <c r="G358" s="1025"/>
      <c r="H358" s="1025"/>
      <c r="I358" s="1025"/>
      <c r="J358" s="1035"/>
      <c r="K358" s="1035"/>
      <c r="L358" s="1035"/>
      <c r="M358" s="1035"/>
      <c r="N358" s="1035"/>
      <c r="O358" s="1035"/>
      <c r="P358" s="1078"/>
      <c r="Q358" s="1025"/>
    </row>
    <row r="359" spans="1:17">
      <c r="A359" s="1025"/>
      <c r="B359" s="1078"/>
      <c r="C359" s="1025"/>
      <c r="D359" s="1025"/>
      <c r="E359" s="1025"/>
      <c r="F359" s="1025"/>
      <c r="G359" s="1025"/>
      <c r="H359" s="1025"/>
      <c r="I359" s="1025"/>
      <c r="J359" s="1035"/>
      <c r="K359" s="1035"/>
      <c r="L359" s="1035"/>
      <c r="M359" s="1035"/>
      <c r="N359" s="1035"/>
      <c r="O359" s="1035"/>
      <c r="P359" s="1078"/>
      <c r="Q359" s="1025"/>
    </row>
    <row r="360" spans="1:17">
      <c r="A360" s="1025"/>
      <c r="B360" s="1078"/>
      <c r="C360" s="1025"/>
      <c r="D360" s="1025"/>
      <c r="E360" s="1025"/>
      <c r="F360" s="1025"/>
      <c r="G360" s="1025"/>
      <c r="H360" s="1025"/>
      <c r="I360" s="1025"/>
      <c r="J360" s="1035"/>
      <c r="K360" s="1035"/>
      <c r="L360" s="1035"/>
      <c r="M360" s="1035"/>
      <c r="N360" s="1035"/>
      <c r="O360" s="1035"/>
      <c r="P360" s="1078"/>
      <c r="Q360" s="1025"/>
    </row>
    <row r="361" spans="1:17">
      <c r="A361" s="1025"/>
      <c r="B361" s="1078"/>
      <c r="C361" s="1025"/>
      <c r="D361" s="1025"/>
      <c r="E361" s="1025"/>
      <c r="F361" s="1025"/>
      <c r="G361" s="1025"/>
      <c r="H361" s="1025"/>
      <c r="I361" s="1025"/>
      <c r="J361" s="1035"/>
      <c r="K361" s="1035"/>
      <c r="L361" s="1035"/>
      <c r="M361" s="1035"/>
      <c r="N361" s="1035"/>
      <c r="O361" s="1035"/>
      <c r="P361" s="1078"/>
      <c r="Q361" s="1025"/>
    </row>
    <row r="362" spans="1:17">
      <c r="A362" s="1025"/>
      <c r="B362" s="1078"/>
      <c r="C362" s="1025"/>
      <c r="D362" s="1025"/>
      <c r="E362" s="1025"/>
      <c r="F362" s="1025"/>
      <c r="G362" s="1025"/>
      <c r="H362" s="1025"/>
      <c r="I362" s="1025"/>
      <c r="J362" s="1035"/>
      <c r="K362" s="1035"/>
      <c r="L362" s="1035"/>
      <c r="M362" s="1035"/>
      <c r="N362" s="1035"/>
      <c r="O362" s="1035"/>
      <c r="P362" s="1078"/>
      <c r="Q362" s="1025"/>
    </row>
    <row r="363" spans="1:17">
      <c r="A363" s="1025"/>
      <c r="B363" s="1078"/>
      <c r="C363" s="1025"/>
      <c r="D363" s="1025"/>
      <c r="E363" s="1025"/>
      <c r="F363" s="1025"/>
      <c r="G363" s="1025"/>
      <c r="H363" s="1025"/>
      <c r="I363" s="1025"/>
      <c r="J363" s="1035"/>
      <c r="K363" s="1035"/>
      <c r="L363" s="1035"/>
      <c r="M363" s="1035"/>
      <c r="N363" s="1035"/>
      <c r="O363" s="1035"/>
      <c r="P363" s="1078"/>
      <c r="Q363" s="1025"/>
    </row>
    <row r="364" spans="1:17">
      <c r="A364" s="1025"/>
      <c r="B364" s="1078"/>
      <c r="C364" s="1025"/>
      <c r="D364" s="1025"/>
      <c r="E364" s="1025"/>
      <c r="F364" s="1025"/>
      <c r="G364" s="1025"/>
      <c r="H364" s="1025"/>
      <c r="I364" s="1025"/>
      <c r="J364" s="1035"/>
      <c r="K364" s="1035"/>
      <c r="L364" s="1035"/>
      <c r="M364" s="1035"/>
      <c r="N364" s="1035"/>
      <c r="O364" s="1035"/>
      <c r="P364" s="1078"/>
      <c r="Q364" s="1025"/>
    </row>
    <row r="365" spans="1:17">
      <c r="A365" s="1025"/>
      <c r="B365" s="1078"/>
      <c r="C365" s="1025"/>
      <c r="D365" s="1025"/>
      <c r="E365" s="1025"/>
      <c r="F365" s="1025"/>
      <c r="G365" s="1025"/>
      <c r="H365" s="1025"/>
      <c r="I365" s="1025"/>
      <c r="J365" s="1035"/>
      <c r="K365" s="1035"/>
      <c r="L365" s="1035"/>
      <c r="M365" s="1035"/>
      <c r="N365" s="1035"/>
      <c r="O365" s="1035"/>
      <c r="P365" s="1078"/>
      <c r="Q365" s="1025"/>
    </row>
    <row r="366" spans="1:17">
      <c r="A366" s="1025"/>
      <c r="B366" s="1078"/>
      <c r="C366" s="1025"/>
      <c r="D366" s="1025"/>
      <c r="E366" s="1025"/>
      <c r="F366" s="1025"/>
      <c r="G366" s="1025"/>
      <c r="H366" s="1025"/>
      <c r="I366" s="1025"/>
      <c r="J366" s="1035"/>
      <c r="K366" s="1035"/>
      <c r="L366" s="1035"/>
      <c r="M366" s="1035"/>
      <c r="N366" s="1035"/>
      <c r="O366" s="1035"/>
      <c r="P366" s="1078"/>
      <c r="Q366" s="1025"/>
    </row>
    <row r="367" spans="1:17">
      <c r="A367" s="1025"/>
      <c r="B367" s="1078"/>
      <c r="C367" s="1025"/>
      <c r="D367" s="1025"/>
      <c r="E367" s="1025"/>
      <c r="F367" s="1025"/>
      <c r="G367" s="1025"/>
      <c r="H367" s="1025"/>
      <c r="I367" s="1025"/>
      <c r="J367" s="1035"/>
      <c r="K367" s="1035"/>
      <c r="L367" s="1035"/>
      <c r="M367" s="1035"/>
      <c r="N367" s="1035"/>
      <c r="O367" s="1035"/>
      <c r="P367" s="1078"/>
      <c r="Q367" s="1025"/>
    </row>
    <row r="368" spans="1:17">
      <c r="A368" s="1025"/>
      <c r="B368" s="1078"/>
      <c r="C368" s="1025"/>
      <c r="D368" s="1025"/>
      <c r="E368" s="1025"/>
      <c r="F368" s="1025"/>
      <c r="G368" s="1025"/>
      <c r="H368" s="1025"/>
      <c r="I368" s="1025"/>
      <c r="J368" s="1035"/>
      <c r="K368" s="1035"/>
      <c r="L368" s="1035"/>
      <c r="M368" s="1035"/>
      <c r="N368" s="1035"/>
      <c r="O368" s="1035"/>
      <c r="P368" s="1078"/>
      <c r="Q368" s="1025"/>
    </row>
    <row r="369" spans="1:17">
      <c r="A369" s="1025"/>
      <c r="B369" s="1078"/>
      <c r="C369" s="1025"/>
      <c r="D369" s="1025"/>
      <c r="E369" s="1025"/>
      <c r="F369" s="1025"/>
      <c r="G369" s="1025"/>
      <c r="H369" s="1025"/>
      <c r="I369" s="1025"/>
      <c r="J369" s="1035"/>
      <c r="K369" s="1035"/>
      <c r="L369" s="1035"/>
      <c r="M369" s="1035"/>
      <c r="N369" s="1035"/>
      <c r="O369" s="1035"/>
      <c r="P369" s="1078"/>
      <c r="Q369" s="1025"/>
    </row>
    <row r="370" spans="1:17">
      <c r="A370" s="1025"/>
      <c r="B370" s="1078"/>
      <c r="C370" s="1025"/>
      <c r="D370" s="1025"/>
      <c r="E370" s="1025"/>
      <c r="F370" s="1025"/>
      <c r="G370" s="1025"/>
      <c r="H370" s="1025"/>
      <c r="I370" s="1025"/>
      <c r="J370" s="1035"/>
      <c r="K370" s="1035"/>
      <c r="L370" s="1035"/>
      <c r="M370" s="1035"/>
      <c r="N370" s="1035"/>
      <c r="O370" s="1035"/>
      <c r="P370" s="1078"/>
      <c r="Q370" s="1025"/>
    </row>
    <row r="371" spans="1:17">
      <c r="A371" s="1025"/>
      <c r="B371" s="1078"/>
      <c r="C371" s="1025"/>
      <c r="D371" s="1025"/>
      <c r="E371" s="1025"/>
      <c r="F371" s="1025"/>
      <c r="G371" s="1025"/>
      <c r="H371" s="1025"/>
      <c r="I371" s="1025"/>
      <c r="J371" s="1035"/>
      <c r="K371" s="1035"/>
      <c r="L371" s="1035"/>
      <c r="M371" s="1035"/>
      <c r="N371" s="1035"/>
      <c r="O371" s="1035"/>
      <c r="P371" s="1078"/>
      <c r="Q371" s="1025"/>
    </row>
    <row r="372" spans="1:17">
      <c r="A372" s="1025"/>
      <c r="B372" s="1078"/>
      <c r="C372" s="1025"/>
      <c r="D372" s="1025"/>
      <c r="E372" s="1025"/>
      <c r="F372" s="1025"/>
      <c r="G372" s="1025"/>
      <c r="H372" s="1025"/>
      <c r="I372" s="1025"/>
      <c r="J372" s="1035"/>
      <c r="K372" s="1035"/>
      <c r="L372" s="1035"/>
      <c r="M372" s="1035"/>
      <c r="N372" s="1035"/>
      <c r="O372" s="1035"/>
      <c r="P372" s="1078"/>
      <c r="Q372" s="1025"/>
    </row>
    <row r="373" spans="1:17">
      <c r="A373" s="1025"/>
      <c r="B373" s="1078"/>
      <c r="C373" s="1025"/>
      <c r="D373" s="1025"/>
      <c r="E373" s="1025"/>
      <c r="F373" s="1025"/>
      <c r="G373" s="1025"/>
      <c r="H373" s="1025"/>
      <c r="I373" s="1025"/>
      <c r="J373" s="1035"/>
      <c r="K373" s="1035"/>
      <c r="L373" s="1035"/>
      <c r="M373" s="1035"/>
      <c r="N373" s="1035"/>
      <c r="O373" s="1035"/>
      <c r="P373" s="1078"/>
      <c r="Q373" s="1025"/>
    </row>
    <row r="374" spans="1:17">
      <c r="A374" s="1025"/>
      <c r="B374" s="1078"/>
      <c r="C374" s="1025"/>
      <c r="D374" s="1025"/>
      <c r="E374" s="1025"/>
      <c r="F374" s="1025"/>
      <c r="G374" s="1025"/>
      <c r="H374" s="1025"/>
      <c r="I374" s="1025"/>
      <c r="J374" s="1035"/>
      <c r="K374" s="1035"/>
      <c r="L374" s="1035"/>
      <c r="M374" s="1035"/>
      <c r="N374" s="1035"/>
      <c r="O374" s="1035"/>
      <c r="P374" s="1078"/>
      <c r="Q374" s="1025"/>
    </row>
    <row r="375" spans="1:17">
      <c r="A375" s="1025"/>
      <c r="B375" s="1078"/>
      <c r="C375" s="1025"/>
      <c r="D375" s="1025"/>
      <c r="E375" s="1025"/>
      <c r="F375" s="1025"/>
      <c r="G375" s="1025"/>
      <c r="H375" s="1025"/>
      <c r="I375" s="1025"/>
      <c r="J375" s="1035"/>
      <c r="K375" s="1035"/>
      <c r="L375" s="1035"/>
      <c r="M375" s="1035"/>
      <c r="N375" s="1035"/>
      <c r="O375" s="1035"/>
      <c r="P375" s="1078"/>
      <c r="Q375" s="1025"/>
    </row>
    <row r="376" spans="1:17">
      <c r="A376" s="1025"/>
      <c r="B376" s="1078"/>
      <c r="C376" s="1025"/>
      <c r="D376" s="1025"/>
      <c r="E376" s="1025"/>
      <c r="F376" s="1025"/>
      <c r="G376" s="1025"/>
      <c r="H376" s="1025"/>
      <c r="I376" s="1025"/>
      <c r="J376" s="1035"/>
      <c r="K376" s="1035"/>
      <c r="L376" s="1035"/>
      <c r="M376" s="1035"/>
      <c r="N376" s="1035"/>
      <c r="O376" s="1035"/>
      <c r="P376" s="1078"/>
      <c r="Q376" s="1025"/>
    </row>
    <row r="377" spans="1:17">
      <c r="A377" s="1025"/>
      <c r="B377" s="1078"/>
      <c r="C377" s="1025"/>
      <c r="D377" s="1025"/>
      <c r="E377" s="1025"/>
      <c r="F377" s="1025"/>
      <c r="G377" s="1025"/>
      <c r="H377" s="1025"/>
      <c r="I377" s="1025"/>
      <c r="J377" s="1035"/>
      <c r="K377" s="1035"/>
      <c r="L377" s="1035"/>
      <c r="M377" s="1035"/>
      <c r="N377" s="1035"/>
      <c r="O377" s="1035"/>
      <c r="P377" s="1078"/>
      <c r="Q377" s="1025"/>
    </row>
    <row r="378" spans="1:17">
      <c r="A378" s="1025"/>
      <c r="B378" s="1078"/>
      <c r="C378" s="1025"/>
      <c r="D378" s="1025"/>
      <c r="E378" s="1025"/>
      <c r="F378" s="1025"/>
      <c r="G378" s="1025"/>
      <c r="H378" s="1025"/>
      <c r="I378" s="1025"/>
      <c r="J378" s="1035"/>
      <c r="K378" s="1035"/>
      <c r="L378" s="1035"/>
      <c r="M378" s="1035"/>
      <c r="N378" s="1035"/>
      <c r="O378" s="1035"/>
      <c r="P378" s="1078"/>
      <c r="Q378" s="1025"/>
    </row>
    <row r="379" spans="1:17">
      <c r="A379" s="1025"/>
      <c r="B379" s="1078"/>
      <c r="C379" s="1025"/>
      <c r="D379" s="1025"/>
      <c r="E379" s="1025"/>
      <c r="F379" s="1025"/>
      <c r="G379" s="1025"/>
      <c r="H379" s="1025"/>
      <c r="I379" s="1025"/>
      <c r="J379" s="1035"/>
      <c r="K379" s="1035"/>
      <c r="L379" s="1035"/>
      <c r="M379" s="1035"/>
      <c r="N379" s="1035"/>
      <c r="O379" s="1035"/>
      <c r="P379" s="1078"/>
      <c r="Q379" s="1025"/>
    </row>
    <row r="380" spans="1:17">
      <c r="A380" s="1025"/>
      <c r="B380" s="1078"/>
      <c r="C380" s="1025"/>
      <c r="D380" s="1025"/>
      <c r="E380" s="1025"/>
      <c r="F380" s="1025"/>
      <c r="G380" s="1025"/>
      <c r="H380" s="1025"/>
      <c r="I380" s="1025"/>
      <c r="J380" s="1035"/>
      <c r="K380" s="1035"/>
      <c r="L380" s="1035"/>
      <c r="M380" s="1035"/>
      <c r="N380" s="1035"/>
      <c r="O380" s="1035"/>
      <c r="P380" s="1078"/>
      <c r="Q380" s="1025"/>
    </row>
    <row r="381" spans="1:17">
      <c r="A381" s="1025"/>
      <c r="B381" s="1078"/>
      <c r="C381" s="1025"/>
      <c r="D381" s="1025"/>
      <c r="E381" s="1025"/>
      <c r="F381" s="1025"/>
      <c r="G381" s="1025"/>
      <c r="H381" s="1025"/>
      <c r="I381" s="1025"/>
      <c r="J381" s="1035"/>
      <c r="K381" s="1035"/>
      <c r="L381" s="1035"/>
      <c r="M381" s="1035"/>
      <c r="N381" s="1035"/>
      <c r="O381" s="1035"/>
      <c r="P381" s="1078"/>
      <c r="Q381" s="1025"/>
    </row>
    <row r="382" spans="1:17">
      <c r="A382" s="1025"/>
      <c r="B382" s="1078"/>
      <c r="C382" s="1025"/>
      <c r="D382" s="1025"/>
      <c r="E382" s="1025"/>
      <c r="F382" s="1025"/>
      <c r="G382" s="1025"/>
      <c r="H382" s="1025"/>
      <c r="I382" s="1025"/>
      <c r="J382" s="1035"/>
      <c r="K382" s="1035"/>
      <c r="L382" s="1035"/>
      <c r="M382" s="1035"/>
      <c r="N382" s="1035"/>
      <c r="O382" s="1035"/>
      <c r="P382" s="1078"/>
      <c r="Q382" s="1025"/>
    </row>
    <row r="383" spans="1:17">
      <c r="A383" s="1025"/>
      <c r="B383" s="1078"/>
      <c r="C383" s="1025"/>
      <c r="D383" s="1025"/>
      <c r="E383" s="1025"/>
      <c r="F383" s="1025"/>
      <c r="G383" s="1025"/>
      <c r="H383" s="1025"/>
      <c r="I383" s="1025"/>
      <c r="J383" s="1035"/>
      <c r="K383" s="1035"/>
      <c r="L383" s="1035"/>
      <c r="M383" s="1035"/>
      <c r="N383" s="1035"/>
      <c r="O383" s="1035"/>
      <c r="P383" s="1078"/>
      <c r="Q383" s="1025"/>
    </row>
    <row r="384" spans="1:17">
      <c r="A384" s="1025"/>
      <c r="B384" s="1078"/>
      <c r="C384" s="1025"/>
      <c r="D384" s="1025"/>
      <c r="E384" s="1025"/>
      <c r="F384" s="1025"/>
      <c r="G384" s="1025"/>
      <c r="H384" s="1025"/>
      <c r="I384" s="1025"/>
      <c r="J384" s="1035"/>
      <c r="K384" s="1035"/>
      <c r="L384" s="1035"/>
      <c r="M384" s="1035"/>
      <c r="N384" s="1035"/>
      <c r="O384" s="1035"/>
      <c r="P384" s="1078"/>
      <c r="Q384" s="1025"/>
    </row>
    <row r="385" spans="1:17">
      <c r="A385" s="1025"/>
      <c r="B385" s="1078"/>
      <c r="C385" s="1025"/>
      <c r="D385" s="1025"/>
      <c r="E385" s="1025"/>
      <c r="F385" s="1025"/>
      <c r="G385" s="1025"/>
      <c r="H385" s="1025"/>
      <c r="I385" s="1025"/>
      <c r="J385" s="1035"/>
      <c r="K385" s="1035"/>
      <c r="L385" s="1035"/>
      <c r="M385" s="1035"/>
      <c r="N385" s="1035"/>
      <c r="O385" s="1035"/>
      <c r="P385" s="1078"/>
      <c r="Q385" s="1025"/>
    </row>
    <row r="386" spans="1:17">
      <c r="A386" s="1025"/>
      <c r="B386" s="1078"/>
      <c r="C386" s="1025"/>
      <c r="D386" s="1025"/>
      <c r="E386" s="1025"/>
      <c r="F386" s="1025"/>
      <c r="G386" s="1025"/>
      <c r="H386" s="1025"/>
      <c r="I386" s="1025"/>
      <c r="J386" s="1035"/>
      <c r="K386" s="1035"/>
      <c r="L386" s="1035"/>
      <c r="M386" s="1035"/>
      <c r="N386" s="1035"/>
      <c r="O386" s="1035"/>
      <c r="P386" s="1078"/>
      <c r="Q386" s="1025"/>
    </row>
    <row r="387" spans="1:17">
      <c r="A387" s="1025"/>
      <c r="B387" s="1078"/>
      <c r="C387" s="1025"/>
      <c r="D387" s="1025"/>
      <c r="E387" s="1025"/>
      <c r="F387" s="1025"/>
      <c r="G387" s="1025"/>
      <c r="H387" s="1025"/>
      <c r="I387" s="1025"/>
      <c r="J387" s="1035"/>
      <c r="K387" s="1035"/>
      <c r="L387" s="1035"/>
      <c r="M387" s="1035"/>
      <c r="N387" s="1035"/>
      <c r="O387" s="1035"/>
      <c r="P387" s="1078"/>
      <c r="Q387" s="1025"/>
    </row>
    <row r="388" spans="1:17">
      <c r="A388" s="1025"/>
      <c r="B388" s="1078"/>
      <c r="C388" s="1025"/>
      <c r="D388" s="1025"/>
      <c r="E388" s="1025"/>
      <c r="F388" s="1025"/>
      <c r="G388" s="1025"/>
      <c r="H388" s="1025"/>
      <c r="I388" s="1025"/>
      <c r="J388" s="1035"/>
      <c r="K388" s="1035"/>
      <c r="L388" s="1035"/>
      <c r="M388" s="1035"/>
      <c r="N388" s="1035"/>
      <c r="O388" s="1035"/>
      <c r="P388" s="1078"/>
      <c r="Q388" s="1025"/>
    </row>
    <row r="389" spans="1:17">
      <c r="A389" s="1025"/>
      <c r="B389" s="1078"/>
      <c r="C389" s="1025"/>
      <c r="D389" s="1025"/>
      <c r="E389" s="1025"/>
      <c r="F389" s="1025"/>
      <c r="G389" s="1025"/>
      <c r="H389" s="1025"/>
      <c r="I389" s="1025"/>
      <c r="J389" s="1035"/>
      <c r="K389" s="1035"/>
      <c r="L389" s="1035"/>
      <c r="M389" s="1035"/>
      <c r="N389" s="1035"/>
      <c r="O389" s="1035"/>
      <c r="P389" s="1078"/>
      <c r="Q389" s="1025"/>
    </row>
    <row r="390" spans="1:17">
      <c r="A390" s="1025"/>
      <c r="B390" s="1078"/>
      <c r="C390" s="1025"/>
      <c r="D390" s="1025"/>
      <c r="E390" s="1025"/>
      <c r="F390" s="1025"/>
      <c r="G390" s="1025"/>
      <c r="H390" s="1025"/>
      <c r="I390" s="1025"/>
      <c r="J390" s="1035"/>
      <c r="K390" s="1035"/>
      <c r="L390" s="1035"/>
      <c r="M390" s="1035"/>
      <c r="N390" s="1035"/>
      <c r="O390" s="1035"/>
      <c r="P390" s="1078"/>
      <c r="Q390" s="1025"/>
    </row>
    <row r="391" spans="1:17">
      <c r="A391" s="1025"/>
      <c r="B391" s="1078"/>
      <c r="C391" s="1025"/>
      <c r="D391" s="1025"/>
      <c r="E391" s="1025"/>
      <c r="F391" s="1025"/>
      <c r="G391" s="1025"/>
      <c r="H391" s="1025"/>
      <c r="I391" s="1025"/>
      <c r="J391" s="1035"/>
      <c r="K391" s="1035"/>
      <c r="L391" s="1035"/>
      <c r="M391" s="1035"/>
      <c r="N391" s="1035"/>
      <c r="O391" s="1035"/>
      <c r="P391" s="1078"/>
      <c r="Q391" s="1025"/>
    </row>
    <row r="392" spans="1:17">
      <c r="A392" s="1025"/>
      <c r="B392" s="1078"/>
      <c r="C392" s="1025"/>
      <c r="D392" s="1025"/>
      <c r="E392" s="1025"/>
      <c r="F392" s="1025"/>
      <c r="G392" s="1025"/>
      <c r="H392" s="1025"/>
      <c r="I392" s="1025"/>
      <c r="J392" s="1035"/>
      <c r="K392" s="1035"/>
      <c r="L392" s="1035"/>
      <c r="M392" s="1035"/>
      <c r="N392" s="1035"/>
      <c r="O392" s="1035"/>
      <c r="P392" s="1078"/>
      <c r="Q392" s="1025"/>
    </row>
    <row r="393" spans="1:17">
      <c r="A393" s="1025"/>
      <c r="B393" s="1078"/>
      <c r="C393" s="1025"/>
      <c r="D393" s="1025"/>
      <c r="E393" s="1025"/>
      <c r="F393" s="1025"/>
      <c r="G393" s="1025"/>
      <c r="H393" s="1025"/>
      <c r="I393" s="1025"/>
      <c r="J393" s="1035"/>
      <c r="K393" s="1035"/>
      <c r="L393" s="1035"/>
      <c r="M393" s="1035"/>
      <c r="N393" s="1035"/>
      <c r="O393" s="1035"/>
      <c r="P393" s="1078"/>
      <c r="Q393" s="1025"/>
    </row>
    <row r="394" spans="1:17">
      <c r="A394" s="1025"/>
      <c r="B394" s="1078"/>
      <c r="C394" s="1025"/>
      <c r="D394" s="1025"/>
      <c r="E394" s="1025"/>
      <c r="F394" s="1025"/>
      <c r="G394" s="1025"/>
      <c r="H394" s="1025"/>
      <c r="I394" s="1025"/>
      <c r="J394" s="1035"/>
      <c r="K394" s="1035"/>
      <c r="L394" s="1035"/>
      <c r="M394" s="1035"/>
      <c r="N394" s="1035"/>
      <c r="O394" s="1035"/>
      <c r="P394" s="1078"/>
      <c r="Q394" s="1025"/>
    </row>
    <row r="395" spans="1:17">
      <c r="A395" s="1025"/>
      <c r="B395" s="1078"/>
      <c r="C395" s="1025"/>
      <c r="D395" s="1025"/>
      <c r="E395" s="1025"/>
      <c r="F395" s="1025"/>
      <c r="G395" s="1025"/>
      <c r="H395" s="1025"/>
      <c r="I395" s="1025"/>
      <c r="J395" s="1035"/>
      <c r="K395" s="1035"/>
      <c r="L395" s="1035"/>
      <c r="M395" s="1035"/>
      <c r="N395" s="1035"/>
      <c r="O395" s="1035"/>
      <c r="P395" s="1078"/>
      <c r="Q395" s="1025"/>
    </row>
    <row r="396" spans="1:17">
      <c r="A396" s="1025"/>
      <c r="B396" s="1078"/>
      <c r="C396" s="1025"/>
      <c r="D396" s="1025"/>
      <c r="E396" s="1025"/>
      <c r="F396" s="1025"/>
      <c r="G396" s="1025"/>
      <c r="H396" s="1025"/>
      <c r="I396" s="1025"/>
      <c r="J396" s="1035"/>
      <c r="K396" s="1035"/>
      <c r="L396" s="1035"/>
      <c r="M396" s="1035"/>
      <c r="N396" s="1035"/>
      <c r="O396" s="1035"/>
      <c r="P396" s="1078"/>
      <c r="Q396" s="1025"/>
    </row>
    <row r="397" spans="1:17">
      <c r="A397" s="1025"/>
      <c r="B397" s="1078"/>
      <c r="C397" s="1025"/>
      <c r="D397" s="1025"/>
      <c r="E397" s="1025"/>
      <c r="F397" s="1025"/>
      <c r="G397" s="1025"/>
      <c r="H397" s="1025"/>
      <c r="I397" s="1025"/>
      <c r="J397" s="1035"/>
      <c r="K397" s="1035"/>
      <c r="L397" s="1035"/>
      <c r="M397" s="1035"/>
      <c r="N397" s="1035"/>
      <c r="O397" s="1035"/>
      <c r="P397" s="1078"/>
      <c r="Q397" s="1025"/>
    </row>
    <row r="398" spans="1:17">
      <c r="A398" s="1025"/>
      <c r="B398" s="1078"/>
      <c r="C398" s="1025"/>
      <c r="D398" s="1025"/>
      <c r="E398" s="1025"/>
      <c r="F398" s="1025"/>
      <c r="G398" s="1025"/>
      <c r="H398" s="1025"/>
      <c r="I398" s="1025"/>
      <c r="J398" s="1035"/>
      <c r="K398" s="1035"/>
      <c r="L398" s="1035"/>
      <c r="M398" s="1035"/>
      <c r="N398" s="1035"/>
      <c r="O398" s="1035"/>
      <c r="P398" s="1078"/>
      <c r="Q398" s="1025"/>
    </row>
    <row r="399" spans="1:17">
      <c r="A399" s="1025"/>
      <c r="B399" s="1078"/>
      <c r="C399" s="1025"/>
      <c r="D399" s="1025"/>
      <c r="E399" s="1025"/>
      <c r="F399" s="1025"/>
      <c r="G399" s="1025"/>
      <c r="H399" s="1025"/>
      <c r="I399" s="1025"/>
      <c r="J399" s="1035"/>
      <c r="K399" s="1035"/>
      <c r="L399" s="1035"/>
      <c r="M399" s="1035"/>
      <c r="N399" s="1035"/>
      <c r="O399" s="1035"/>
      <c r="P399" s="1078"/>
      <c r="Q399" s="1025"/>
    </row>
    <row r="400" spans="1:17">
      <c r="A400" s="1025"/>
      <c r="B400" s="1078"/>
      <c r="C400" s="1025"/>
      <c r="D400" s="1025"/>
      <c r="E400" s="1025"/>
      <c r="F400" s="1025"/>
      <c r="G400" s="1025"/>
      <c r="H400" s="1025"/>
      <c r="I400" s="1025"/>
      <c r="J400" s="1035"/>
      <c r="K400" s="1035"/>
      <c r="L400" s="1035"/>
      <c r="M400" s="1035"/>
      <c r="N400" s="1035"/>
      <c r="O400" s="1035"/>
      <c r="P400" s="1078"/>
      <c r="Q400" s="1025"/>
    </row>
    <row r="401" spans="1:17">
      <c r="A401" s="1025"/>
      <c r="B401" s="1078"/>
      <c r="C401" s="1025"/>
      <c r="D401" s="1025"/>
      <c r="E401" s="1025"/>
      <c r="F401" s="1025"/>
      <c r="G401" s="1025"/>
      <c r="H401" s="1025"/>
      <c r="I401" s="1025"/>
      <c r="J401" s="1035"/>
      <c r="K401" s="1035"/>
      <c r="L401" s="1035"/>
      <c r="M401" s="1035"/>
      <c r="N401" s="1035"/>
      <c r="O401" s="1035"/>
      <c r="P401" s="1078"/>
      <c r="Q401" s="1025"/>
    </row>
    <row r="402" spans="1:17">
      <c r="A402" s="1025"/>
      <c r="B402" s="1078"/>
      <c r="C402" s="1025"/>
      <c r="D402" s="1025"/>
      <c r="E402" s="1025"/>
      <c r="F402" s="1025"/>
      <c r="G402" s="1025"/>
      <c r="H402" s="1025"/>
      <c r="I402" s="1025"/>
      <c r="J402" s="1035"/>
      <c r="K402" s="1035"/>
      <c r="L402" s="1035"/>
      <c r="M402" s="1035"/>
      <c r="N402" s="1035"/>
      <c r="O402" s="1035"/>
      <c r="P402" s="1078"/>
      <c r="Q402" s="1025"/>
    </row>
    <row r="403" spans="1:17">
      <c r="A403" s="1025"/>
      <c r="B403" s="1078"/>
      <c r="C403" s="1025"/>
      <c r="D403" s="1025"/>
      <c r="E403" s="1025"/>
      <c r="F403" s="1025"/>
      <c r="G403" s="1025"/>
      <c r="H403" s="1025"/>
      <c r="I403" s="1025"/>
      <c r="J403" s="1035"/>
      <c r="K403" s="1035"/>
      <c r="L403" s="1035"/>
      <c r="M403" s="1035"/>
      <c r="N403" s="1035"/>
      <c r="O403" s="1035"/>
      <c r="P403" s="1078"/>
      <c r="Q403" s="1025"/>
    </row>
    <row r="404" spans="1:17">
      <c r="A404" s="1025"/>
      <c r="B404" s="1078"/>
      <c r="C404" s="1025"/>
      <c r="D404" s="1025"/>
      <c r="E404" s="1025"/>
      <c r="F404" s="1025"/>
      <c r="G404" s="1025"/>
      <c r="H404" s="1025"/>
      <c r="I404" s="1025"/>
      <c r="J404" s="1035"/>
      <c r="K404" s="1035"/>
      <c r="L404" s="1035"/>
      <c r="M404" s="1035"/>
      <c r="N404" s="1035"/>
      <c r="O404" s="1035"/>
      <c r="P404" s="1078"/>
      <c r="Q404" s="1025"/>
    </row>
    <row r="405" spans="1:17">
      <c r="A405" s="1025"/>
      <c r="B405" s="1078"/>
      <c r="C405" s="1025"/>
      <c r="D405" s="1025"/>
      <c r="E405" s="1025"/>
      <c r="F405" s="1025"/>
      <c r="G405" s="1025"/>
      <c r="H405" s="1025"/>
      <c r="I405" s="1025"/>
      <c r="J405" s="1035"/>
      <c r="K405" s="1035"/>
      <c r="L405" s="1035"/>
      <c r="M405" s="1035"/>
      <c r="N405" s="1035"/>
      <c r="O405" s="1035"/>
      <c r="P405" s="1078"/>
      <c r="Q405" s="1025"/>
    </row>
    <row r="406" spans="1:17">
      <c r="A406" s="1025"/>
      <c r="B406" s="1078"/>
      <c r="C406" s="1025"/>
      <c r="D406" s="1025"/>
      <c r="E406" s="1025"/>
      <c r="F406" s="1025"/>
      <c r="G406" s="1025"/>
      <c r="H406" s="1025"/>
      <c r="I406" s="1025"/>
      <c r="J406" s="1035"/>
      <c r="K406" s="1035"/>
      <c r="L406" s="1035"/>
      <c r="M406" s="1035"/>
      <c r="N406" s="1035"/>
      <c r="O406" s="1035"/>
      <c r="P406" s="1078"/>
      <c r="Q406" s="1025"/>
    </row>
    <row r="407" spans="1:17">
      <c r="A407" s="1025"/>
      <c r="B407" s="1078"/>
      <c r="C407" s="1025"/>
      <c r="D407" s="1025"/>
      <c r="E407" s="1025"/>
      <c r="F407" s="1025"/>
      <c r="G407" s="1025"/>
      <c r="H407" s="1025"/>
      <c r="I407" s="1025"/>
      <c r="J407" s="1035"/>
      <c r="K407" s="1035"/>
      <c r="L407" s="1035"/>
      <c r="M407" s="1035"/>
      <c r="N407" s="1035"/>
      <c r="O407" s="1035"/>
      <c r="P407" s="1078"/>
      <c r="Q407" s="1025"/>
    </row>
    <row r="408" spans="1:17">
      <c r="A408" s="1025"/>
      <c r="B408" s="1078"/>
      <c r="C408" s="1025"/>
      <c r="D408" s="1025"/>
      <c r="E408" s="1025"/>
      <c r="F408" s="1025"/>
      <c r="G408" s="1025"/>
      <c r="H408" s="1025"/>
      <c r="I408" s="1025"/>
      <c r="J408" s="1035"/>
      <c r="K408" s="1035"/>
      <c r="L408" s="1035"/>
      <c r="M408" s="1035"/>
      <c r="N408" s="1035"/>
      <c r="O408" s="1035"/>
      <c r="P408" s="1078"/>
      <c r="Q408" s="1025"/>
    </row>
    <row r="409" spans="1:17">
      <c r="A409" s="1025"/>
      <c r="B409" s="1078"/>
      <c r="C409" s="1025"/>
      <c r="D409" s="1025"/>
      <c r="E409" s="1025"/>
      <c r="F409" s="1025"/>
      <c r="G409" s="1025"/>
      <c r="H409" s="1025"/>
      <c r="I409" s="1025"/>
      <c r="J409" s="1035"/>
      <c r="K409" s="1035"/>
      <c r="L409" s="1035"/>
      <c r="M409" s="1035"/>
      <c r="N409" s="1035"/>
      <c r="O409" s="1035"/>
      <c r="P409" s="1078"/>
      <c r="Q409" s="1025"/>
    </row>
    <row r="410" spans="1:17">
      <c r="A410" s="1025"/>
      <c r="B410" s="1078"/>
      <c r="C410" s="1025"/>
      <c r="D410" s="1025"/>
      <c r="E410" s="1025"/>
      <c r="F410" s="1025"/>
      <c r="G410" s="1025"/>
      <c r="H410" s="1025"/>
      <c r="I410" s="1025"/>
      <c r="J410" s="1035"/>
      <c r="K410" s="1035"/>
      <c r="L410" s="1035"/>
      <c r="M410" s="1035"/>
      <c r="N410" s="1035"/>
      <c r="O410" s="1035"/>
      <c r="P410" s="1078"/>
      <c r="Q410" s="1025"/>
    </row>
    <row r="411" spans="1:17">
      <c r="A411" s="1025"/>
      <c r="B411" s="1078"/>
      <c r="C411" s="1025"/>
      <c r="D411" s="1025"/>
      <c r="E411" s="1025"/>
      <c r="F411" s="1025"/>
      <c r="G411" s="1025"/>
      <c r="H411" s="1025"/>
      <c r="I411" s="1025"/>
      <c r="J411" s="1035"/>
      <c r="K411" s="1035"/>
      <c r="L411" s="1035"/>
      <c r="M411" s="1035"/>
      <c r="N411" s="1035"/>
      <c r="O411" s="1035"/>
      <c r="P411" s="1078"/>
      <c r="Q411" s="1025"/>
    </row>
    <row r="412" spans="1:17">
      <c r="A412" s="1025"/>
      <c r="B412" s="1078"/>
      <c r="C412" s="1025"/>
      <c r="D412" s="1025"/>
      <c r="E412" s="1025"/>
      <c r="F412" s="1025"/>
      <c r="G412" s="1025"/>
      <c r="H412" s="1025"/>
      <c r="I412" s="1025"/>
      <c r="J412" s="1035"/>
      <c r="K412" s="1035"/>
      <c r="L412" s="1035"/>
      <c r="M412" s="1035"/>
      <c r="N412" s="1035"/>
      <c r="O412" s="1035"/>
      <c r="P412" s="1078"/>
      <c r="Q412" s="1025"/>
    </row>
    <row r="413" spans="1:17">
      <c r="A413" s="1025"/>
      <c r="B413" s="1078"/>
      <c r="C413" s="1025"/>
      <c r="D413" s="1025"/>
      <c r="E413" s="1025"/>
      <c r="F413" s="1025"/>
      <c r="G413" s="1025"/>
      <c r="H413" s="1025"/>
      <c r="I413" s="1025"/>
      <c r="J413" s="1035"/>
      <c r="K413" s="1035"/>
      <c r="L413" s="1035"/>
      <c r="M413" s="1035"/>
      <c r="N413" s="1035"/>
      <c r="O413" s="1035"/>
      <c r="P413" s="1078"/>
      <c r="Q413" s="1025"/>
    </row>
    <row r="414" spans="1:17">
      <c r="A414" s="1025"/>
      <c r="B414" s="1078"/>
      <c r="C414" s="1025"/>
      <c r="D414" s="1025"/>
      <c r="E414" s="1025"/>
      <c r="F414" s="1025"/>
      <c r="G414" s="1025"/>
      <c r="H414" s="1025"/>
      <c r="I414" s="1025"/>
      <c r="J414" s="1035"/>
      <c r="K414" s="1035"/>
      <c r="L414" s="1035"/>
      <c r="M414" s="1035"/>
      <c r="N414" s="1035"/>
      <c r="O414" s="1035"/>
      <c r="P414" s="1078"/>
      <c r="Q414" s="1025"/>
    </row>
    <row r="415" spans="1:17">
      <c r="A415" s="1025"/>
      <c r="B415" s="1078"/>
      <c r="C415" s="1025"/>
      <c r="D415" s="1025"/>
      <c r="E415" s="1025"/>
      <c r="F415" s="1025"/>
      <c r="G415" s="1025"/>
      <c r="H415" s="1025"/>
      <c r="I415" s="1025"/>
      <c r="J415" s="1035"/>
      <c r="K415" s="1035"/>
      <c r="L415" s="1035"/>
      <c r="M415" s="1035"/>
      <c r="N415" s="1035"/>
      <c r="O415" s="1035"/>
      <c r="P415" s="1078"/>
      <c r="Q415" s="1025"/>
    </row>
    <row r="416" spans="1:17">
      <c r="A416" s="1025"/>
      <c r="B416" s="1078"/>
      <c r="C416" s="1025"/>
      <c r="D416" s="1025"/>
      <c r="E416" s="1025"/>
      <c r="F416" s="1025"/>
      <c r="G416" s="1025"/>
      <c r="H416" s="1025"/>
      <c r="I416" s="1025"/>
      <c r="J416" s="1035"/>
      <c r="K416" s="1035"/>
      <c r="L416" s="1035"/>
      <c r="M416" s="1035"/>
      <c r="N416" s="1035"/>
      <c r="O416" s="1035"/>
      <c r="P416" s="1078"/>
      <c r="Q416" s="1025"/>
    </row>
    <row r="417" spans="1:17">
      <c r="A417" s="1025"/>
      <c r="B417" s="1078"/>
      <c r="C417" s="1025"/>
      <c r="D417" s="1025"/>
      <c r="E417" s="1025"/>
      <c r="F417" s="1025"/>
      <c r="G417" s="1025"/>
      <c r="H417" s="1025"/>
      <c r="I417" s="1025"/>
      <c r="J417" s="1035"/>
      <c r="K417" s="1035"/>
      <c r="L417" s="1035"/>
      <c r="M417" s="1035"/>
      <c r="N417" s="1035"/>
      <c r="O417" s="1035"/>
      <c r="P417" s="1078"/>
      <c r="Q417" s="1025"/>
    </row>
    <row r="418" spans="1:17">
      <c r="A418" s="1025"/>
      <c r="B418" s="1078"/>
      <c r="C418" s="1025"/>
      <c r="D418" s="1025"/>
      <c r="E418" s="1025"/>
      <c r="F418" s="1025"/>
      <c r="G418" s="1025"/>
      <c r="H418" s="1025"/>
      <c r="I418" s="1025"/>
      <c r="J418" s="1035"/>
      <c r="K418" s="1035"/>
      <c r="L418" s="1035"/>
      <c r="M418" s="1035"/>
      <c r="N418" s="1035"/>
      <c r="O418" s="1035"/>
      <c r="P418" s="1078"/>
      <c r="Q418" s="1025"/>
    </row>
    <row r="419" spans="1:17">
      <c r="A419" s="1025"/>
      <c r="B419" s="1078"/>
      <c r="C419" s="1025"/>
      <c r="D419" s="1025"/>
      <c r="E419" s="1025"/>
      <c r="F419" s="1025"/>
      <c r="G419" s="1025"/>
      <c r="H419" s="1025"/>
      <c r="I419" s="1025"/>
      <c r="J419" s="1035"/>
      <c r="K419" s="1035"/>
      <c r="L419" s="1035"/>
      <c r="M419" s="1035"/>
      <c r="N419" s="1035"/>
      <c r="O419" s="1035"/>
      <c r="P419" s="1078"/>
      <c r="Q419" s="1025"/>
    </row>
    <row r="420" spans="1:17">
      <c r="A420" s="1025"/>
      <c r="B420" s="1078"/>
      <c r="C420" s="1025"/>
      <c r="D420" s="1025"/>
      <c r="E420" s="1025"/>
      <c r="F420" s="1025"/>
      <c r="G420" s="1025"/>
      <c r="H420" s="1025"/>
      <c r="I420" s="1025"/>
      <c r="J420" s="1035"/>
      <c r="K420" s="1035"/>
      <c r="L420" s="1035"/>
      <c r="M420" s="1035"/>
      <c r="N420" s="1035"/>
      <c r="O420" s="1035"/>
      <c r="P420" s="1078"/>
      <c r="Q420" s="1025"/>
    </row>
    <row r="421" spans="1:17">
      <c r="A421" s="1025"/>
      <c r="B421" s="1078"/>
      <c r="C421" s="1025"/>
      <c r="D421" s="1025"/>
      <c r="E421" s="1025"/>
      <c r="F421" s="1025"/>
      <c r="G421" s="1025"/>
      <c r="H421" s="1025"/>
      <c r="I421" s="1025"/>
      <c r="J421" s="1035"/>
      <c r="K421" s="1035"/>
      <c r="L421" s="1035"/>
      <c r="M421" s="1035"/>
      <c r="N421" s="1035"/>
      <c r="O421" s="1035"/>
      <c r="P421" s="1078"/>
      <c r="Q421" s="1025"/>
    </row>
    <row r="422" spans="1:17">
      <c r="A422" s="1025"/>
      <c r="B422" s="1078"/>
      <c r="C422" s="1025"/>
      <c r="D422" s="1025"/>
      <c r="E422" s="1025"/>
      <c r="F422" s="1025"/>
      <c r="G422" s="1025"/>
      <c r="H422" s="1025"/>
      <c r="I422" s="1025"/>
      <c r="J422" s="1035"/>
      <c r="K422" s="1035"/>
      <c r="L422" s="1035"/>
      <c r="M422" s="1035"/>
      <c r="N422" s="1035"/>
      <c r="O422" s="1035"/>
      <c r="P422" s="1078"/>
      <c r="Q422" s="1025"/>
    </row>
    <row r="423" spans="1:17">
      <c r="A423" s="1025"/>
      <c r="B423" s="1078"/>
      <c r="C423" s="1025"/>
      <c r="D423" s="1025"/>
      <c r="E423" s="1025"/>
      <c r="F423" s="1025"/>
      <c r="G423" s="1025"/>
      <c r="H423" s="1025"/>
      <c r="I423" s="1025"/>
      <c r="J423" s="1035"/>
      <c r="K423" s="1035"/>
      <c r="L423" s="1035"/>
      <c r="M423" s="1035"/>
      <c r="N423" s="1035"/>
      <c r="O423" s="1035"/>
      <c r="P423" s="1078"/>
      <c r="Q423" s="1025"/>
    </row>
    <row r="424" spans="1:17">
      <c r="A424" s="1025"/>
      <c r="B424" s="1078"/>
      <c r="C424" s="1025"/>
      <c r="D424" s="1025"/>
      <c r="E424" s="1025"/>
      <c r="F424" s="1025"/>
      <c r="G424" s="1025"/>
      <c r="H424" s="1025"/>
      <c r="I424" s="1025"/>
      <c r="J424" s="1035"/>
      <c r="K424" s="1035"/>
      <c r="L424" s="1035"/>
      <c r="M424" s="1035"/>
      <c r="N424" s="1035"/>
      <c r="O424" s="1035"/>
      <c r="P424" s="1078"/>
      <c r="Q424" s="1025"/>
    </row>
    <row r="425" spans="1:17">
      <c r="A425" s="1025"/>
      <c r="B425" s="1078"/>
      <c r="C425" s="1025"/>
      <c r="D425" s="1025"/>
      <c r="E425" s="1025"/>
      <c r="F425" s="1025"/>
      <c r="G425" s="1025"/>
      <c r="H425" s="1025"/>
      <c r="I425" s="1025"/>
      <c r="J425" s="1035"/>
      <c r="K425" s="1035"/>
      <c r="L425" s="1035"/>
      <c r="M425" s="1035"/>
      <c r="N425" s="1035"/>
      <c r="O425" s="1035"/>
      <c r="P425" s="1078"/>
      <c r="Q425" s="1025"/>
    </row>
    <row r="426" spans="1:17">
      <c r="A426" s="1025"/>
      <c r="B426" s="1078"/>
      <c r="C426" s="1025"/>
      <c r="D426" s="1025"/>
      <c r="E426" s="1025"/>
      <c r="F426" s="1025"/>
      <c r="G426" s="1025"/>
      <c r="H426" s="1025"/>
      <c r="I426" s="1025"/>
      <c r="J426" s="1035"/>
      <c r="K426" s="1035"/>
      <c r="L426" s="1035"/>
      <c r="M426" s="1035"/>
      <c r="N426" s="1035"/>
      <c r="O426" s="1035"/>
      <c r="P426" s="1078"/>
      <c r="Q426" s="1025"/>
    </row>
    <row r="427" spans="1:17">
      <c r="A427" s="1025"/>
      <c r="B427" s="1078"/>
      <c r="C427" s="1025"/>
      <c r="D427" s="1025"/>
      <c r="E427" s="1025"/>
      <c r="F427" s="1025"/>
      <c r="G427" s="1025"/>
      <c r="H427" s="1025"/>
      <c r="I427" s="1025"/>
      <c r="J427" s="1035"/>
      <c r="K427" s="1035"/>
      <c r="L427" s="1035"/>
      <c r="M427" s="1035"/>
      <c r="N427" s="1035"/>
      <c r="O427" s="1035"/>
      <c r="P427" s="1078"/>
      <c r="Q427" s="1025"/>
    </row>
    <row r="428" spans="1:17">
      <c r="A428" s="1025"/>
      <c r="B428" s="1078"/>
      <c r="C428" s="1025"/>
      <c r="D428" s="1025"/>
      <c r="E428" s="1025"/>
      <c r="F428" s="1025"/>
      <c r="G428" s="1025"/>
      <c r="H428" s="1025"/>
      <c r="I428" s="1025"/>
      <c r="J428" s="1035"/>
      <c r="K428" s="1035"/>
      <c r="L428" s="1035"/>
      <c r="M428" s="1035"/>
      <c r="N428" s="1035"/>
      <c r="O428" s="1035"/>
      <c r="P428" s="1078"/>
      <c r="Q428" s="1025"/>
    </row>
    <row r="429" spans="1:17">
      <c r="A429" s="1025"/>
      <c r="B429" s="1078"/>
      <c r="C429" s="1025"/>
      <c r="D429" s="1025"/>
      <c r="E429" s="1025"/>
      <c r="F429" s="1025"/>
      <c r="G429" s="1025"/>
      <c r="H429" s="1025"/>
      <c r="I429" s="1025"/>
      <c r="J429" s="1035"/>
      <c r="K429" s="1035"/>
      <c r="L429" s="1035"/>
      <c r="M429" s="1035"/>
      <c r="N429" s="1035"/>
      <c r="O429" s="1035"/>
      <c r="P429" s="1078"/>
      <c r="Q429" s="1025"/>
    </row>
    <row r="430" spans="1:17">
      <c r="A430" s="1025"/>
      <c r="B430" s="1078"/>
      <c r="C430" s="1025"/>
      <c r="D430" s="1025"/>
      <c r="E430" s="1025"/>
      <c r="F430" s="1025"/>
      <c r="G430" s="1025"/>
      <c r="H430" s="1025"/>
      <c r="I430" s="1025"/>
      <c r="J430" s="1035"/>
      <c r="K430" s="1035"/>
      <c r="L430" s="1035"/>
      <c r="M430" s="1035"/>
      <c r="N430" s="1035"/>
      <c r="O430" s="1035"/>
      <c r="P430" s="1078"/>
      <c r="Q430" s="1025"/>
    </row>
    <row r="431" spans="1:17">
      <c r="A431" s="1025"/>
      <c r="B431" s="1078"/>
      <c r="C431" s="1025"/>
      <c r="D431" s="1025"/>
      <c r="E431" s="1025"/>
      <c r="F431" s="1025"/>
      <c r="G431" s="1025"/>
      <c r="H431" s="1025"/>
      <c r="I431" s="1025"/>
      <c r="J431" s="1035"/>
      <c r="K431" s="1035"/>
      <c r="L431" s="1035"/>
      <c r="M431" s="1035"/>
      <c r="N431" s="1035"/>
      <c r="O431" s="1035"/>
      <c r="P431" s="1078"/>
      <c r="Q431" s="1025"/>
    </row>
    <row r="432" spans="1:17">
      <c r="A432" s="1025"/>
      <c r="B432" s="1078"/>
      <c r="C432" s="1025"/>
      <c r="D432" s="1025"/>
      <c r="E432" s="1025"/>
      <c r="F432" s="1025"/>
      <c r="G432" s="1025"/>
      <c r="H432" s="1025"/>
      <c r="I432" s="1025"/>
      <c r="J432" s="1035"/>
      <c r="K432" s="1035"/>
      <c r="L432" s="1035"/>
      <c r="M432" s="1035"/>
      <c r="N432" s="1035"/>
      <c r="O432" s="1035"/>
      <c r="P432" s="1078"/>
      <c r="Q432" s="1025"/>
    </row>
    <row r="433" spans="1:17">
      <c r="A433" s="1025"/>
      <c r="B433" s="1078"/>
      <c r="C433" s="1025"/>
      <c r="D433" s="1025"/>
      <c r="E433" s="1025"/>
      <c r="F433" s="1025"/>
      <c r="G433" s="1025"/>
      <c r="H433" s="1025"/>
      <c r="I433" s="1025"/>
      <c r="J433" s="1035"/>
      <c r="K433" s="1035"/>
      <c r="L433" s="1035"/>
      <c r="M433" s="1035"/>
      <c r="N433" s="1035"/>
      <c r="O433" s="1035"/>
      <c r="P433" s="1078"/>
      <c r="Q433" s="1025"/>
    </row>
    <row r="434" spans="1:17">
      <c r="A434" s="1025"/>
      <c r="B434" s="1078"/>
      <c r="C434" s="1025"/>
      <c r="D434" s="1025"/>
      <c r="E434" s="1025"/>
      <c r="F434" s="1025"/>
      <c r="G434" s="1025"/>
      <c r="H434" s="1025"/>
      <c r="I434" s="1025"/>
      <c r="J434" s="1035"/>
      <c r="K434" s="1035"/>
      <c r="L434" s="1035"/>
      <c r="M434" s="1035"/>
      <c r="N434" s="1035"/>
      <c r="O434" s="1035"/>
      <c r="P434" s="1078"/>
      <c r="Q434" s="1025"/>
    </row>
    <row r="435" spans="1:17">
      <c r="A435" s="1025"/>
      <c r="B435" s="1078"/>
      <c r="C435" s="1025"/>
      <c r="D435" s="1025"/>
      <c r="E435" s="1025"/>
      <c r="F435" s="1025"/>
      <c r="G435" s="1025"/>
      <c r="H435" s="1025"/>
      <c r="I435" s="1025"/>
      <c r="J435" s="1035"/>
      <c r="K435" s="1035"/>
      <c r="L435" s="1035"/>
      <c r="M435" s="1035"/>
      <c r="N435" s="1035"/>
      <c r="O435" s="1035"/>
      <c r="P435" s="1078"/>
      <c r="Q435" s="1025"/>
    </row>
    <row r="436" spans="1:17">
      <c r="A436" s="1025"/>
      <c r="B436" s="1078"/>
      <c r="C436" s="1025"/>
      <c r="D436" s="1025"/>
      <c r="E436" s="1025"/>
      <c r="F436" s="1025"/>
      <c r="G436" s="1025"/>
      <c r="H436" s="1025"/>
      <c r="I436" s="1025"/>
      <c r="J436" s="1035"/>
      <c r="K436" s="1035"/>
      <c r="L436" s="1035"/>
      <c r="M436" s="1035"/>
      <c r="N436" s="1035"/>
      <c r="O436" s="1035"/>
      <c r="P436" s="1078"/>
      <c r="Q436" s="1025"/>
    </row>
    <row r="437" spans="1:17">
      <c r="A437" s="1025"/>
      <c r="B437" s="1078"/>
      <c r="C437" s="1025"/>
      <c r="D437" s="1025"/>
      <c r="E437" s="1025"/>
      <c r="F437" s="1025"/>
      <c r="G437" s="1025"/>
      <c r="H437" s="1025"/>
      <c r="I437" s="1025"/>
      <c r="J437" s="1035"/>
      <c r="K437" s="1035"/>
      <c r="L437" s="1035"/>
      <c r="M437" s="1035"/>
      <c r="N437" s="1035"/>
      <c r="O437" s="1035"/>
      <c r="P437" s="1078"/>
      <c r="Q437" s="1025"/>
    </row>
    <row r="438" spans="1:17">
      <c r="A438" s="1025"/>
      <c r="B438" s="1078"/>
      <c r="C438" s="1025"/>
      <c r="D438" s="1025"/>
      <c r="E438" s="1025"/>
      <c r="F438" s="1025"/>
      <c r="G438" s="1025"/>
      <c r="H438" s="1025"/>
      <c r="I438" s="1025"/>
      <c r="J438" s="1035"/>
      <c r="K438" s="1035"/>
      <c r="L438" s="1035"/>
      <c r="M438" s="1035"/>
      <c r="N438" s="1035"/>
      <c r="O438" s="1035"/>
      <c r="P438" s="1078"/>
      <c r="Q438" s="1025"/>
    </row>
    <row r="439" spans="1:17">
      <c r="A439" s="1025"/>
      <c r="B439" s="1078"/>
      <c r="C439" s="1025"/>
      <c r="D439" s="1025"/>
      <c r="E439" s="1025"/>
      <c r="F439" s="1025"/>
      <c r="G439" s="1025"/>
      <c r="H439" s="1025"/>
      <c r="I439" s="1025"/>
      <c r="J439" s="1035"/>
      <c r="K439" s="1035"/>
      <c r="L439" s="1035"/>
      <c r="M439" s="1035"/>
      <c r="N439" s="1035"/>
      <c r="O439" s="1035"/>
      <c r="P439" s="1078"/>
      <c r="Q439" s="1025"/>
    </row>
    <row r="440" spans="1:17">
      <c r="A440" s="1025"/>
      <c r="B440" s="1078"/>
      <c r="C440" s="1025"/>
      <c r="D440" s="1025"/>
      <c r="E440" s="1025"/>
      <c r="F440" s="1025"/>
      <c r="G440" s="1025"/>
      <c r="H440" s="1025"/>
      <c r="I440" s="1025"/>
      <c r="J440" s="1035"/>
      <c r="K440" s="1035"/>
      <c r="L440" s="1035"/>
      <c r="M440" s="1035"/>
      <c r="N440" s="1035"/>
      <c r="O440" s="1035"/>
      <c r="P440" s="1078"/>
      <c r="Q440" s="1025"/>
    </row>
    <row r="441" spans="1:17">
      <c r="A441" s="1025"/>
      <c r="B441" s="1078"/>
      <c r="C441" s="1025"/>
      <c r="D441" s="1025"/>
      <c r="E441" s="1025"/>
      <c r="F441" s="1025"/>
      <c r="G441" s="1025"/>
      <c r="H441" s="1025"/>
      <c r="I441" s="1025"/>
      <c r="J441" s="1035"/>
      <c r="K441" s="1035"/>
      <c r="L441" s="1035"/>
      <c r="M441" s="1035"/>
      <c r="N441" s="1035"/>
      <c r="O441" s="1035"/>
      <c r="P441" s="1078"/>
      <c r="Q441" s="1025"/>
    </row>
    <row r="442" spans="1:17">
      <c r="A442" s="1025"/>
      <c r="B442" s="1078"/>
      <c r="C442" s="1025"/>
      <c r="D442" s="1025"/>
      <c r="E442" s="1025"/>
      <c r="F442" s="1025"/>
      <c r="G442" s="1025"/>
      <c r="H442" s="1025"/>
      <c r="I442" s="1025"/>
      <c r="J442" s="1035"/>
      <c r="K442" s="1035"/>
      <c r="L442" s="1035"/>
      <c r="M442" s="1035"/>
      <c r="N442" s="1035"/>
      <c r="O442" s="1035"/>
      <c r="P442" s="1078"/>
      <c r="Q442" s="1025"/>
    </row>
    <row r="443" spans="1:17">
      <c r="A443" s="1025"/>
      <c r="B443" s="1078"/>
      <c r="C443" s="1025"/>
      <c r="D443" s="1025"/>
      <c r="E443" s="1025"/>
      <c r="F443" s="1025"/>
      <c r="G443" s="1025"/>
      <c r="H443" s="1025"/>
      <c r="I443" s="1025"/>
      <c r="J443" s="1035"/>
      <c r="K443" s="1035"/>
      <c r="L443" s="1035"/>
      <c r="M443" s="1035"/>
      <c r="N443" s="1035"/>
      <c r="O443" s="1035"/>
      <c r="P443" s="1078"/>
      <c r="Q443" s="1025"/>
    </row>
    <row r="444" spans="1:17">
      <c r="A444" s="1025"/>
      <c r="B444" s="1078"/>
      <c r="C444" s="1025"/>
      <c r="D444" s="1025"/>
      <c r="E444" s="1025"/>
      <c r="F444" s="1025"/>
      <c r="G444" s="1025"/>
      <c r="H444" s="1025"/>
      <c r="I444" s="1025"/>
      <c r="J444" s="1035"/>
      <c r="K444" s="1035"/>
      <c r="L444" s="1035"/>
      <c r="M444" s="1035"/>
      <c r="N444" s="1035"/>
      <c r="O444" s="1035"/>
      <c r="P444" s="1078"/>
      <c r="Q444" s="1025"/>
    </row>
    <row r="445" spans="1:17">
      <c r="A445" s="1025"/>
      <c r="B445" s="1078"/>
      <c r="C445" s="1025"/>
      <c r="D445" s="1025"/>
      <c r="E445" s="1025"/>
      <c r="F445" s="1025"/>
      <c r="G445" s="1025"/>
      <c r="H445" s="1025"/>
      <c r="I445" s="1025"/>
      <c r="J445" s="1035"/>
      <c r="K445" s="1035"/>
      <c r="L445" s="1035"/>
      <c r="M445" s="1035"/>
      <c r="N445" s="1035"/>
      <c r="O445" s="1035"/>
      <c r="P445" s="1078"/>
      <c r="Q445" s="1025"/>
    </row>
    <row r="446" spans="1:17">
      <c r="A446" s="1025"/>
      <c r="B446" s="1078"/>
      <c r="C446" s="1025"/>
      <c r="D446" s="1025"/>
      <c r="E446" s="1025"/>
      <c r="F446" s="1025"/>
      <c r="G446" s="1025"/>
      <c r="H446" s="1025"/>
      <c r="I446" s="1025"/>
      <c r="J446" s="1035"/>
      <c r="K446" s="1035"/>
      <c r="L446" s="1035"/>
      <c r="M446" s="1035"/>
      <c r="N446" s="1035"/>
      <c r="O446" s="1035"/>
      <c r="P446" s="1078"/>
      <c r="Q446" s="1025"/>
    </row>
    <row r="447" spans="1:17">
      <c r="A447" s="1025"/>
      <c r="B447" s="1078"/>
      <c r="C447" s="1025"/>
      <c r="D447" s="1025"/>
      <c r="E447" s="1025"/>
      <c r="F447" s="1025"/>
      <c r="G447" s="1025"/>
      <c r="H447" s="1025"/>
      <c r="I447" s="1025"/>
      <c r="J447" s="1035"/>
      <c r="K447" s="1035"/>
      <c r="L447" s="1035"/>
      <c r="M447" s="1035"/>
      <c r="N447" s="1035"/>
      <c r="O447" s="1035"/>
      <c r="P447" s="1078"/>
      <c r="Q447" s="1025"/>
    </row>
    <row r="448" spans="1:17">
      <c r="A448" s="1025"/>
      <c r="B448" s="1078"/>
      <c r="C448" s="1025"/>
      <c r="D448" s="1025"/>
      <c r="E448" s="1025"/>
      <c r="F448" s="1025"/>
      <c r="G448" s="1025"/>
      <c r="H448" s="1025"/>
      <c r="I448" s="1025"/>
      <c r="J448" s="1035"/>
      <c r="K448" s="1035"/>
      <c r="L448" s="1035"/>
      <c r="M448" s="1035"/>
      <c r="N448" s="1035"/>
      <c r="O448" s="1035"/>
      <c r="P448" s="1078"/>
      <c r="Q448" s="1025"/>
    </row>
    <row r="449" spans="1:17">
      <c r="A449" s="1025"/>
      <c r="B449" s="1078"/>
      <c r="C449" s="1025"/>
      <c r="D449" s="1025"/>
      <c r="E449" s="1025"/>
      <c r="F449" s="1025"/>
      <c r="G449" s="1025"/>
      <c r="H449" s="1025"/>
      <c r="I449" s="1025"/>
      <c r="J449" s="1035"/>
      <c r="K449" s="1035"/>
      <c r="L449" s="1035"/>
      <c r="M449" s="1035"/>
      <c r="N449" s="1035"/>
      <c r="O449" s="1035"/>
      <c r="P449" s="1078"/>
      <c r="Q449" s="1025"/>
    </row>
    <row r="450" spans="1:17">
      <c r="A450" s="1025"/>
      <c r="B450" s="1078"/>
      <c r="C450" s="1025"/>
      <c r="D450" s="1025"/>
      <c r="E450" s="1025"/>
      <c r="F450" s="1025"/>
      <c r="G450" s="1025"/>
      <c r="H450" s="1025"/>
      <c r="I450" s="1025"/>
      <c r="J450" s="1035"/>
      <c r="K450" s="1035"/>
      <c r="L450" s="1035"/>
      <c r="M450" s="1035"/>
      <c r="N450" s="1035"/>
      <c r="O450" s="1035"/>
      <c r="P450" s="1078"/>
      <c r="Q450" s="1025"/>
    </row>
    <row r="451" spans="1:17">
      <c r="A451" s="1025"/>
      <c r="B451" s="1078"/>
      <c r="C451" s="1025"/>
      <c r="D451" s="1025"/>
      <c r="E451" s="1025"/>
      <c r="F451" s="1025"/>
      <c r="G451" s="1025"/>
      <c r="H451" s="1025"/>
      <c r="I451" s="1025"/>
      <c r="J451" s="1035"/>
      <c r="K451" s="1035"/>
      <c r="L451" s="1035"/>
      <c r="M451" s="1035"/>
      <c r="N451" s="1035"/>
      <c r="O451" s="1035"/>
      <c r="P451" s="1078"/>
      <c r="Q451" s="1025"/>
    </row>
    <row r="452" spans="1:17">
      <c r="A452" s="1025"/>
      <c r="B452" s="1078"/>
      <c r="C452" s="1025"/>
      <c r="D452" s="1025"/>
      <c r="E452" s="1025"/>
      <c r="F452" s="1025"/>
      <c r="G452" s="1025"/>
      <c r="H452" s="1025"/>
      <c r="I452" s="1025"/>
      <c r="J452" s="1035"/>
      <c r="K452" s="1035"/>
      <c r="L452" s="1035"/>
      <c r="M452" s="1035"/>
      <c r="N452" s="1035"/>
      <c r="O452" s="1035"/>
      <c r="P452" s="1078"/>
      <c r="Q452" s="1025"/>
    </row>
    <row r="453" spans="1:17">
      <c r="A453" s="1025"/>
      <c r="B453" s="1078"/>
      <c r="C453" s="1025"/>
      <c r="D453" s="1025"/>
      <c r="E453" s="1025"/>
      <c r="F453" s="1025"/>
      <c r="G453" s="1025"/>
      <c r="H453" s="1025"/>
      <c r="I453" s="1025"/>
      <c r="J453" s="1035"/>
      <c r="K453" s="1035"/>
      <c r="L453" s="1035"/>
      <c r="M453" s="1035"/>
      <c r="N453" s="1035"/>
      <c r="O453" s="1035"/>
      <c r="P453" s="1078"/>
      <c r="Q453" s="1025"/>
    </row>
    <row r="454" spans="1:17">
      <c r="A454" s="1025"/>
      <c r="B454" s="1078"/>
      <c r="C454" s="1025"/>
      <c r="D454" s="1025"/>
      <c r="E454" s="1025"/>
      <c r="F454" s="1025"/>
      <c r="G454" s="1025"/>
      <c r="H454" s="1025"/>
      <c r="I454" s="1025"/>
      <c r="J454" s="1035"/>
      <c r="K454" s="1035"/>
      <c r="L454" s="1035"/>
      <c r="M454" s="1035"/>
      <c r="N454" s="1035"/>
      <c r="O454" s="1035"/>
      <c r="P454" s="1078"/>
      <c r="Q454" s="1025"/>
    </row>
    <row r="455" spans="1:17">
      <c r="A455" s="1025"/>
      <c r="B455" s="1078"/>
      <c r="C455" s="1025"/>
      <c r="D455" s="1025"/>
      <c r="E455" s="1025"/>
      <c r="F455" s="1025"/>
      <c r="G455" s="1025"/>
      <c r="H455" s="1025"/>
      <c r="I455" s="1025"/>
      <c r="J455" s="1035"/>
      <c r="K455" s="1035"/>
      <c r="L455" s="1035"/>
      <c r="M455" s="1035"/>
      <c r="N455" s="1035"/>
      <c r="O455" s="1035"/>
      <c r="P455" s="1078"/>
      <c r="Q455" s="1025"/>
    </row>
    <row r="456" spans="1:17">
      <c r="A456" s="1025"/>
      <c r="B456" s="1078"/>
      <c r="C456" s="1025"/>
      <c r="D456" s="1025"/>
      <c r="E456" s="1025"/>
      <c r="F456" s="1025"/>
      <c r="G456" s="1025"/>
      <c r="H456" s="1025"/>
      <c r="I456" s="1025"/>
      <c r="J456" s="1035"/>
      <c r="K456" s="1035"/>
      <c r="L456" s="1035"/>
      <c r="M456" s="1035"/>
      <c r="N456" s="1035"/>
      <c r="O456" s="1035"/>
      <c r="P456" s="1078"/>
      <c r="Q456" s="1025"/>
    </row>
    <row r="457" spans="1:17">
      <c r="A457" s="1025"/>
      <c r="B457" s="1078"/>
      <c r="C457" s="1025"/>
      <c r="D457" s="1025"/>
      <c r="E457" s="1025"/>
      <c r="F457" s="1025"/>
      <c r="G457" s="1025"/>
      <c r="H457" s="1025"/>
      <c r="I457" s="1025"/>
      <c r="J457" s="1035"/>
      <c r="K457" s="1035"/>
      <c r="L457" s="1035"/>
      <c r="M457" s="1035"/>
      <c r="N457" s="1035"/>
      <c r="O457" s="1035"/>
      <c r="P457" s="1078"/>
      <c r="Q457" s="1025"/>
    </row>
    <row r="458" spans="1:17">
      <c r="A458" s="1025"/>
      <c r="B458" s="1078"/>
      <c r="C458" s="1025"/>
      <c r="D458" s="1025"/>
      <c r="E458" s="1025"/>
      <c r="F458" s="1025"/>
      <c r="G458" s="1025"/>
      <c r="H458" s="1025"/>
      <c r="I458" s="1025"/>
      <c r="J458" s="1035"/>
      <c r="K458" s="1035"/>
      <c r="L458" s="1035"/>
      <c r="M458" s="1035"/>
      <c r="N458" s="1035"/>
      <c r="O458" s="1035"/>
      <c r="P458" s="1078"/>
      <c r="Q458" s="1025"/>
    </row>
    <row r="459" spans="1:17">
      <c r="A459" s="1025"/>
      <c r="B459" s="1078"/>
      <c r="C459" s="1025"/>
      <c r="D459" s="1025"/>
      <c r="E459" s="1025"/>
      <c r="F459" s="1025"/>
      <c r="G459" s="1025"/>
      <c r="H459" s="1025"/>
      <c r="I459" s="1025"/>
      <c r="J459" s="1035"/>
      <c r="K459" s="1035"/>
      <c r="L459" s="1035"/>
      <c r="M459" s="1035"/>
      <c r="N459" s="1035"/>
      <c r="O459" s="1035"/>
      <c r="P459" s="1078"/>
      <c r="Q459" s="1025"/>
    </row>
    <row r="460" spans="1:17">
      <c r="A460" s="1025"/>
      <c r="B460" s="1078"/>
      <c r="C460" s="1025"/>
      <c r="D460" s="1025"/>
      <c r="E460" s="1025"/>
      <c r="F460" s="1025"/>
      <c r="G460" s="1025"/>
      <c r="H460" s="1025"/>
      <c r="I460" s="1025"/>
      <c r="J460" s="1035"/>
      <c r="K460" s="1035"/>
      <c r="L460" s="1035"/>
      <c r="M460" s="1035"/>
      <c r="N460" s="1035"/>
      <c r="O460" s="1035"/>
      <c r="P460" s="1078"/>
      <c r="Q460" s="1025"/>
    </row>
    <row r="461" spans="1:17">
      <c r="A461" s="1025"/>
      <c r="B461" s="1078"/>
      <c r="C461" s="1025"/>
      <c r="D461" s="1025"/>
      <c r="E461" s="1025"/>
      <c r="F461" s="1025"/>
      <c r="G461" s="1025"/>
      <c r="H461" s="1025"/>
      <c r="I461" s="1025"/>
      <c r="J461" s="1035"/>
      <c r="K461" s="1035"/>
      <c r="L461" s="1035"/>
      <c r="M461" s="1035"/>
      <c r="N461" s="1035"/>
      <c r="O461" s="1035"/>
      <c r="P461" s="1078"/>
      <c r="Q461" s="1025"/>
    </row>
    <row r="462" spans="1:17">
      <c r="A462" s="1025"/>
      <c r="B462" s="1078"/>
      <c r="C462" s="1025"/>
      <c r="D462" s="1025"/>
      <c r="E462" s="1025"/>
      <c r="F462" s="1025"/>
      <c r="G462" s="1025"/>
      <c r="H462" s="1025"/>
      <c r="I462" s="1025"/>
      <c r="J462" s="1035"/>
      <c r="K462" s="1035"/>
      <c r="L462" s="1035"/>
      <c r="M462" s="1035"/>
      <c r="N462" s="1035"/>
      <c r="O462" s="1035"/>
      <c r="P462" s="1078"/>
      <c r="Q462" s="1025"/>
    </row>
    <row r="463" spans="1:17">
      <c r="A463" s="1025"/>
      <c r="B463" s="1078"/>
      <c r="C463" s="1025"/>
      <c r="D463" s="1025"/>
      <c r="E463" s="1025"/>
      <c r="F463" s="1025"/>
      <c r="G463" s="1025"/>
      <c r="H463" s="1025"/>
      <c r="I463" s="1025"/>
      <c r="J463" s="1035"/>
      <c r="K463" s="1035"/>
      <c r="L463" s="1035"/>
      <c r="M463" s="1035"/>
      <c r="N463" s="1035"/>
      <c r="O463" s="1035"/>
      <c r="P463" s="1078"/>
      <c r="Q463" s="1025"/>
    </row>
    <row r="464" spans="1:17">
      <c r="A464" s="1025"/>
      <c r="B464" s="1078"/>
      <c r="C464" s="1025"/>
      <c r="D464" s="1025"/>
      <c r="E464" s="1025"/>
      <c r="F464" s="1025"/>
      <c r="G464" s="1025"/>
      <c r="H464" s="1025"/>
      <c r="I464" s="1025"/>
      <c r="J464" s="1035"/>
      <c r="K464" s="1035"/>
      <c r="L464" s="1035"/>
      <c r="M464" s="1035"/>
      <c r="N464" s="1035"/>
      <c r="O464" s="1035"/>
      <c r="P464" s="1078"/>
      <c r="Q464" s="1025"/>
    </row>
    <row r="465" spans="1:17">
      <c r="A465" s="1025"/>
      <c r="B465" s="1078"/>
      <c r="C465" s="1025"/>
      <c r="D465" s="1025"/>
      <c r="E465" s="1025"/>
      <c r="F465" s="1025"/>
      <c r="G465" s="1025"/>
      <c r="H465" s="1025"/>
      <c r="I465" s="1025"/>
      <c r="J465" s="1035"/>
      <c r="K465" s="1035"/>
      <c r="L465" s="1035"/>
      <c r="M465" s="1035"/>
      <c r="N465" s="1035"/>
      <c r="O465" s="1035"/>
      <c r="P465" s="1078"/>
      <c r="Q465" s="1025"/>
    </row>
    <row r="466" spans="1:17">
      <c r="A466" s="1025"/>
      <c r="B466" s="1078"/>
      <c r="C466" s="1025"/>
      <c r="D466" s="1025"/>
      <c r="E466" s="1025"/>
      <c r="F466" s="1025"/>
      <c r="G466" s="1025"/>
      <c r="H466" s="1025"/>
      <c r="I466" s="1025"/>
      <c r="J466" s="1035"/>
      <c r="K466" s="1035"/>
      <c r="L466" s="1035"/>
      <c r="M466" s="1035"/>
      <c r="N466" s="1035"/>
      <c r="O466" s="1035"/>
      <c r="P466" s="1078"/>
      <c r="Q466" s="1025"/>
    </row>
    <row r="467" spans="1:17">
      <c r="A467" s="1025"/>
      <c r="B467" s="1078"/>
      <c r="C467" s="1025"/>
      <c r="D467" s="1025"/>
      <c r="E467" s="1025"/>
      <c r="F467" s="1025"/>
      <c r="G467" s="1025"/>
      <c r="H467" s="1025"/>
      <c r="I467" s="1025"/>
      <c r="J467" s="1035"/>
      <c r="K467" s="1035"/>
      <c r="L467" s="1035"/>
      <c r="M467" s="1035"/>
      <c r="N467" s="1035"/>
      <c r="O467" s="1035"/>
      <c r="P467" s="1078"/>
      <c r="Q467" s="1025"/>
    </row>
    <row r="468" spans="1:17">
      <c r="A468" s="1025"/>
      <c r="B468" s="1078"/>
      <c r="C468" s="1025"/>
      <c r="D468" s="1025"/>
      <c r="E468" s="1025"/>
      <c r="F468" s="1025"/>
      <c r="G468" s="1025"/>
      <c r="H468" s="1025"/>
      <c r="I468" s="1025"/>
      <c r="J468" s="1035"/>
      <c r="K468" s="1035"/>
      <c r="L468" s="1035"/>
      <c r="M468" s="1035"/>
      <c r="N468" s="1035"/>
      <c r="O468" s="1035"/>
      <c r="P468" s="1078"/>
      <c r="Q468" s="1025"/>
    </row>
    <row r="469" spans="1:17">
      <c r="A469" s="1025"/>
      <c r="B469" s="1078"/>
      <c r="C469" s="1025"/>
      <c r="D469" s="1025"/>
      <c r="E469" s="1025"/>
      <c r="F469" s="1025"/>
      <c r="G469" s="1025"/>
      <c r="H469" s="1025"/>
      <c r="I469" s="1025"/>
      <c r="J469" s="1035"/>
      <c r="K469" s="1035"/>
      <c r="L469" s="1035"/>
      <c r="M469" s="1035"/>
      <c r="N469" s="1035"/>
      <c r="O469" s="1035"/>
      <c r="P469" s="1078"/>
      <c r="Q469" s="1025"/>
    </row>
    <row r="470" spans="1:17">
      <c r="A470" s="1025"/>
      <c r="B470" s="1078"/>
      <c r="C470" s="1025"/>
      <c r="D470" s="1025"/>
      <c r="E470" s="1025"/>
      <c r="F470" s="1025"/>
      <c r="G470" s="1025"/>
      <c r="H470" s="1025"/>
      <c r="I470" s="1025"/>
      <c r="J470" s="1035"/>
      <c r="K470" s="1035"/>
      <c r="L470" s="1035"/>
      <c r="M470" s="1035"/>
      <c r="N470" s="1035"/>
      <c r="O470" s="1035"/>
      <c r="P470" s="1078"/>
      <c r="Q470" s="1025"/>
    </row>
    <row r="471" spans="1:17">
      <c r="A471" s="1025"/>
      <c r="B471" s="1078"/>
      <c r="C471" s="1025"/>
      <c r="D471" s="1025"/>
      <c r="E471" s="1025"/>
      <c r="F471" s="1025"/>
      <c r="G471" s="1025"/>
      <c r="H471" s="1025"/>
      <c r="I471" s="1025"/>
      <c r="J471" s="1035"/>
      <c r="K471" s="1035"/>
      <c r="L471" s="1035"/>
      <c r="M471" s="1035"/>
      <c r="N471" s="1035"/>
      <c r="O471" s="1035"/>
      <c r="P471" s="1078"/>
      <c r="Q471" s="1025"/>
    </row>
    <row r="472" spans="1:17">
      <c r="A472" s="1025"/>
      <c r="B472" s="1078"/>
      <c r="C472" s="1025"/>
      <c r="D472" s="1025"/>
      <c r="E472" s="1025"/>
      <c r="F472" s="1025"/>
      <c r="G472" s="1025"/>
      <c r="H472" s="1025"/>
      <c r="I472" s="1025"/>
      <c r="J472" s="1035"/>
      <c r="K472" s="1035"/>
      <c r="L472" s="1035"/>
      <c r="M472" s="1035"/>
      <c r="N472" s="1035"/>
      <c r="O472" s="1035"/>
      <c r="P472" s="1078"/>
      <c r="Q472" s="1025"/>
    </row>
    <row r="473" spans="1:17">
      <c r="A473" s="1025"/>
      <c r="B473" s="1078"/>
      <c r="C473" s="1025"/>
      <c r="D473" s="1025"/>
      <c r="E473" s="1025"/>
      <c r="F473" s="1025"/>
      <c r="G473" s="1025"/>
      <c r="H473" s="1025"/>
      <c r="I473" s="1025"/>
      <c r="J473" s="1035"/>
      <c r="K473" s="1035"/>
      <c r="L473" s="1035"/>
      <c r="M473" s="1035"/>
      <c r="N473" s="1035"/>
      <c r="O473" s="1035"/>
      <c r="P473" s="1078"/>
      <c r="Q473" s="1025"/>
    </row>
    <row r="474" spans="1:17">
      <c r="A474" s="1025"/>
      <c r="B474" s="1078"/>
      <c r="C474" s="1025"/>
      <c r="D474" s="1025"/>
      <c r="E474" s="1025"/>
      <c r="F474" s="1025"/>
      <c r="G474" s="1025"/>
      <c r="H474" s="1025"/>
      <c r="I474" s="1025"/>
      <c r="J474" s="1035"/>
      <c r="K474" s="1035"/>
      <c r="L474" s="1035"/>
      <c r="M474" s="1035"/>
      <c r="N474" s="1035"/>
      <c r="O474" s="1035"/>
      <c r="P474" s="1078"/>
      <c r="Q474" s="1025"/>
    </row>
    <row r="475" spans="1:17">
      <c r="A475" s="1025"/>
      <c r="B475" s="1078"/>
      <c r="C475" s="1025"/>
      <c r="D475" s="1025"/>
      <c r="E475" s="1025"/>
      <c r="F475" s="1025"/>
      <c r="G475" s="1025"/>
      <c r="H475" s="1025"/>
      <c r="I475" s="1025"/>
      <c r="J475" s="1035"/>
      <c r="K475" s="1035"/>
      <c r="L475" s="1035"/>
      <c r="M475" s="1035"/>
      <c r="N475" s="1035"/>
      <c r="O475" s="1035"/>
      <c r="P475" s="1078"/>
      <c r="Q475" s="1025"/>
    </row>
    <row r="476" spans="1:17">
      <c r="A476" s="1025"/>
      <c r="B476" s="1078"/>
      <c r="C476" s="1025"/>
      <c r="D476" s="1025"/>
      <c r="E476" s="1025"/>
      <c r="F476" s="1025"/>
      <c r="G476" s="1025"/>
      <c r="H476" s="1025"/>
      <c r="I476" s="1025"/>
      <c r="J476" s="1035"/>
      <c r="K476" s="1035"/>
      <c r="L476" s="1035"/>
      <c r="M476" s="1035"/>
      <c r="N476" s="1035"/>
      <c r="O476" s="1035"/>
      <c r="P476" s="1078"/>
      <c r="Q476" s="1025"/>
    </row>
    <row r="477" spans="1:17">
      <c r="A477" s="1025"/>
      <c r="B477" s="1078"/>
      <c r="C477" s="1025"/>
      <c r="D477" s="1025"/>
      <c r="E477" s="1025"/>
      <c r="F477" s="1025"/>
      <c r="G477" s="1025"/>
      <c r="H477" s="1025"/>
      <c r="I477" s="1025"/>
      <c r="J477" s="1035"/>
      <c r="K477" s="1035"/>
      <c r="L477" s="1035"/>
      <c r="M477" s="1035"/>
      <c r="N477" s="1035"/>
      <c r="O477" s="1035"/>
      <c r="P477" s="1078"/>
      <c r="Q477" s="1025"/>
    </row>
    <row r="478" spans="1:17">
      <c r="A478" s="1025"/>
      <c r="B478" s="1078"/>
      <c r="C478" s="1025"/>
      <c r="D478" s="1025"/>
      <c r="E478" s="1025"/>
      <c r="F478" s="1025"/>
      <c r="G478" s="1025"/>
      <c r="H478" s="1025"/>
      <c r="I478" s="1025"/>
      <c r="J478" s="1035"/>
      <c r="K478" s="1035"/>
      <c r="L478" s="1035"/>
      <c r="M478" s="1035"/>
      <c r="N478" s="1035"/>
      <c r="O478" s="1035"/>
      <c r="P478" s="1078"/>
      <c r="Q478" s="1025"/>
    </row>
    <row r="479" spans="1:17">
      <c r="A479" s="1025"/>
      <c r="B479" s="1078"/>
      <c r="C479" s="1025"/>
      <c r="D479" s="1025"/>
      <c r="E479" s="1025"/>
      <c r="F479" s="1025"/>
      <c r="G479" s="1025"/>
      <c r="H479" s="1025"/>
      <c r="I479" s="1025"/>
      <c r="J479" s="1035"/>
      <c r="K479" s="1035"/>
      <c r="L479" s="1035"/>
      <c r="M479" s="1035"/>
      <c r="N479" s="1035"/>
      <c r="O479" s="1035"/>
      <c r="P479" s="1078"/>
      <c r="Q479" s="1025"/>
    </row>
    <row r="480" spans="1:17">
      <c r="A480" s="1025"/>
      <c r="B480" s="1078"/>
      <c r="C480" s="1025"/>
      <c r="D480" s="1025"/>
      <c r="E480" s="1025"/>
      <c r="F480" s="1025"/>
      <c r="G480" s="1025"/>
      <c r="H480" s="1025"/>
      <c r="I480" s="1025"/>
      <c r="J480" s="1035"/>
      <c r="K480" s="1035"/>
      <c r="L480" s="1035"/>
      <c r="M480" s="1035"/>
      <c r="N480" s="1035"/>
      <c r="O480" s="1035"/>
      <c r="P480" s="1078"/>
      <c r="Q480" s="1025"/>
    </row>
    <row r="481" spans="1:17">
      <c r="A481" s="1025"/>
      <c r="B481" s="1078"/>
      <c r="C481" s="1025"/>
      <c r="D481" s="1025"/>
      <c r="E481" s="1025"/>
      <c r="F481" s="1025"/>
      <c r="G481" s="1025"/>
      <c r="H481" s="1025"/>
      <c r="I481" s="1025"/>
      <c r="J481" s="1035"/>
      <c r="K481" s="1035"/>
      <c r="L481" s="1035"/>
      <c r="M481" s="1035"/>
      <c r="N481" s="1035"/>
      <c r="O481" s="1035"/>
      <c r="P481" s="1078"/>
      <c r="Q481" s="1025"/>
    </row>
    <row r="482" spans="1:17">
      <c r="A482" s="1025"/>
      <c r="B482" s="1078"/>
      <c r="C482" s="1025"/>
      <c r="D482" s="1025"/>
      <c r="E482" s="1025"/>
      <c r="F482" s="1025"/>
      <c r="G482" s="1025"/>
      <c r="H482" s="1025"/>
      <c r="I482" s="1025"/>
      <c r="J482" s="1035"/>
      <c r="K482" s="1035"/>
      <c r="L482" s="1035"/>
      <c r="M482" s="1035"/>
      <c r="N482" s="1035"/>
      <c r="O482" s="1035"/>
      <c r="P482" s="1078"/>
      <c r="Q482" s="1025"/>
    </row>
    <row r="483" spans="1:17">
      <c r="A483" s="1025"/>
      <c r="B483" s="1078"/>
      <c r="C483" s="1025"/>
      <c r="D483" s="1025"/>
      <c r="E483" s="1025"/>
      <c r="F483" s="1025"/>
      <c r="G483" s="1025"/>
      <c r="H483" s="1025"/>
      <c r="I483" s="1025"/>
      <c r="J483" s="1035"/>
      <c r="K483" s="1035"/>
      <c r="L483" s="1035"/>
      <c r="M483" s="1035"/>
      <c r="N483" s="1035"/>
      <c r="O483" s="1035"/>
      <c r="P483" s="1078"/>
      <c r="Q483" s="1025"/>
    </row>
    <row r="484" spans="1:17">
      <c r="A484" s="1025"/>
      <c r="B484" s="1078"/>
      <c r="C484" s="1025"/>
      <c r="D484" s="1025"/>
      <c r="E484" s="1025"/>
      <c r="F484" s="1025"/>
      <c r="G484" s="1025"/>
      <c r="H484" s="1025"/>
      <c r="I484" s="1025"/>
      <c r="J484" s="1035"/>
      <c r="K484" s="1035"/>
      <c r="L484" s="1035"/>
      <c r="M484" s="1035"/>
      <c r="N484" s="1035"/>
      <c r="O484" s="1035"/>
      <c r="P484" s="1078"/>
      <c r="Q484" s="1025"/>
    </row>
    <row r="485" spans="1:17">
      <c r="A485" s="1025"/>
      <c r="B485" s="1078"/>
      <c r="C485" s="1025"/>
      <c r="D485" s="1025"/>
      <c r="E485" s="1025"/>
      <c r="F485" s="1025"/>
      <c r="G485" s="1025"/>
      <c r="H485" s="1025"/>
      <c r="I485" s="1025"/>
      <c r="J485" s="1035"/>
      <c r="K485" s="1035"/>
      <c r="L485" s="1035"/>
      <c r="M485" s="1035"/>
      <c r="N485" s="1035"/>
      <c r="O485" s="1035"/>
      <c r="P485" s="1078"/>
      <c r="Q485" s="1025"/>
    </row>
    <row r="486" spans="1:17">
      <c r="A486" s="1025"/>
      <c r="B486" s="1078"/>
      <c r="C486" s="1025"/>
      <c r="D486" s="1025"/>
      <c r="E486" s="1025"/>
      <c r="F486" s="1025"/>
      <c r="G486" s="1025"/>
      <c r="H486" s="1025"/>
      <c r="I486" s="1025"/>
      <c r="J486" s="1035"/>
      <c r="K486" s="1035"/>
      <c r="L486" s="1035"/>
      <c r="M486" s="1035"/>
      <c r="N486" s="1035"/>
      <c r="O486" s="1035"/>
      <c r="P486" s="1078"/>
      <c r="Q486" s="1025"/>
    </row>
    <row r="487" spans="1:17">
      <c r="A487" s="1025"/>
      <c r="B487" s="1078"/>
      <c r="C487" s="1025"/>
      <c r="D487" s="1025"/>
      <c r="E487" s="1025"/>
      <c r="F487" s="1025"/>
      <c r="G487" s="1025"/>
      <c r="H487" s="1025"/>
      <c r="I487" s="1025"/>
      <c r="J487" s="1035"/>
      <c r="K487" s="1035"/>
      <c r="L487" s="1035"/>
      <c r="M487" s="1035"/>
      <c r="N487" s="1035"/>
      <c r="O487" s="1035"/>
      <c r="P487" s="1078"/>
      <c r="Q487" s="1025"/>
    </row>
    <row r="488" spans="1:17">
      <c r="A488" s="1025"/>
      <c r="B488" s="1078"/>
      <c r="C488" s="1025"/>
      <c r="D488" s="1025"/>
      <c r="E488" s="1025"/>
      <c r="F488" s="1025"/>
      <c r="G488" s="1025"/>
      <c r="H488" s="1025"/>
      <c r="I488" s="1025"/>
      <c r="J488" s="1035"/>
      <c r="K488" s="1035"/>
      <c r="L488" s="1035"/>
      <c r="M488" s="1035"/>
      <c r="N488" s="1035"/>
      <c r="O488" s="1035"/>
      <c r="P488" s="1078"/>
      <c r="Q488" s="1025"/>
    </row>
    <row r="489" spans="1:17">
      <c r="A489" s="1025"/>
      <c r="B489" s="1078"/>
      <c r="C489" s="1025"/>
      <c r="D489" s="1025"/>
      <c r="E489" s="1025"/>
      <c r="F489" s="1025"/>
      <c r="G489" s="1025"/>
      <c r="H489" s="1025"/>
      <c r="I489" s="1025"/>
      <c r="J489" s="1035"/>
      <c r="K489" s="1035"/>
      <c r="L489" s="1035"/>
      <c r="M489" s="1035"/>
      <c r="N489" s="1035"/>
      <c r="O489" s="1035"/>
      <c r="P489" s="1078"/>
      <c r="Q489" s="1025"/>
    </row>
    <row r="490" spans="1:17">
      <c r="A490" s="1025"/>
      <c r="B490" s="1078"/>
      <c r="C490" s="1025"/>
      <c r="D490" s="1025"/>
      <c r="E490" s="1025"/>
      <c r="F490" s="1025"/>
      <c r="G490" s="1025"/>
      <c r="H490" s="1025"/>
      <c r="I490" s="1025"/>
      <c r="J490" s="1035"/>
      <c r="K490" s="1035"/>
      <c r="L490" s="1035"/>
      <c r="M490" s="1035"/>
      <c r="N490" s="1035"/>
      <c r="O490" s="1035"/>
      <c r="P490" s="1078"/>
      <c r="Q490" s="1025"/>
    </row>
    <row r="491" spans="1:17">
      <c r="A491" s="1025"/>
      <c r="B491" s="1078"/>
      <c r="C491" s="1025"/>
      <c r="D491" s="1025"/>
      <c r="E491" s="1025"/>
      <c r="F491" s="1025"/>
      <c r="G491" s="1025"/>
      <c r="H491" s="1025"/>
      <c r="I491" s="1025"/>
      <c r="J491" s="1035"/>
      <c r="K491" s="1035"/>
      <c r="L491" s="1035"/>
      <c r="M491" s="1035"/>
      <c r="N491" s="1035"/>
      <c r="O491" s="1035"/>
      <c r="P491" s="1078"/>
      <c r="Q491" s="1025"/>
    </row>
    <row r="492" spans="1:17">
      <c r="A492" s="1025"/>
      <c r="B492" s="1078"/>
      <c r="C492" s="1025"/>
      <c r="D492" s="1025"/>
      <c r="E492" s="1025"/>
      <c r="F492" s="1025"/>
      <c r="G492" s="1025"/>
      <c r="H492" s="1025"/>
      <c r="I492" s="1025"/>
      <c r="J492" s="1035"/>
      <c r="K492" s="1035"/>
      <c r="L492" s="1035"/>
      <c r="M492" s="1035"/>
      <c r="N492" s="1035"/>
      <c r="O492" s="1035"/>
      <c r="P492" s="1078"/>
      <c r="Q492" s="1025"/>
    </row>
    <row r="493" spans="1:17">
      <c r="A493" s="1025"/>
      <c r="B493" s="1078"/>
      <c r="C493" s="1025"/>
      <c r="D493" s="1025"/>
      <c r="E493" s="1025"/>
      <c r="F493" s="1025"/>
      <c r="G493" s="1025"/>
      <c r="H493" s="1025"/>
      <c r="I493" s="1025"/>
      <c r="J493" s="1035"/>
      <c r="K493" s="1035"/>
      <c r="L493" s="1035"/>
      <c r="M493" s="1035"/>
      <c r="N493" s="1035"/>
      <c r="O493" s="1035"/>
      <c r="P493" s="1078"/>
      <c r="Q493" s="1025"/>
    </row>
    <row r="494" spans="1:17">
      <c r="A494" s="1025"/>
      <c r="B494" s="1078"/>
      <c r="C494" s="1025"/>
      <c r="D494" s="1025"/>
      <c r="E494" s="1025"/>
      <c r="F494" s="1025"/>
      <c r="G494" s="1025"/>
      <c r="H494" s="1025"/>
      <c r="I494" s="1025"/>
      <c r="J494" s="1035"/>
      <c r="K494" s="1035"/>
      <c r="L494" s="1035"/>
      <c r="M494" s="1035"/>
      <c r="N494" s="1035"/>
      <c r="O494" s="1035"/>
      <c r="P494" s="1078"/>
      <c r="Q494" s="1025"/>
    </row>
    <row r="495" spans="1:17">
      <c r="A495" s="1025"/>
      <c r="B495" s="1078"/>
      <c r="C495" s="1025"/>
      <c r="D495" s="1025"/>
      <c r="E495" s="1025"/>
      <c r="F495" s="1025"/>
      <c r="G495" s="1025"/>
      <c r="H495" s="1025"/>
      <c r="I495" s="1025"/>
      <c r="J495" s="1035"/>
      <c r="K495" s="1035"/>
      <c r="L495" s="1035"/>
      <c r="M495" s="1035"/>
      <c r="N495" s="1035"/>
      <c r="O495" s="1035"/>
      <c r="P495" s="1078"/>
      <c r="Q495" s="1025"/>
    </row>
    <row r="496" spans="1:17">
      <c r="A496" s="1025"/>
      <c r="B496" s="1078"/>
      <c r="C496" s="1025"/>
      <c r="D496" s="1025"/>
      <c r="E496" s="1025"/>
      <c r="F496" s="1025"/>
      <c r="G496" s="1025"/>
      <c r="H496" s="1025"/>
      <c r="I496" s="1025"/>
      <c r="J496" s="1035"/>
      <c r="K496" s="1035"/>
      <c r="L496" s="1035"/>
      <c r="M496" s="1035"/>
      <c r="N496" s="1035"/>
      <c r="O496" s="1035"/>
      <c r="P496" s="1078"/>
      <c r="Q496" s="1025"/>
    </row>
    <row r="497" spans="1:17">
      <c r="A497" s="1025"/>
      <c r="B497" s="1078"/>
      <c r="C497" s="1025"/>
      <c r="D497" s="1025"/>
      <c r="E497" s="1025"/>
      <c r="F497" s="1025"/>
      <c r="G497" s="1025"/>
      <c r="H497" s="1025"/>
      <c r="I497" s="1025"/>
      <c r="J497" s="1035"/>
      <c r="K497" s="1035"/>
      <c r="L497" s="1035"/>
      <c r="M497" s="1035"/>
      <c r="N497" s="1035"/>
      <c r="O497" s="1035"/>
      <c r="P497" s="1078"/>
      <c r="Q497" s="1025"/>
    </row>
    <row r="498" spans="1:17">
      <c r="A498" s="1025"/>
      <c r="B498" s="1078"/>
      <c r="C498" s="1025"/>
      <c r="D498" s="1025"/>
      <c r="E498" s="1025"/>
      <c r="F498" s="1025"/>
      <c r="G498" s="1025"/>
      <c r="H498" s="1025"/>
      <c r="I498" s="1025"/>
      <c r="J498" s="1035"/>
      <c r="K498" s="1035"/>
      <c r="L498" s="1035"/>
      <c r="M498" s="1035"/>
      <c r="N498" s="1035"/>
      <c r="O498" s="1035"/>
      <c r="P498" s="1078"/>
      <c r="Q498" s="1025"/>
    </row>
    <row r="499" spans="1:17">
      <c r="A499" s="1025"/>
      <c r="B499" s="1078"/>
      <c r="C499" s="1025"/>
      <c r="D499" s="1025"/>
      <c r="E499" s="1025"/>
      <c r="F499" s="1025"/>
      <c r="G499" s="1025"/>
      <c r="H499" s="1025"/>
      <c r="I499" s="1025"/>
      <c r="J499" s="1035"/>
      <c r="K499" s="1035"/>
      <c r="L499" s="1035"/>
      <c r="M499" s="1035"/>
      <c r="N499" s="1035"/>
      <c r="O499" s="1035"/>
      <c r="P499" s="1078"/>
      <c r="Q499" s="1025"/>
    </row>
    <row r="500" spans="1:17">
      <c r="A500" s="1025"/>
      <c r="B500" s="1078"/>
      <c r="C500" s="1025"/>
      <c r="D500" s="1025"/>
      <c r="E500" s="1025"/>
      <c r="F500" s="1025"/>
      <c r="G500" s="1025"/>
      <c r="H500" s="1025"/>
      <c r="I500" s="1025"/>
      <c r="J500" s="1035"/>
      <c r="K500" s="1035"/>
      <c r="L500" s="1035"/>
      <c r="M500" s="1035"/>
      <c r="N500" s="1035"/>
      <c r="O500" s="1035"/>
      <c r="P500" s="1078"/>
      <c r="Q500" s="1025"/>
    </row>
    <row r="501" spans="1:17">
      <c r="A501" s="1025"/>
      <c r="B501" s="1078"/>
      <c r="C501" s="1025"/>
      <c r="D501" s="1025"/>
      <c r="E501" s="1025"/>
      <c r="F501" s="1025"/>
      <c r="G501" s="1025"/>
      <c r="H501" s="1025"/>
      <c r="I501" s="1025"/>
      <c r="J501" s="1035"/>
      <c r="K501" s="1035"/>
      <c r="L501" s="1035"/>
      <c r="M501" s="1035"/>
      <c r="N501" s="1035"/>
      <c r="O501" s="1035"/>
      <c r="P501" s="1078"/>
      <c r="Q501" s="1025"/>
    </row>
    <row r="502" spans="1:17">
      <c r="A502" s="1025"/>
      <c r="B502" s="1078"/>
      <c r="C502" s="1025"/>
      <c r="D502" s="1025"/>
      <c r="E502" s="1025"/>
      <c r="F502" s="1025"/>
      <c r="G502" s="1025"/>
      <c r="H502" s="1025"/>
      <c r="I502" s="1025"/>
      <c r="J502" s="1035"/>
      <c r="K502" s="1035"/>
      <c r="L502" s="1035"/>
      <c r="M502" s="1035"/>
      <c r="N502" s="1035"/>
      <c r="O502" s="1035"/>
      <c r="P502" s="1078"/>
      <c r="Q502" s="1025"/>
    </row>
    <row r="503" spans="1:17">
      <c r="A503" s="1025"/>
      <c r="B503" s="1078"/>
      <c r="C503" s="1025"/>
      <c r="D503" s="1025"/>
      <c r="E503" s="1025"/>
      <c r="F503" s="1025"/>
      <c r="G503" s="1025"/>
      <c r="H503" s="1025"/>
      <c r="I503" s="1025"/>
      <c r="J503" s="1035"/>
      <c r="K503" s="1035"/>
      <c r="L503" s="1035"/>
      <c r="M503" s="1035"/>
      <c r="N503" s="1035"/>
      <c r="O503" s="1035"/>
      <c r="P503" s="1078"/>
      <c r="Q503" s="1025"/>
    </row>
    <row r="504" spans="1:17">
      <c r="A504" s="1025"/>
      <c r="B504" s="1078"/>
      <c r="C504" s="1025"/>
      <c r="D504" s="1025"/>
      <c r="E504" s="1025"/>
      <c r="F504" s="1025"/>
      <c r="G504" s="1025"/>
      <c r="H504" s="1025"/>
      <c r="I504" s="1025"/>
      <c r="J504" s="1035"/>
      <c r="K504" s="1035"/>
      <c r="L504" s="1035"/>
      <c r="M504" s="1035"/>
      <c r="N504" s="1035"/>
      <c r="O504" s="1035"/>
      <c r="P504" s="1078"/>
      <c r="Q504" s="1025"/>
    </row>
    <row r="505" spans="1:17">
      <c r="A505" s="1025"/>
      <c r="B505" s="1078"/>
      <c r="C505" s="1025"/>
      <c r="D505" s="1025"/>
      <c r="E505" s="1025"/>
      <c r="F505" s="1025"/>
      <c r="G505" s="1025"/>
      <c r="H505" s="1025"/>
      <c r="I505" s="1025"/>
      <c r="J505" s="1035"/>
      <c r="K505" s="1035"/>
      <c r="L505" s="1035"/>
      <c r="M505" s="1035"/>
      <c r="N505" s="1035"/>
      <c r="O505" s="1035"/>
      <c r="P505" s="1078"/>
      <c r="Q505" s="1025"/>
    </row>
    <row r="506" spans="1:17">
      <c r="A506" s="1025"/>
      <c r="B506" s="1078"/>
      <c r="C506" s="1025"/>
      <c r="D506" s="1025"/>
      <c r="E506" s="1025"/>
      <c r="F506" s="1025"/>
      <c r="G506" s="1025"/>
      <c r="H506" s="1025"/>
      <c r="I506" s="1025"/>
      <c r="J506" s="1035"/>
      <c r="K506" s="1035"/>
      <c r="L506" s="1035"/>
      <c r="M506" s="1035"/>
      <c r="N506" s="1035"/>
      <c r="O506" s="1035"/>
      <c r="P506" s="1078"/>
      <c r="Q506" s="1025"/>
    </row>
    <row r="507" spans="1:17">
      <c r="A507" s="1025"/>
      <c r="B507" s="1078"/>
      <c r="C507" s="1025"/>
      <c r="D507" s="1025"/>
      <c r="E507" s="1025"/>
      <c r="F507" s="1025"/>
      <c r="G507" s="1025"/>
      <c r="H507" s="1025"/>
      <c r="I507" s="1025"/>
      <c r="J507" s="1035"/>
      <c r="K507" s="1035"/>
      <c r="L507" s="1035"/>
      <c r="M507" s="1035"/>
      <c r="N507" s="1035"/>
      <c r="O507" s="1035"/>
      <c r="P507" s="1078"/>
      <c r="Q507" s="1025"/>
    </row>
    <row r="508" spans="1:17">
      <c r="A508" s="1025"/>
      <c r="B508" s="1078"/>
      <c r="C508" s="1025"/>
      <c r="D508" s="1025"/>
      <c r="E508" s="1025"/>
      <c r="F508" s="1025"/>
      <c r="G508" s="1025"/>
      <c r="H508" s="1025"/>
      <c r="I508" s="1025"/>
      <c r="J508" s="1035"/>
      <c r="K508" s="1035"/>
      <c r="L508" s="1035"/>
      <c r="M508" s="1035"/>
      <c r="N508" s="1035"/>
      <c r="O508" s="1035"/>
      <c r="P508" s="1078"/>
      <c r="Q508" s="1025"/>
    </row>
    <row r="509" spans="1:17">
      <c r="A509" s="1025"/>
      <c r="B509" s="1078"/>
      <c r="C509" s="1025"/>
      <c r="D509" s="1025"/>
      <c r="E509" s="1025"/>
      <c r="F509" s="1025"/>
      <c r="G509" s="1025"/>
      <c r="H509" s="1025"/>
      <c r="I509" s="1025"/>
      <c r="J509" s="1035"/>
      <c r="K509" s="1035"/>
      <c r="L509" s="1035"/>
      <c r="M509" s="1035"/>
      <c r="N509" s="1035"/>
      <c r="O509" s="1035"/>
      <c r="P509" s="1078"/>
      <c r="Q509" s="1025"/>
    </row>
    <row r="510" spans="1:17">
      <c r="A510" s="1025"/>
      <c r="B510" s="1078"/>
      <c r="C510" s="1025"/>
      <c r="D510" s="1025"/>
      <c r="E510" s="1025"/>
      <c r="F510" s="1025"/>
      <c r="G510" s="1025"/>
      <c r="H510" s="1025"/>
      <c r="I510" s="1025"/>
      <c r="J510" s="1035"/>
      <c r="K510" s="1035"/>
      <c r="L510" s="1035"/>
      <c r="M510" s="1035"/>
      <c r="N510" s="1035"/>
      <c r="O510" s="1035"/>
      <c r="P510" s="1078"/>
      <c r="Q510" s="1025"/>
    </row>
    <row r="511" spans="1:17">
      <c r="A511" s="1025"/>
      <c r="B511" s="1078"/>
      <c r="C511" s="1025"/>
      <c r="D511" s="1025"/>
      <c r="E511" s="1025"/>
      <c r="F511" s="1025"/>
      <c r="G511" s="1025"/>
      <c r="H511" s="1025"/>
      <c r="I511" s="1025"/>
      <c r="J511" s="1035"/>
      <c r="K511" s="1035"/>
      <c r="L511" s="1035"/>
      <c r="M511" s="1035"/>
      <c r="N511" s="1035"/>
      <c r="O511" s="1035"/>
      <c r="P511" s="1078"/>
      <c r="Q511" s="1025"/>
    </row>
    <row r="512" spans="1:17">
      <c r="A512" s="1025"/>
      <c r="B512" s="1078"/>
      <c r="C512" s="1025"/>
      <c r="D512" s="1025"/>
      <c r="E512" s="1025"/>
      <c r="F512" s="1025"/>
      <c r="G512" s="1025"/>
      <c r="H512" s="1025"/>
      <c r="I512" s="1025"/>
      <c r="J512" s="1035"/>
      <c r="K512" s="1035"/>
      <c r="L512" s="1035"/>
      <c r="M512" s="1035"/>
      <c r="N512" s="1035"/>
      <c r="O512" s="1035"/>
      <c r="P512" s="1078"/>
      <c r="Q512" s="1025"/>
    </row>
    <row r="513" spans="1:17">
      <c r="A513" s="1025"/>
      <c r="B513" s="1078"/>
      <c r="C513" s="1025"/>
      <c r="D513" s="1025"/>
      <c r="E513" s="1025"/>
      <c r="F513" s="1025"/>
      <c r="G513" s="1025"/>
      <c r="H513" s="1025"/>
      <c r="I513" s="1025"/>
      <c r="J513" s="1035"/>
      <c r="K513" s="1035"/>
      <c r="L513" s="1035"/>
      <c r="M513" s="1035"/>
      <c r="N513" s="1035"/>
      <c r="O513" s="1035"/>
      <c r="P513" s="1078"/>
      <c r="Q513" s="1025"/>
    </row>
    <row r="514" spans="1:17">
      <c r="A514" s="1025"/>
      <c r="B514" s="1078"/>
      <c r="C514" s="1025"/>
      <c r="D514" s="1025"/>
      <c r="E514" s="1025"/>
      <c r="F514" s="1025"/>
      <c r="G514" s="1025"/>
      <c r="H514" s="1025"/>
      <c r="I514" s="1025"/>
      <c r="J514" s="1035"/>
      <c r="K514" s="1035"/>
      <c r="L514" s="1035"/>
      <c r="M514" s="1035"/>
      <c r="N514" s="1035"/>
      <c r="O514" s="1035"/>
      <c r="P514" s="1078"/>
      <c r="Q514" s="1025"/>
    </row>
    <row r="515" spans="1:17">
      <c r="A515" s="1025"/>
      <c r="B515" s="1078"/>
      <c r="C515" s="1025"/>
      <c r="D515" s="1025"/>
      <c r="E515" s="1025"/>
      <c r="F515" s="1025"/>
      <c r="G515" s="1025"/>
      <c r="H515" s="1025"/>
      <c r="I515" s="1025"/>
      <c r="J515" s="1035"/>
      <c r="K515" s="1035"/>
      <c r="L515" s="1035"/>
      <c r="M515" s="1035"/>
      <c r="N515" s="1035"/>
      <c r="O515" s="1035"/>
      <c r="P515" s="1078"/>
      <c r="Q515" s="1025"/>
    </row>
    <row r="516" spans="1:17">
      <c r="A516" s="1025"/>
      <c r="B516" s="1078"/>
      <c r="C516" s="1025"/>
      <c r="D516" s="1025"/>
      <c r="E516" s="1025"/>
      <c r="F516" s="1025"/>
      <c r="G516" s="1025"/>
      <c r="H516" s="1025"/>
      <c r="I516" s="1025"/>
      <c r="J516" s="1035"/>
      <c r="K516" s="1035"/>
      <c r="L516" s="1035"/>
      <c r="M516" s="1035"/>
      <c r="N516" s="1035"/>
      <c r="O516" s="1035"/>
      <c r="P516" s="1078"/>
      <c r="Q516" s="1025"/>
    </row>
    <row r="517" spans="1:17">
      <c r="A517" s="1025"/>
      <c r="B517" s="1078"/>
      <c r="C517" s="1025"/>
      <c r="D517" s="1025"/>
      <c r="E517" s="1025"/>
      <c r="F517" s="1025"/>
      <c r="G517" s="1025"/>
      <c r="H517" s="1025"/>
      <c r="I517" s="1025"/>
      <c r="J517" s="1035"/>
      <c r="K517" s="1035"/>
      <c r="L517" s="1035"/>
      <c r="M517" s="1035"/>
      <c r="N517" s="1035"/>
      <c r="O517" s="1035"/>
      <c r="P517" s="1078"/>
      <c r="Q517" s="1025"/>
    </row>
    <row r="518" spans="1:17">
      <c r="A518" s="1025"/>
      <c r="B518" s="1078"/>
      <c r="C518" s="1025"/>
      <c r="D518" s="1025"/>
      <c r="E518" s="1025"/>
      <c r="F518" s="1025"/>
      <c r="G518" s="1025"/>
      <c r="H518" s="1025"/>
      <c r="I518" s="1025"/>
      <c r="J518" s="1035"/>
      <c r="K518" s="1035"/>
      <c r="L518" s="1035"/>
      <c r="M518" s="1035"/>
      <c r="N518" s="1035"/>
      <c r="O518" s="1035"/>
      <c r="P518" s="1078"/>
      <c r="Q518" s="1025"/>
    </row>
    <row r="519" spans="1:17">
      <c r="A519" s="1025"/>
      <c r="B519" s="1078"/>
      <c r="C519" s="1025"/>
      <c r="D519" s="1025"/>
      <c r="E519" s="1025"/>
      <c r="F519" s="1025"/>
      <c r="G519" s="1025"/>
      <c r="H519" s="1025"/>
      <c r="I519" s="1025"/>
      <c r="J519" s="1035"/>
      <c r="K519" s="1035"/>
      <c r="L519" s="1035"/>
      <c r="M519" s="1035"/>
      <c r="N519" s="1035"/>
      <c r="O519" s="1035"/>
      <c r="P519" s="1078"/>
      <c r="Q519" s="1025"/>
    </row>
    <row r="520" spans="1:17">
      <c r="A520" s="1025"/>
      <c r="B520" s="1078"/>
      <c r="C520" s="1025"/>
      <c r="D520" s="1025"/>
      <c r="E520" s="1025"/>
      <c r="F520" s="1025"/>
      <c r="G520" s="1025"/>
      <c r="H520" s="1025"/>
      <c r="I520" s="1025"/>
      <c r="J520" s="1035"/>
      <c r="K520" s="1035"/>
      <c r="L520" s="1035"/>
      <c r="M520" s="1035"/>
      <c r="N520" s="1035"/>
      <c r="O520" s="1035"/>
      <c r="P520" s="1078"/>
      <c r="Q520" s="1025"/>
    </row>
    <row r="521" spans="1:17">
      <c r="A521" s="1025"/>
      <c r="B521" s="1078"/>
      <c r="C521" s="1025"/>
      <c r="D521" s="1025"/>
      <c r="E521" s="1025"/>
      <c r="F521" s="1025"/>
      <c r="G521" s="1025"/>
      <c r="H521" s="1025"/>
      <c r="I521" s="1025"/>
      <c r="J521" s="1035"/>
      <c r="K521" s="1035"/>
      <c r="L521" s="1035"/>
      <c r="M521" s="1035"/>
      <c r="N521" s="1035"/>
      <c r="O521" s="1035"/>
      <c r="P521" s="1078"/>
      <c r="Q521" s="1025"/>
    </row>
    <row r="522" spans="1:17">
      <c r="A522" s="1025"/>
      <c r="B522" s="1078"/>
      <c r="C522" s="1025"/>
      <c r="D522" s="1025"/>
      <c r="E522" s="1025"/>
      <c r="F522" s="1025"/>
      <c r="G522" s="1025"/>
      <c r="H522" s="1025"/>
      <c r="I522" s="1025"/>
      <c r="J522" s="1035"/>
      <c r="K522" s="1035"/>
      <c r="L522" s="1035"/>
      <c r="M522" s="1035"/>
      <c r="N522" s="1035"/>
      <c r="O522" s="1035"/>
      <c r="P522" s="1078"/>
      <c r="Q522" s="1025"/>
    </row>
    <row r="523" spans="1:17">
      <c r="A523" s="1025"/>
      <c r="B523" s="1078"/>
      <c r="C523" s="1025"/>
      <c r="D523" s="1025"/>
      <c r="E523" s="1025"/>
      <c r="F523" s="1025"/>
      <c r="G523" s="1025"/>
      <c r="H523" s="1025"/>
      <c r="I523" s="1025"/>
      <c r="J523" s="1035"/>
      <c r="K523" s="1035"/>
      <c r="L523" s="1035"/>
      <c r="M523" s="1035"/>
      <c r="N523" s="1035"/>
      <c r="O523" s="1035"/>
      <c r="P523" s="1078"/>
      <c r="Q523" s="1025"/>
    </row>
    <row r="524" spans="1:17">
      <c r="A524" s="1025"/>
      <c r="B524" s="1078"/>
      <c r="C524" s="1025"/>
      <c r="D524" s="1025"/>
      <c r="E524" s="1025"/>
      <c r="F524" s="1025"/>
      <c r="G524" s="1025"/>
      <c r="H524" s="1025"/>
      <c r="I524" s="1025"/>
      <c r="J524" s="1035"/>
      <c r="K524" s="1035"/>
      <c r="L524" s="1035"/>
      <c r="M524" s="1035"/>
      <c r="N524" s="1035"/>
      <c r="O524" s="1035"/>
      <c r="P524" s="1078"/>
      <c r="Q524" s="1025"/>
    </row>
    <row r="525" spans="1:17">
      <c r="A525" s="1025"/>
      <c r="B525" s="1078"/>
      <c r="C525" s="1025"/>
      <c r="D525" s="1025"/>
      <c r="E525" s="1025"/>
      <c r="F525" s="1025"/>
      <c r="G525" s="1025"/>
      <c r="H525" s="1025"/>
      <c r="I525" s="1025"/>
      <c r="J525" s="1035"/>
      <c r="K525" s="1035"/>
      <c r="L525" s="1035"/>
      <c r="M525" s="1035"/>
      <c r="N525" s="1035"/>
      <c r="O525" s="1035"/>
      <c r="P525" s="1078"/>
      <c r="Q525" s="1025"/>
    </row>
    <row r="526" spans="1:17">
      <c r="A526" s="1025"/>
      <c r="B526" s="1078"/>
      <c r="C526" s="1025"/>
      <c r="D526" s="1025"/>
      <c r="E526" s="1025"/>
      <c r="F526" s="1025"/>
      <c r="G526" s="1025"/>
      <c r="H526" s="1025"/>
      <c r="I526" s="1025"/>
      <c r="J526" s="1035"/>
      <c r="K526" s="1035"/>
      <c r="L526" s="1035"/>
      <c r="M526" s="1035"/>
      <c r="N526" s="1035"/>
      <c r="O526" s="1035"/>
      <c r="P526" s="1078"/>
      <c r="Q526" s="1025"/>
    </row>
    <row r="527" spans="1:17">
      <c r="A527" s="1025"/>
      <c r="B527" s="1078"/>
      <c r="C527" s="1025"/>
      <c r="D527" s="1025"/>
      <c r="E527" s="1025"/>
      <c r="F527" s="1025"/>
      <c r="G527" s="1025"/>
      <c r="H527" s="1025"/>
      <c r="I527" s="1025"/>
      <c r="J527" s="1035"/>
      <c r="K527" s="1035"/>
      <c r="L527" s="1035"/>
      <c r="M527" s="1035"/>
      <c r="N527" s="1035"/>
      <c r="O527" s="1035"/>
      <c r="P527" s="1078"/>
      <c r="Q527" s="1025"/>
    </row>
    <row r="528" spans="1:17">
      <c r="A528" s="1025"/>
      <c r="B528" s="1078"/>
      <c r="C528" s="1025"/>
      <c r="D528" s="1025"/>
      <c r="E528" s="1025"/>
      <c r="F528" s="1025"/>
      <c r="G528" s="1025"/>
      <c r="H528" s="1025"/>
      <c r="I528" s="1025"/>
      <c r="J528" s="1035"/>
      <c r="K528" s="1035"/>
      <c r="L528" s="1035"/>
      <c r="M528" s="1035"/>
      <c r="N528" s="1035"/>
      <c r="O528" s="1035"/>
      <c r="P528" s="1078"/>
      <c r="Q528" s="1025"/>
    </row>
    <row r="529" spans="1:17">
      <c r="A529" s="1025"/>
      <c r="B529" s="1078"/>
      <c r="C529" s="1025"/>
      <c r="D529" s="1025"/>
      <c r="E529" s="1025"/>
      <c r="F529" s="1025"/>
      <c r="G529" s="1025"/>
      <c r="H529" s="1025"/>
      <c r="I529" s="1025"/>
      <c r="J529" s="1035"/>
      <c r="K529" s="1035"/>
      <c r="L529" s="1035"/>
      <c r="M529" s="1035"/>
      <c r="N529" s="1035"/>
      <c r="O529" s="1035"/>
      <c r="P529" s="1078"/>
      <c r="Q529" s="1025"/>
    </row>
    <row r="530" spans="1:17">
      <c r="A530" s="1025"/>
      <c r="B530" s="1078"/>
      <c r="C530" s="1025"/>
      <c r="D530" s="1025"/>
      <c r="E530" s="1025"/>
      <c r="F530" s="1025"/>
      <c r="G530" s="1025"/>
      <c r="H530" s="1025"/>
      <c r="I530" s="1025"/>
      <c r="J530" s="1035"/>
      <c r="K530" s="1035"/>
      <c r="L530" s="1035"/>
      <c r="M530" s="1035"/>
      <c r="N530" s="1035"/>
      <c r="O530" s="1035"/>
      <c r="P530" s="1078"/>
      <c r="Q530" s="1025"/>
    </row>
    <row r="531" spans="1:17">
      <c r="A531" s="1025"/>
      <c r="B531" s="1078"/>
      <c r="C531" s="1025"/>
      <c r="D531" s="1025"/>
      <c r="E531" s="1025"/>
      <c r="F531" s="1025"/>
      <c r="G531" s="1025"/>
      <c r="H531" s="1025"/>
      <c r="I531" s="1025"/>
      <c r="J531" s="1035"/>
      <c r="K531" s="1035"/>
      <c r="L531" s="1035"/>
      <c r="M531" s="1035"/>
      <c r="N531" s="1035"/>
      <c r="O531" s="1035"/>
      <c r="P531" s="1078"/>
      <c r="Q531" s="1025"/>
    </row>
    <row r="532" spans="1:17">
      <c r="A532" s="1025"/>
      <c r="B532" s="1078"/>
      <c r="C532" s="1025"/>
      <c r="D532" s="1025"/>
      <c r="E532" s="1025"/>
      <c r="F532" s="1025"/>
      <c r="G532" s="1025"/>
      <c r="H532" s="1025"/>
      <c r="I532" s="1025"/>
      <c r="J532" s="1035"/>
      <c r="K532" s="1035"/>
      <c r="L532" s="1035"/>
      <c r="M532" s="1035"/>
      <c r="N532" s="1035"/>
      <c r="O532" s="1035"/>
      <c r="P532" s="1078"/>
      <c r="Q532" s="1025"/>
    </row>
    <row r="533" spans="1:17">
      <c r="A533" s="1025"/>
      <c r="B533" s="1078"/>
      <c r="C533" s="1025"/>
      <c r="D533" s="1025"/>
      <c r="E533" s="1025"/>
      <c r="F533" s="1025"/>
      <c r="G533" s="1025"/>
      <c r="H533" s="1025"/>
      <c r="I533" s="1025"/>
      <c r="J533" s="1035"/>
      <c r="K533" s="1035"/>
      <c r="L533" s="1035"/>
      <c r="M533" s="1035"/>
      <c r="N533" s="1035"/>
      <c r="O533" s="1035"/>
      <c r="P533" s="1078"/>
      <c r="Q533" s="1025"/>
    </row>
    <row r="534" spans="1:17">
      <c r="A534" s="1025"/>
      <c r="B534" s="1078"/>
      <c r="C534" s="1025"/>
      <c r="D534" s="1025"/>
      <c r="E534" s="1025"/>
      <c r="F534" s="1025"/>
      <c r="G534" s="1025"/>
      <c r="H534" s="1025"/>
      <c r="I534" s="1025"/>
      <c r="J534" s="1035"/>
      <c r="K534" s="1035"/>
      <c r="L534" s="1035"/>
      <c r="M534" s="1035"/>
      <c r="N534" s="1035"/>
      <c r="O534" s="1035"/>
      <c r="P534" s="1078"/>
      <c r="Q534" s="1025"/>
    </row>
    <row r="535" spans="1:17">
      <c r="A535" s="1025"/>
      <c r="B535" s="1078"/>
      <c r="C535" s="1025"/>
      <c r="D535" s="1025"/>
      <c r="E535" s="1025"/>
      <c r="F535" s="1025"/>
      <c r="G535" s="1025"/>
      <c r="H535" s="1025"/>
      <c r="I535" s="1025"/>
      <c r="J535" s="1035"/>
      <c r="K535" s="1035"/>
      <c r="L535" s="1035"/>
      <c r="M535" s="1035"/>
      <c r="N535" s="1035"/>
      <c r="O535" s="1035"/>
      <c r="P535" s="1078"/>
      <c r="Q535" s="1025"/>
    </row>
    <row r="536" spans="1:17">
      <c r="A536" s="1025"/>
      <c r="B536" s="1078"/>
      <c r="C536" s="1025"/>
      <c r="D536" s="1025"/>
      <c r="E536" s="1025"/>
      <c r="F536" s="1025"/>
      <c r="G536" s="1025"/>
      <c r="H536" s="1025"/>
      <c r="I536" s="1025"/>
      <c r="J536" s="1035"/>
      <c r="K536" s="1035"/>
      <c r="L536" s="1035"/>
      <c r="M536" s="1035"/>
      <c r="N536" s="1035"/>
      <c r="O536" s="1035"/>
      <c r="P536" s="1078"/>
      <c r="Q536" s="1025"/>
    </row>
    <row r="537" spans="1:17">
      <c r="A537" s="1025"/>
      <c r="B537" s="1078"/>
      <c r="C537" s="1025"/>
      <c r="D537" s="1025"/>
      <c r="E537" s="1025"/>
      <c r="F537" s="1025"/>
      <c r="G537" s="1025"/>
      <c r="H537" s="1025"/>
      <c r="I537" s="1025"/>
      <c r="J537" s="1035"/>
      <c r="K537" s="1035"/>
      <c r="L537" s="1035"/>
      <c r="M537" s="1035"/>
      <c r="N537" s="1035"/>
      <c r="O537" s="1035"/>
      <c r="P537" s="1078"/>
      <c r="Q537" s="1025"/>
    </row>
    <row r="538" spans="1:17">
      <c r="A538" s="1025"/>
      <c r="B538" s="1078"/>
      <c r="C538" s="1025"/>
      <c r="D538" s="1025"/>
      <c r="E538" s="1025"/>
      <c r="F538" s="1025"/>
      <c r="G538" s="1025"/>
      <c r="H538" s="1025"/>
      <c r="I538" s="1025"/>
      <c r="J538" s="1035"/>
      <c r="K538" s="1035"/>
      <c r="L538" s="1035"/>
      <c r="M538" s="1035"/>
      <c r="N538" s="1035"/>
      <c r="O538" s="1035"/>
      <c r="P538" s="1078"/>
      <c r="Q538" s="1025"/>
    </row>
    <row r="539" spans="1:17">
      <c r="A539" s="1025"/>
      <c r="B539" s="1078"/>
      <c r="C539" s="1025"/>
      <c r="D539" s="1025"/>
      <c r="E539" s="1025"/>
      <c r="F539" s="1025"/>
      <c r="G539" s="1025"/>
      <c r="H539" s="1025"/>
      <c r="I539" s="1025"/>
      <c r="J539" s="1035"/>
      <c r="K539" s="1035"/>
      <c r="L539" s="1035"/>
      <c r="M539" s="1035"/>
      <c r="N539" s="1035"/>
      <c r="O539" s="1035"/>
      <c r="P539" s="1078"/>
      <c r="Q539" s="1025"/>
    </row>
    <row r="540" spans="1:17">
      <c r="A540" s="1025"/>
      <c r="B540" s="1078"/>
      <c r="C540" s="1025"/>
      <c r="D540" s="1025"/>
      <c r="E540" s="1025"/>
      <c r="F540" s="1025"/>
      <c r="G540" s="1025"/>
      <c r="H540" s="1025"/>
      <c r="I540" s="1025"/>
      <c r="J540" s="1035"/>
      <c r="K540" s="1035"/>
      <c r="L540" s="1035"/>
      <c r="M540" s="1035"/>
      <c r="N540" s="1035"/>
      <c r="O540" s="1035"/>
      <c r="P540" s="1078"/>
      <c r="Q540" s="1025"/>
    </row>
    <row r="541" spans="1:17">
      <c r="A541" s="1025"/>
      <c r="B541" s="1078"/>
      <c r="C541" s="1025"/>
      <c r="D541" s="1025"/>
      <c r="E541" s="1025"/>
      <c r="F541" s="1025"/>
      <c r="G541" s="1025"/>
      <c r="H541" s="1025"/>
      <c r="I541" s="1025"/>
      <c r="J541" s="1035"/>
      <c r="K541" s="1035"/>
      <c r="L541" s="1035"/>
      <c r="M541" s="1035"/>
      <c r="N541" s="1035"/>
      <c r="O541" s="1035"/>
      <c r="P541" s="1078"/>
      <c r="Q541" s="1025"/>
    </row>
    <row r="542" spans="1:17">
      <c r="A542" s="1025"/>
      <c r="B542" s="1078"/>
      <c r="C542" s="1025"/>
      <c r="D542" s="1025"/>
      <c r="E542" s="1025"/>
      <c r="F542" s="1025"/>
      <c r="G542" s="1025"/>
      <c r="H542" s="1025"/>
      <c r="I542" s="1025"/>
      <c r="J542" s="1035"/>
      <c r="K542" s="1035"/>
      <c r="L542" s="1035"/>
      <c r="M542" s="1035"/>
      <c r="N542" s="1035"/>
      <c r="O542" s="1035"/>
      <c r="P542" s="1078"/>
      <c r="Q542" s="1025"/>
    </row>
    <row r="543" spans="1:17">
      <c r="A543" s="1025"/>
      <c r="B543" s="1078"/>
      <c r="C543" s="1025"/>
      <c r="D543" s="1025"/>
      <c r="E543" s="1025"/>
      <c r="F543" s="1025"/>
      <c r="G543" s="1025"/>
      <c r="H543" s="1025"/>
      <c r="I543" s="1025"/>
      <c r="J543" s="1035"/>
      <c r="K543" s="1035"/>
      <c r="L543" s="1035"/>
      <c r="M543" s="1035"/>
      <c r="N543" s="1035"/>
      <c r="O543" s="1035"/>
      <c r="P543" s="1078"/>
      <c r="Q543" s="1025"/>
    </row>
    <row r="544" spans="1:17">
      <c r="A544" s="1025"/>
      <c r="B544" s="1078"/>
      <c r="C544" s="1025"/>
      <c r="D544" s="1025"/>
      <c r="E544" s="1025"/>
      <c r="F544" s="1025"/>
      <c r="G544" s="1025"/>
      <c r="H544" s="1025"/>
      <c r="I544" s="1025"/>
      <c r="J544" s="1035"/>
      <c r="K544" s="1035"/>
      <c r="L544" s="1035"/>
      <c r="M544" s="1035"/>
      <c r="N544" s="1035"/>
      <c r="O544" s="1035"/>
      <c r="P544" s="1078"/>
      <c r="Q544" s="1025"/>
    </row>
    <row r="545" spans="1:17">
      <c r="A545" s="1025"/>
      <c r="B545" s="1078"/>
      <c r="C545" s="1025"/>
      <c r="D545" s="1025"/>
      <c r="E545" s="1025"/>
      <c r="F545" s="1025"/>
      <c r="G545" s="1025"/>
      <c r="H545" s="1025"/>
      <c r="I545" s="1025"/>
      <c r="J545" s="1035"/>
      <c r="K545" s="1035"/>
      <c r="L545" s="1035"/>
      <c r="M545" s="1035"/>
      <c r="N545" s="1035"/>
      <c r="O545" s="1035"/>
      <c r="P545" s="1078"/>
      <c r="Q545" s="1025"/>
    </row>
    <row r="546" spans="1:17">
      <c r="A546" s="1025"/>
      <c r="B546" s="1078"/>
      <c r="C546" s="1025"/>
      <c r="D546" s="1025"/>
      <c r="E546" s="1025"/>
      <c r="F546" s="1025"/>
      <c r="G546" s="1025"/>
      <c r="H546" s="1025"/>
      <c r="I546" s="1025"/>
      <c r="J546" s="1035"/>
      <c r="K546" s="1035"/>
      <c r="L546" s="1035"/>
      <c r="M546" s="1035"/>
      <c r="N546" s="1035"/>
      <c r="O546" s="1035"/>
      <c r="P546" s="1078"/>
      <c r="Q546" s="1025"/>
    </row>
    <row r="547" spans="1:17">
      <c r="A547" s="1025"/>
      <c r="B547" s="1078"/>
      <c r="C547" s="1025"/>
      <c r="D547" s="1025"/>
      <c r="E547" s="1025"/>
      <c r="F547" s="1025"/>
      <c r="G547" s="1025"/>
      <c r="H547" s="1025"/>
      <c r="I547" s="1025"/>
      <c r="J547" s="1035"/>
      <c r="K547" s="1035"/>
      <c r="L547" s="1035"/>
      <c r="M547" s="1035"/>
      <c r="N547" s="1035"/>
      <c r="O547" s="1035"/>
      <c r="P547" s="1078"/>
      <c r="Q547" s="1025"/>
    </row>
    <row r="548" spans="1:17">
      <c r="A548" s="1025"/>
      <c r="B548" s="1078"/>
      <c r="C548" s="1025"/>
      <c r="D548" s="1025"/>
      <c r="E548" s="1025"/>
      <c r="F548" s="1025"/>
      <c r="G548" s="1025"/>
      <c r="H548" s="1025"/>
      <c r="I548" s="1025"/>
      <c r="J548" s="1035"/>
      <c r="K548" s="1035"/>
      <c r="L548" s="1035"/>
      <c r="M548" s="1035"/>
      <c r="N548" s="1035"/>
      <c r="O548" s="1035"/>
      <c r="P548" s="1078"/>
      <c r="Q548" s="1025"/>
    </row>
    <row r="549" spans="1:17">
      <c r="A549" s="1025"/>
      <c r="B549" s="1078"/>
      <c r="C549" s="1025"/>
      <c r="D549" s="1025"/>
      <c r="E549" s="1025"/>
      <c r="F549" s="1025"/>
      <c r="G549" s="1025"/>
      <c r="H549" s="1025"/>
      <c r="I549" s="1025"/>
      <c r="J549" s="1035"/>
      <c r="K549" s="1035"/>
      <c r="L549" s="1035"/>
      <c r="M549" s="1035"/>
      <c r="N549" s="1035"/>
      <c r="O549" s="1035"/>
      <c r="P549" s="1078"/>
      <c r="Q549" s="1025"/>
    </row>
    <row r="550" spans="1:17">
      <c r="A550" s="1025"/>
      <c r="B550" s="1078"/>
      <c r="C550" s="1025"/>
      <c r="D550" s="1025"/>
      <c r="E550" s="1025"/>
      <c r="F550" s="1025"/>
      <c r="G550" s="1025"/>
      <c r="H550" s="1025"/>
      <c r="I550" s="1025"/>
      <c r="J550" s="1035"/>
      <c r="K550" s="1035"/>
      <c r="L550" s="1035"/>
      <c r="M550" s="1035"/>
      <c r="N550" s="1035"/>
      <c r="O550" s="1035"/>
      <c r="P550" s="1078"/>
      <c r="Q550" s="1025"/>
    </row>
    <row r="551" spans="1:17">
      <c r="A551" s="1025"/>
      <c r="B551" s="1078"/>
      <c r="C551" s="1025"/>
      <c r="D551" s="1025"/>
      <c r="E551" s="1025"/>
      <c r="F551" s="1025"/>
      <c r="G551" s="1025"/>
      <c r="H551" s="1025"/>
      <c r="I551" s="1025"/>
      <c r="J551" s="1035"/>
      <c r="K551" s="1035"/>
      <c r="L551" s="1035"/>
      <c r="M551" s="1035"/>
      <c r="N551" s="1035"/>
      <c r="O551" s="1035"/>
      <c r="P551" s="1078"/>
      <c r="Q551" s="1025"/>
    </row>
    <row r="552" spans="1:17">
      <c r="A552" s="1025"/>
      <c r="B552" s="1078"/>
      <c r="C552" s="1025"/>
      <c r="D552" s="1025"/>
      <c r="E552" s="1025"/>
      <c r="F552" s="1025"/>
      <c r="G552" s="1025"/>
      <c r="H552" s="1025"/>
      <c r="I552" s="1025"/>
      <c r="J552" s="1035"/>
      <c r="K552" s="1035"/>
      <c r="L552" s="1035"/>
      <c r="M552" s="1035"/>
      <c r="N552" s="1035"/>
      <c r="O552" s="1035"/>
      <c r="P552" s="1078"/>
      <c r="Q552" s="1025"/>
    </row>
    <row r="553" spans="1:17">
      <c r="A553" s="1025"/>
      <c r="B553" s="1078"/>
      <c r="C553" s="1025"/>
      <c r="D553" s="1025"/>
      <c r="E553" s="1025"/>
      <c r="F553" s="1025"/>
      <c r="G553" s="1025"/>
      <c r="H553" s="1025"/>
      <c r="I553" s="1025"/>
      <c r="J553" s="1035"/>
      <c r="K553" s="1035"/>
      <c r="L553" s="1035"/>
      <c r="M553" s="1035"/>
      <c r="N553" s="1035"/>
      <c r="O553" s="1035"/>
      <c r="P553" s="1078"/>
      <c r="Q553" s="1025"/>
    </row>
    <row r="554" spans="1:17">
      <c r="A554" s="1025"/>
      <c r="B554" s="1078"/>
      <c r="C554" s="1025"/>
      <c r="D554" s="1025"/>
      <c r="E554" s="1025"/>
      <c r="F554" s="1025"/>
      <c r="G554" s="1025"/>
      <c r="H554" s="1025"/>
      <c r="I554" s="1025"/>
      <c r="J554" s="1035"/>
      <c r="K554" s="1035"/>
      <c r="L554" s="1035"/>
      <c r="M554" s="1035"/>
      <c r="N554" s="1035"/>
      <c r="O554" s="1035"/>
      <c r="P554" s="1078"/>
      <c r="Q554" s="1025"/>
    </row>
    <row r="555" spans="1:17">
      <c r="A555" s="1025"/>
      <c r="B555" s="1078"/>
      <c r="C555" s="1025"/>
      <c r="D555" s="1025"/>
      <c r="E555" s="1025"/>
      <c r="F555" s="1025"/>
      <c r="G555" s="1025"/>
      <c r="H555" s="1025"/>
      <c r="I555" s="1025"/>
      <c r="J555" s="1035"/>
      <c r="K555" s="1035"/>
      <c r="L555" s="1035"/>
      <c r="M555" s="1035"/>
      <c r="N555" s="1035"/>
      <c r="O555" s="1035"/>
      <c r="P555" s="1078"/>
      <c r="Q555" s="1025"/>
    </row>
    <row r="556" spans="1:17">
      <c r="A556" s="1025"/>
      <c r="B556" s="1078"/>
      <c r="C556" s="1025"/>
      <c r="D556" s="1025"/>
      <c r="E556" s="1025"/>
      <c r="F556" s="1025"/>
      <c r="G556" s="1025"/>
      <c r="H556" s="1025"/>
      <c r="I556" s="1025"/>
      <c r="J556" s="1035"/>
      <c r="K556" s="1035"/>
      <c r="L556" s="1035"/>
      <c r="M556" s="1035"/>
      <c r="N556" s="1035"/>
      <c r="O556" s="1035"/>
      <c r="P556" s="1078"/>
      <c r="Q556" s="1025"/>
    </row>
    <row r="557" spans="1:17">
      <c r="A557" s="1025"/>
      <c r="B557" s="1078"/>
      <c r="C557" s="1025"/>
      <c r="D557" s="1025"/>
      <c r="E557" s="1025"/>
      <c r="F557" s="1025"/>
      <c r="G557" s="1025"/>
      <c r="H557" s="1025"/>
      <c r="I557" s="1025"/>
      <c r="J557" s="1035"/>
      <c r="K557" s="1035"/>
      <c r="L557" s="1035"/>
      <c r="M557" s="1035"/>
      <c r="N557" s="1035"/>
      <c r="O557" s="1035"/>
      <c r="P557" s="1078"/>
      <c r="Q557" s="1025"/>
    </row>
    <row r="558" spans="1:17">
      <c r="A558" s="1025"/>
      <c r="B558" s="1078"/>
      <c r="C558" s="1025"/>
      <c r="D558" s="1025"/>
      <c r="E558" s="1025"/>
      <c r="F558" s="1025"/>
      <c r="G558" s="1025"/>
      <c r="H558" s="1025"/>
      <c r="I558" s="1025"/>
      <c r="J558" s="1035"/>
      <c r="K558" s="1035"/>
      <c r="L558" s="1035"/>
      <c r="M558" s="1035"/>
      <c r="N558" s="1035"/>
      <c r="O558" s="1035"/>
      <c r="P558" s="1078"/>
      <c r="Q558" s="1025"/>
    </row>
    <row r="559" spans="1:17">
      <c r="A559" s="1025"/>
      <c r="B559" s="1078"/>
      <c r="C559" s="1025"/>
      <c r="D559" s="1025"/>
      <c r="E559" s="1025"/>
      <c r="F559" s="1025"/>
      <c r="G559" s="1025"/>
      <c r="H559" s="1025"/>
      <c r="I559" s="1025"/>
      <c r="J559" s="1035"/>
      <c r="K559" s="1035"/>
      <c r="L559" s="1035"/>
      <c r="M559" s="1035"/>
      <c r="N559" s="1035"/>
      <c r="O559" s="1035"/>
      <c r="P559" s="1078"/>
      <c r="Q559" s="1025"/>
    </row>
    <row r="560" spans="1:17">
      <c r="A560" s="1025"/>
      <c r="B560" s="1078"/>
      <c r="C560" s="1025"/>
      <c r="D560" s="1025"/>
      <c r="E560" s="1025"/>
      <c r="F560" s="1025"/>
      <c r="G560" s="1025"/>
      <c r="H560" s="1025"/>
      <c r="I560" s="1025"/>
      <c r="J560" s="1035"/>
      <c r="K560" s="1035"/>
      <c r="L560" s="1035"/>
      <c r="M560" s="1035"/>
      <c r="N560" s="1035"/>
      <c r="O560" s="1035"/>
      <c r="P560" s="1078"/>
      <c r="Q560" s="1025"/>
    </row>
    <row r="561" spans="1:17">
      <c r="A561" s="1025"/>
      <c r="B561" s="1078"/>
      <c r="C561" s="1025"/>
      <c r="D561" s="1025"/>
      <c r="E561" s="1025"/>
      <c r="F561" s="1025"/>
      <c r="G561" s="1025"/>
      <c r="H561" s="1025"/>
      <c r="I561" s="1025"/>
      <c r="J561" s="1035"/>
      <c r="K561" s="1035"/>
      <c r="L561" s="1035"/>
      <c r="M561" s="1035"/>
      <c r="N561" s="1035"/>
      <c r="O561" s="1035"/>
      <c r="P561" s="1078"/>
      <c r="Q561" s="1025"/>
    </row>
    <row r="562" spans="1:17">
      <c r="A562" s="1025"/>
      <c r="B562" s="1078"/>
      <c r="C562" s="1025"/>
      <c r="D562" s="1025"/>
      <c r="E562" s="1025"/>
      <c r="F562" s="1025"/>
      <c r="G562" s="1025"/>
      <c r="H562" s="1025"/>
      <c r="I562" s="1025"/>
      <c r="J562" s="1035"/>
      <c r="K562" s="1035"/>
      <c r="L562" s="1035"/>
      <c r="M562" s="1035"/>
      <c r="N562" s="1035"/>
      <c r="O562" s="1035"/>
      <c r="P562" s="1078"/>
      <c r="Q562" s="1025"/>
    </row>
    <row r="563" spans="1:17">
      <c r="A563" s="1025"/>
      <c r="B563" s="1078"/>
      <c r="C563" s="1025"/>
      <c r="D563" s="1025"/>
      <c r="E563" s="1025"/>
      <c r="F563" s="1025"/>
      <c r="G563" s="1025"/>
      <c r="H563" s="1025"/>
      <c r="I563" s="1025"/>
      <c r="J563" s="1035"/>
      <c r="K563" s="1035"/>
      <c r="L563" s="1035"/>
      <c r="M563" s="1035"/>
      <c r="N563" s="1035"/>
      <c r="O563" s="1035"/>
      <c r="P563" s="1078"/>
      <c r="Q563" s="1025"/>
    </row>
    <row r="564" spans="1:17">
      <c r="A564" s="1025"/>
      <c r="B564" s="1078"/>
      <c r="C564" s="1025"/>
      <c r="D564" s="1025"/>
      <c r="E564" s="1025"/>
      <c r="F564" s="1025"/>
      <c r="G564" s="1025"/>
      <c r="H564" s="1025"/>
      <c r="I564" s="1025"/>
      <c r="J564" s="1035"/>
      <c r="K564" s="1035"/>
      <c r="L564" s="1035"/>
      <c r="M564" s="1035"/>
      <c r="N564" s="1035"/>
      <c r="O564" s="1035"/>
      <c r="P564" s="1078"/>
      <c r="Q564" s="1025"/>
    </row>
    <row r="565" spans="1:17">
      <c r="A565" s="1025"/>
      <c r="B565" s="1078"/>
      <c r="C565" s="1025"/>
      <c r="D565" s="1025"/>
      <c r="E565" s="1025"/>
      <c r="F565" s="1025"/>
      <c r="G565" s="1025"/>
      <c r="H565" s="1025"/>
      <c r="I565" s="1025"/>
      <c r="J565" s="1035"/>
      <c r="K565" s="1035"/>
      <c r="L565" s="1035"/>
      <c r="M565" s="1035"/>
      <c r="N565" s="1035"/>
      <c r="O565" s="1035"/>
      <c r="P565" s="1078"/>
      <c r="Q565" s="1025"/>
    </row>
    <row r="566" spans="1:17">
      <c r="A566" s="1025"/>
      <c r="B566" s="1078"/>
      <c r="C566" s="1025"/>
      <c r="D566" s="1025"/>
      <c r="E566" s="1025"/>
      <c r="F566" s="1025"/>
      <c r="G566" s="1025"/>
      <c r="H566" s="1025"/>
      <c r="I566" s="1025"/>
      <c r="J566" s="1035"/>
      <c r="K566" s="1035"/>
      <c r="L566" s="1035"/>
      <c r="M566" s="1035"/>
      <c r="N566" s="1035"/>
      <c r="O566" s="1035"/>
      <c r="P566" s="1078"/>
      <c r="Q566" s="1025"/>
    </row>
    <row r="567" spans="1:17">
      <c r="A567" s="1025"/>
      <c r="B567" s="1078"/>
      <c r="C567" s="1025"/>
      <c r="D567" s="1025"/>
      <c r="E567" s="1025"/>
      <c r="F567" s="1025"/>
      <c r="G567" s="1025"/>
      <c r="H567" s="1025"/>
      <c r="I567" s="1025"/>
      <c r="J567" s="1035"/>
      <c r="K567" s="1035"/>
      <c r="L567" s="1035"/>
      <c r="M567" s="1035"/>
      <c r="N567" s="1035"/>
      <c r="O567" s="1035"/>
      <c r="P567" s="1078"/>
      <c r="Q567" s="1025"/>
    </row>
    <row r="568" spans="1:17">
      <c r="A568" s="1025"/>
      <c r="B568" s="1078"/>
      <c r="C568" s="1025"/>
      <c r="D568" s="1025"/>
      <c r="E568" s="1025"/>
      <c r="F568" s="1025"/>
      <c r="G568" s="1025"/>
      <c r="H568" s="1025"/>
      <c r="I568" s="1025"/>
      <c r="J568" s="1035"/>
      <c r="K568" s="1035"/>
      <c r="L568" s="1035"/>
      <c r="M568" s="1035"/>
      <c r="N568" s="1035"/>
      <c r="O568" s="1035"/>
      <c r="P568" s="1078"/>
      <c r="Q568" s="1025"/>
    </row>
    <row r="569" spans="1:17">
      <c r="A569" s="1025"/>
      <c r="B569" s="1078"/>
      <c r="C569" s="1025"/>
      <c r="D569" s="1025"/>
      <c r="E569" s="1025"/>
      <c r="F569" s="1025"/>
      <c r="G569" s="1025"/>
      <c r="H569" s="1025"/>
      <c r="I569" s="1025"/>
      <c r="J569" s="1035"/>
      <c r="K569" s="1035"/>
      <c r="L569" s="1035"/>
      <c r="M569" s="1035"/>
      <c r="N569" s="1035"/>
      <c r="O569" s="1035"/>
      <c r="P569" s="1078"/>
      <c r="Q569" s="1025"/>
    </row>
    <row r="570" spans="1:17">
      <c r="A570" s="1025"/>
      <c r="B570" s="1078"/>
      <c r="C570" s="1025"/>
      <c r="D570" s="1025"/>
      <c r="E570" s="1025"/>
      <c r="F570" s="1025"/>
      <c r="G570" s="1025"/>
      <c r="H570" s="1025"/>
      <c r="I570" s="1025"/>
      <c r="J570" s="1035"/>
      <c r="K570" s="1035"/>
      <c r="L570" s="1035"/>
      <c r="M570" s="1035"/>
      <c r="N570" s="1035"/>
      <c r="O570" s="1035"/>
      <c r="P570" s="1078"/>
      <c r="Q570" s="1025"/>
    </row>
    <row r="571" spans="1:17">
      <c r="A571" s="1025"/>
      <c r="B571" s="1078"/>
      <c r="C571" s="1025"/>
      <c r="D571" s="1025"/>
      <c r="E571" s="1025"/>
      <c r="F571" s="1025"/>
      <c r="G571" s="1025"/>
      <c r="H571" s="1025"/>
      <c r="I571" s="1025"/>
      <c r="J571" s="1035"/>
      <c r="K571" s="1035"/>
      <c r="L571" s="1035"/>
      <c r="M571" s="1035"/>
      <c r="N571" s="1035"/>
      <c r="O571" s="1035"/>
      <c r="P571" s="1078"/>
      <c r="Q571" s="1025"/>
    </row>
    <row r="572" spans="1:17">
      <c r="A572" s="1025"/>
      <c r="B572" s="1078"/>
      <c r="C572" s="1025"/>
      <c r="D572" s="1025"/>
      <c r="E572" s="1025"/>
      <c r="F572" s="1025"/>
      <c r="G572" s="1025"/>
      <c r="H572" s="1025"/>
      <c r="I572" s="1025"/>
      <c r="J572" s="1035"/>
      <c r="K572" s="1035"/>
      <c r="L572" s="1035"/>
      <c r="M572" s="1035"/>
      <c r="N572" s="1035"/>
      <c r="O572" s="1035"/>
      <c r="P572" s="1078"/>
      <c r="Q572" s="1025"/>
    </row>
    <row r="573" spans="1:17">
      <c r="A573" s="1025"/>
      <c r="B573" s="1078"/>
      <c r="C573" s="1025"/>
      <c r="D573" s="1025"/>
      <c r="E573" s="1025"/>
      <c r="F573" s="1025"/>
      <c r="G573" s="1025"/>
      <c r="H573" s="1025"/>
      <c r="I573" s="1025"/>
      <c r="J573" s="1035"/>
      <c r="K573" s="1035"/>
      <c r="L573" s="1035"/>
      <c r="M573" s="1035"/>
      <c r="N573" s="1035"/>
      <c r="O573" s="1035"/>
      <c r="P573" s="1078"/>
      <c r="Q573" s="1025"/>
    </row>
    <row r="574" spans="1:17">
      <c r="A574" s="1025"/>
      <c r="B574" s="1078"/>
      <c r="C574" s="1025"/>
      <c r="D574" s="1025"/>
      <c r="E574" s="1025"/>
      <c r="F574" s="1025"/>
      <c r="G574" s="1025"/>
      <c r="H574" s="1025"/>
      <c r="I574" s="1025"/>
      <c r="J574" s="1035"/>
      <c r="K574" s="1035"/>
      <c r="L574" s="1035"/>
      <c r="M574" s="1035"/>
      <c r="N574" s="1035"/>
      <c r="O574" s="1035"/>
      <c r="P574" s="1078"/>
      <c r="Q574" s="1025"/>
    </row>
    <row r="575" spans="1:17">
      <c r="A575" s="1025"/>
      <c r="B575" s="1078"/>
      <c r="C575" s="1025"/>
      <c r="D575" s="1025"/>
      <c r="E575" s="1025"/>
      <c r="F575" s="1025"/>
      <c r="G575" s="1025"/>
      <c r="H575" s="1025"/>
      <c r="I575" s="1025"/>
      <c r="J575" s="1035"/>
      <c r="K575" s="1035"/>
      <c r="L575" s="1035"/>
      <c r="M575" s="1035"/>
      <c r="N575" s="1035"/>
      <c r="O575" s="1035"/>
      <c r="P575" s="1078"/>
      <c r="Q575" s="1025"/>
    </row>
    <row r="576" spans="1:17">
      <c r="A576" s="1025"/>
      <c r="B576" s="1078"/>
      <c r="C576" s="1025"/>
      <c r="D576" s="1025"/>
      <c r="E576" s="1025"/>
      <c r="F576" s="1025"/>
      <c r="G576" s="1025"/>
      <c r="H576" s="1025"/>
      <c r="I576" s="1025"/>
      <c r="J576" s="1035"/>
      <c r="K576" s="1035"/>
      <c r="L576" s="1035"/>
      <c r="M576" s="1035"/>
      <c r="N576" s="1035"/>
      <c r="O576" s="1035"/>
      <c r="P576" s="1078"/>
      <c r="Q576" s="1025"/>
    </row>
    <row r="577" spans="1:17">
      <c r="A577" s="1025"/>
      <c r="B577" s="1078"/>
      <c r="C577" s="1025"/>
      <c r="D577" s="1025"/>
      <c r="E577" s="1025"/>
      <c r="F577" s="1025"/>
      <c r="G577" s="1025"/>
      <c r="H577" s="1025"/>
      <c r="I577" s="1025"/>
      <c r="J577" s="1035"/>
      <c r="K577" s="1035"/>
      <c r="L577" s="1035"/>
      <c r="M577" s="1035"/>
      <c r="N577" s="1035"/>
      <c r="O577" s="1035"/>
      <c r="P577" s="1078"/>
      <c r="Q577" s="1025"/>
    </row>
    <row r="578" spans="1:17">
      <c r="A578" s="1025"/>
      <c r="B578" s="1078"/>
      <c r="C578" s="1025"/>
      <c r="D578" s="1025"/>
      <c r="E578" s="1025"/>
      <c r="F578" s="1025"/>
      <c r="G578" s="1025"/>
      <c r="H578" s="1025"/>
      <c r="I578" s="1025"/>
      <c r="J578" s="1035"/>
      <c r="K578" s="1035"/>
      <c r="L578" s="1035"/>
      <c r="M578" s="1035"/>
      <c r="N578" s="1035"/>
      <c r="O578" s="1035"/>
      <c r="P578" s="1078"/>
      <c r="Q578" s="1025"/>
    </row>
    <row r="579" spans="1:17">
      <c r="A579" s="1025"/>
      <c r="B579" s="1078"/>
      <c r="C579" s="1025"/>
      <c r="D579" s="1025"/>
      <c r="E579" s="1025"/>
      <c r="F579" s="1025"/>
      <c r="G579" s="1025"/>
      <c r="H579" s="1025"/>
      <c r="I579" s="1025"/>
      <c r="J579" s="1035"/>
      <c r="K579" s="1035"/>
      <c r="L579" s="1035"/>
      <c r="M579" s="1035"/>
      <c r="N579" s="1035"/>
      <c r="O579" s="1035"/>
      <c r="P579" s="1078"/>
      <c r="Q579" s="1025"/>
    </row>
    <row r="580" spans="1:17">
      <c r="A580" s="1025"/>
      <c r="B580" s="1078"/>
      <c r="C580" s="1025"/>
      <c r="D580" s="1025"/>
      <c r="E580" s="1025"/>
      <c r="F580" s="1025"/>
      <c r="G580" s="1025"/>
      <c r="H580" s="1025"/>
      <c r="I580" s="1025"/>
      <c r="J580" s="1035"/>
      <c r="K580" s="1035"/>
      <c r="L580" s="1035"/>
      <c r="M580" s="1035"/>
      <c r="N580" s="1035"/>
      <c r="O580" s="1035"/>
      <c r="P580" s="1078"/>
      <c r="Q580" s="1025"/>
    </row>
    <row r="581" spans="1:17">
      <c r="A581" s="1025"/>
      <c r="B581" s="1078"/>
      <c r="C581" s="1025"/>
      <c r="D581" s="1025"/>
      <c r="E581" s="1025"/>
      <c r="F581" s="1025"/>
      <c r="G581" s="1025"/>
      <c r="H581" s="1025"/>
      <c r="I581" s="1025"/>
      <c r="J581" s="1035"/>
      <c r="K581" s="1035"/>
      <c r="L581" s="1035"/>
      <c r="M581" s="1035"/>
      <c r="N581" s="1035"/>
      <c r="O581" s="1035"/>
      <c r="P581" s="1078"/>
      <c r="Q581" s="1025"/>
    </row>
    <row r="582" spans="1:17">
      <c r="A582" s="1025"/>
      <c r="B582" s="1078"/>
      <c r="C582" s="1025"/>
      <c r="D582" s="1025"/>
      <c r="E582" s="1025"/>
      <c r="F582" s="1025"/>
      <c r="G582" s="1025"/>
      <c r="H582" s="1025"/>
      <c r="I582" s="1025"/>
      <c r="J582" s="1035"/>
      <c r="K582" s="1035"/>
      <c r="L582" s="1035"/>
      <c r="M582" s="1035"/>
      <c r="N582" s="1035"/>
      <c r="O582" s="1035"/>
      <c r="P582" s="1078"/>
      <c r="Q582" s="1025"/>
    </row>
    <row r="583" spans="1:17">
      <c r="A583" s="1025"/>
      <c r="B583" s="1078"/>
      <c r="C583" s="1025"/>
      <c r="D583" s="1025"/>
      <c r="E583" s="1025"/>
      <c r="F583" s="1025"/>
      <c r="G583" s="1025"/>
      <c r="H583" s="1025"/>
      <c r="I583" s="1025"/>
      <c r="J583" s="1035"/>
      <c r="K583" s="1035"/>
      <c r="L583" s="1035"/>
      <c r="M583" s="1035"/>
      <c r="N583" s="1035"/>
      <c r="O583" s="1035"/>
      <c r="P583" s="1078"/>
      <c r="Q583" s="1025"/>
    </row>
    <row r="584" spans="1:17">
      <c r="A584" s="1025"/>
      <c r="B584" s="1078"/>
      <c r="C584" s="1025"/>
      <c r="D584" s="1025"/>
      <c r="E584" s="1025"/>
      <c r="F584" s="1025"/>
      <c r="G584" s="1025"/>
      <c r="H584" s="1025"/>
      <c r="I584" s="1025"/>
      <c r="J584" s="1035"/>
      <c r="K584" s="1035"/>
      <c r="L584" s="1035"/>
      <c r="M584" s="1035"/>
      <c r="N584" s="1035"/>
      <c r="O584" s="1035"/>
      <c r="P584" s="1078"/>
      <c r="Q584" s="1025"/>
    </row>
    <row r="585" spans="1:17">
      <c r="A585" s="1025"/>
      <c r="B585" s="1078"/>
      <c r="C585" s="1025"/>
      <c r="D585" s="1025"/>
      <c r="E585" s="1025"/>
      <c r="F585" s="1025"/>
      <c r="G585" s="1025"/>
      <c r="H585" s="1025"/>
      <c r="I585" s="1025"/>
      <c r="J585" s="1035"/>
      <c r="K585" s="1035"/>
      <c r="L585" s="1035"/>
      <c r="M585" s="1035"/>
      <c r="N585" s="1035"/>
      <c r="O585" s="1035"/>
      <c r="P585" s="1078"/>
      <c r="Q585" s="1025"/>
    </row>
    <row r="586" spans="1:17">
      <c r="A586" s="1025"/>
      <c r="B586" s="1078"/>
      <c r="C586" s="1025"/>
      <c r="D586" s="1025"/>
      <c r="E586" s="1025"/>
      <c r="F586" s="1025"/>
      <c r="G586" s="1025"/>
      <c r="H586" s="1025"/>
      <c r="I586" s="1025"/>
      <c r="J586" s="1035"/>
      <c r="K586" s="1035"/>
      <c r="L586" s="1035"/>
      <c r="M586" s="1035"/>
      <c r="N586" s="1035"/>
      <c r="O586" s="1035"/>
      <c r="P586" s="1078"/>
      <c r="Q586" s="1025"/>
    </row>
    <row r="587" spans="1:17">
      <c r="A587" s="1025"/>
      <c r="B587" s="1078"/>
      <c r="C587" s="1025"/>
      <c r="D587" s="1025"/>
      <c r="E587" s="1025"/>
      <c r="F587" s="1025"/>
      <c r="G587" s="1025"/>
      <c r="H587" s="1025"/>
      <c r="I587" s="1025"/>
      <c r="J587" s="1035"/>
      <c r="K587" s="1035"/>
      <c r="L587" s="1035"/>
      <c r="M587" s="1035"/>
      <c r="N587" s="1035"/>
      <c r="O587" s="1035"/>
      <c r="P587" s="1078"/>
      <c r="Q587" s="1025"/>
    </row>
    <row r="588" spans="1:17">
      <c r="A588" s="1025"/>
      <c r="B588" s="1078"/>
      <c r="C588" s="1025"/>
      <c r="D588" s="1025"/>
      <c r="E588" s="1025"/>
      <c r="F588" s="1025"/>
      <c r="G588" s="1025"/>
      <c r="H588" s="1025"/>
      <c r="I588" s="1025"/>
      <c r="J588" s="1035"/>
      <c r="K588" s="1035"/>
      <c r="L588" s="1035"/>
      <c r="M588" s="1035"/>
      <c r="N588" s="1035"/>
      <c r="O588" s="1035"/>
      <c r="P588" s="1078"/>
      <c r="Q588" s="1025"/>
    </row>
    <row r="589" spans="1:17">
      <c r="A589" s="1025"/>
      <c r="B589" s="1078"/>
      <c r="C589" s="1025"/>
      <c r="D589" s="1025"/>
      <c r="E589" s="1025"/>
      <c r="F589" s="1025"/>
      <c r="G589" s="1025"/>
      <c r="H589" s="1025"/>
      <c r="I589" s="1025"/>
      <c r="J589" s="1035"/>
      <c r="K589" s="1035"/>
      <c r="L589" s="1035"/>
      <c r="M589" s="1035"/>
      <c r="N589" s="1035"/>
      <c r="O589" s="1035"/>
      <c r="P589" s="1078"/>
      <c r="Q589" s="1025"/>
    </row>
    <row r="590" spans="1:17">
      <c r="A590" s="1025"/>
      <c r="B590" s="1078"/>
      <c r="C590" s="1025"/>
      <c r="D590" s="1025"/>
      <c r="E590" s="1025"/>
      <c r="F590" s="1025"/>
      <c r="G590" s="1025"/>
      <c r="H590" s="1025"/>
      <c r="I590" s="1025"/>
      <c r="J590" s="1035"/>
      <c r="K590" s="1035"/>
      <c r="L590" s="1035"/>
      <c r="M590" s="1035"/>
      <c r="N590" s="1035"/>
      <c r="O590" s="1035"/>
      <c r="P590" s="1078"/>
      <c r="Q590" s="1025"/>
    </row>
    <row r="591" spans="1:17">
      <c r="A591" s="1025"/>
      <c r="B591" s="1078"/>
      <c r="C591" s="1025"/>
      <c r="D591" s="1025"/>
      <c r="E591" s="1025"/>
      <c r="F591" s="1025"/>
      <c r="G591" s="1025"/>
      <c r="H591" s="1025"/>
      <c r="I591" s="1025"/>
      <c r="J591" s="1035"/>
      <c r="K591" s="1035"/>
      <c r="L591" s="1035"/>
      <c r="M591" s="1035"/>
      <c r="N591" s="1035"/>
      <c r="O591" s="1035"/>
      <c r="P591" s="1078"/>
      <c r="Q591" s="1025"/>
    </row>
    <row r="592" spans="1:17">
      <c r="A592" s="1025"/>
      <c r="B592" s="1078"/>
      <c r="C592" s="1025"/>
      <c r="D592" s="1025"/>
      <c r="E592" s="1025"/>
      <c r="F592" s="1025"/>
      <c r="G592" s="1025"/>
      <c r="H592" s="1025"/>
      <c r="I592" s="1025"/>
      <c r="J592" s="1035"/>
      <c r="K592" s="1035"/>
      <c r="L592" s="1035"/>
      <c r="M592" s="1035"/>
      <c r="N592" s="1035"/>
      <c r="O592" s="1035"/>
      <c r="P592" s="1078"/>
      <c r="Q592" s="1025"/>
    </row>
    <row r="593" spans="1:17">
      <c r="A593" s="1025"/>
      <c r="B593" s="1078"/>
      <c r="C593" s="1025"/>
      <c r="D593" s="1025"/>
      <c r="E593" s="1025"/>
      <c r="F593" s="1025"/>
      <c r="G593" s="1025"/>
      <c r="H593" s="1025"/>
      <c r="I593" s="1025"/>
      <c r="J593" s="1035"/>
      <c r="K593" s="1035"/>
      <c r="L593" s="1035"/>
      <c r="M593" s="1035"/>
      <c r="N593" s="1035"/>
      <c r="O593" s="1035"/>
      <c r="P593" s="1078"/>
      <c r="Q593" s="1025"/>
    </row>
    <row r="594" spans="1:17">
      <c r="A594" s="1025"/>
      <c r="B594" s="1078"/>
      <c r="C594" s="1025"/>
      <c r="D594" s="1025"/>
      <c r="E594" s="1025"/>
      <c r="F594" s="1025"/>
      <c r="G594" s="1025"/>
      <c r="H594" s="1025"/>
      <c r="I594" s="1025"/>
      <c r="J594" s="1035"/>
      <c r="K594" s="1035"/>
      <c r="L594" s="1035"/>
      <c r="M594" s="1035"/>
      <c r="N594" s="1035"/>
      <c r="O594" s="1035"/>
      <c r="P594" s="1078"/>
      <c r="Q594" s="1025"/>
    </row>
    <row r="595" spans="1:17">
      <c r="A595" s="1025"/>
      <c r="B595" s="1078"/>
      <c r="C595" s="1025"/>
      <c r="D595" s="1025"/>
      <c r="E595" s="1025"/>
      <c r="F595" s="1025"/>
      <c r="G595" s="1025"/>
      <c r="H595" s="1025"/>
      <c r="I595" s="1025"/>
      <c r="J595" s="1035"/>
      <c r="K595" s="1035"/>
      <c r="L595" s="1035"/>
      <c r="M595" s="1035"/>
      <c r="N595" s="1035"/>
      <c r="O595" s="1035"/>
      <c r="P595" s="1078"/>
      <c r="Q595" s="1025"/>
    </row>
    <row r="596" spans="1:17">
      <c r="A596" s="1025"/>
      <c r="B596" s="1078"/>
      <c r="C596" s="1025"/>
      <c r="D596" s="1025"/>
      <c r="E596" s="1025"/>
      <c r="F596" s="1025"/>
      <c r="G596" s="1025"/>
      <c r="H596" s="1025"/>
      <c r="I596" s="1025"/>
      <c r="J596" s="1035"/>
      <c r="K596" s="1035"/>
      <c r="L596" s="1035"/>
      <c r="M596" s="1035"/>
      <c r="N596" s="1035"/>
      <c r="O596" s="1035"/>
      <c r="P596" s="1078"/>
      <c r="Q596" s="1025"/>
    </row>
    <row r="597" spans="1:17">
      <c r="A597" s="1025"/>
      <c r="B597" s="1078"/>
      <c r="C597" s="1025"/>
      <c r="D597" s="1025"/>
      <c r="E597" s="1025"/>
      <c r="F597" s="1025"/>
      <c r="G597" s="1025"/>
      <c r="H597" s="1025"/>
      <c r="I597" s="1025"/>
      <c r="J597" s="1035"/>
      <c r="K597" s="1035"/>
      <c r="L597" s="1035"/>
      <c r="M597" s="1035"/>
      <c r="N597" s="1035"/>
      <c r="O597" s="1035"/>
      <c r="P597" s="1078"/>
      <c r="Q597" s="1025"/>
    </row>
    <row r="598" spans="1:17">
      <c r="A598" s="1025"/>
      <c r="B598" s="1078"/>
      <c r="C598" s="1025"/>
      <c r="D598" s="1025"/>
      <c r="E598" s="1025"/>
      <c r="F598" s="1025"/>
      <c r="G598" s="1025"/>
      <c r="H598" s="1025"/>
      <c r="I598" s="1025"/>
      <c r="J598" s="1035"/>
      <c r="K598" s="1035"/>
      <c r="L598" s="1035"/>
      <c r="M598" s="1035"/>
      <c r="N598" s="1035"/>
      <c r="O598" s="1035"/>
      <c r="P598" s="1078"/>
      <c r="Q598" s="1025"/>
    </row>
    <row r="599" spans="1:17">
      <c r="A599" s="1025"/>
      <c r="B599" s="1078"/>
      <c r="C599" s="1025"/>
      <c r="D599" s="1025"/>
      <c r="E599" s="1025"/>
      <c r="F599" s="1025"/>
      <c r="G599" s="1025"/>
      <c r="H599" s="1025"/>
      <c r="I599" s="1025"/>
      <c r="J599" s="1035"/>
      <c r="K599" s="1035"/>
      <c r="L599" s="1035"/>
      <c r="M599" s="1035"/>
      <c r="N599" s="1035"/>
      <c r="O599" s="1035"/>
      <c r="P599" s="1078"/>
      <c r="Q599" s="1025"/>
    </row>
    <row r="600" spans="1:17">
      <c r="A600" s="1025"/>
      <c r="B600" s="1078"/>
      <c r="C600" s="1025"/>
      <c r="D600" s="1025"/>
      <c r="E600" s="1025"/>
      <c r="F600" s="1025"/>
      <c r="G600" s="1025"/>
      <c r="H600" s="1025"/>
      <c r="I600" s="1025"/>
      <c r="J600" s="1035"/>
      <c r="K600" s="1035"/>
      <c r="L600" s="1035"/>
      <c r="M600" s="1035"/>
      <c r="N600" s="1035"/>
      <c r="O600" s="1035"/>
      <c r="P600" s="1078"/>
      <c r="Q600" s="1025"/>
    </row>
    <row r="601" spans="1:17">
      <c r="A601" s="1025"/>
      <c r="B601" s="1078"/>
      <c r="C601" s="1025"/>
      <c r="D601" s="1025"/>
      <c r="E601" s="1025"/>
      <c r="F601" s="1025"/>
      <c r="G601" s="1025"/>
      <c r="H601" s="1025"/>
      <c r="I601" s="1025"/>
      <c r="J601" s="1035"/>
      <c r="K601" s="1035"/>
      <c r="L601" s="1035"/>
      <c r="M601" s="1035"/>
      <c r="N601" s="1035"/>
      <c r="O601" s="1035"/>
      <c r="P601" s="1078"/>
      <c r="Q601" s="1025"/>
    </row>
    <row r="602" spans="1:17">
      <c r="A602" s="1025"/>
      <c r="B602" s="1078"/>
      <c r="C602" s="1025"/>
      <c r="D602" s="1025"/>
      <c r="E602" s="1025"/>
      <c r="F602" s="1025"/>
      <c r="G602" s="1025"/>
      <c r="H602" s="1025"/>
      <c r="I602" s="1025"/>
      <c r="J602" s="1035"/>
      <c r="K602" s="1035"/>
      <c r="L602" s="1035"/>
      <c r="M602" s="1035"/>
      <c r="N602" s="1035"/>
      <c r="O602" s="1035"/>
      <c r="P602" s="1078"/>
      <c r="Q602" s="1025"/>
    </row>
    <row r="603" spans="1:17">
      <c r="A603" s="1025"/>
      <c r="B603" s="1078"/>
      <c r="C603" s="1025"/>
      <c r="D603" s="1025"/>
      <c r="E603" s="1025"/>
      <c r="F603" s="1025"/>
      <c r="G603" s="1025"/>
      <c r="H603" s="1025"/>
      <c r="I603" s="1025"/>
      <c r="J603" s="1035"/>
      <c r="K603" s="1035"/>
      <c r="L603" s="1035"/>
      <c r="M603" s="1035"/>
      <c r="N603" s="1035"/>
      <c r="O603" s="1035"/>
      <c r="P603" s="1078"/>
      <c r="Q603" s="1025"/>
    </row>
    <row r="604" spans="1:17">
      <c r="A604" s="1025"/>
      <c r="B604" s="1078"/>
      <c r="C604" s="1025"/>
      <c r="D604" s="1025"/>
      <c r="E604" s="1025"/>
      <c r="F604" s="1025"/>
      <c r="G604" s="1025"/>
      <c r="H604" s="1025"/>
      <c r="I604" s="1025"/>
      <c r="J604" s="1035"/>
      <c r="K604" s="1035"/>
      <c r="L604" s="1035"/>
      <c r="M604" s="1035"/>
      <c r="N604" s="1035"/>
      <c r="O604" s="1035"/>
      <c r="P604" s="1078"/>
      <c r="Q604" s="1025"/>
    </row>
    <row r="605" spans="1:17">
      <c r="A605" s="1025"/>
      <c r="B605" s="1078"/>
      <c r="C605" s="1025"/>
      <c r="D605" s="1025"/>
      <c r="E605" s="1025"/>
      <c r="F605" s="1025"/>
      <c r="G605" s="1025"/>
      <c r="H605" s="1025"/>
      <c r="I605" s="1025"/>
      <c r="J605" s="1035"/>
      <c r="K605" s="1035"/>
      <c r="L605" s="1035"/>
      <c r="M605" s="1035"/>
      <c r="N605" s="1035"/>
      <c r="O605" s="1035"/>
      <c r="P605" s="1078"/>
      <c r="Q605" s="1025"/>
    </row>
    <row r="606" spans="1:17">
      <c r="A606" s="1025"/>
      <c r="B606" s="1078"/>
      <c r="C606" s="1025"/>
      <c r="D606" s="1025"/>
      <c r="E606" s="1025"/>
      <c r="F606" s="1025"/>
      <c r="G606" s="1025"/>
      <c r="H606" s="1025"/>
      <c r="I606" s="1025"/>
      <c r="J606" s="1035"/>
      <c r="K606" s="1035"/>
      <c r="L606" s="1035"/>
      <c r="M606" s="1035"/>
      <c r="N606" s="1035"/>
      <c r="O606" s="1035"/>
      <c r="P606" s="1078"/>
      <c r="Q606" s="1025"/>
    </row>
    <row r="607" spans="1:17">
      <c r="A607" s="1025"/>
      <c r="B607" s="1078"/>
      <c r="C607" s="1025"/>
      <c r="D607" s="1025"/>
      <c r="E607" s="1025"/>
      <c r="F607" s="1025"/>
      <c r="G607" s="1025"/>
      <c r="H607" s="1025"/>
      <c r="I607" s="1025"/>
      <c r="J607" s="1035"/>
      <c r="K607" s="1035"/>
      <c r="L607" s="1035"/>
      <c r="M607" s="1035"/>
      <c r="N607" s="1035"/>
      <c r="O607" s="1035"/>
      <c r="P607" s="1078"/>
      <c r="Q607" s="1025"/>
    </row>
    <row r="608" spans="1:17">
      <c r="A608" s="1025"/>
      <c r="B608" s="1078"/>
      <c r="C608" s="1025"/>
      <c r="D608" s="1025"/>
      <c r="E608" s="1025"/>
      <c r="F608" s="1025"/>
      <c r="G608" s="1025"/>
      <c r="H608" s="1025"/>
      <c r="I608" s="1025"/>
      <c r="J608" s="1035"/>
      <c r="K608" s="1035"/>
      <c r="L608" s="1035"/>
      <c r="M608" s="1035"/>
      <c r="N608" s="1035"/>
      <c r="O608" s="1035"/>
      <c r="P608" s="1078"/>
      <c r="Q608" s="1025"/>
    </row>
    <row r="609" spans="1:17">
      <c r="A609" s="1025"/>
      <c r="B609" s="1078"/>
      <c r="C609" s="1025"/>
      <c r="D609" s="1025"/>
      <c r="E609" s="1025"/>
      <c r="F609" s="1025"/>
      <c r="G609" s="1025"/>
      <c r="H609" s="1025"/>
      <c r="I609" s="1025"/>
      <c r="J609" s="1035"/>
      <c r="K609" s="1035"/>
      <c r="L609" s="1035"/>
      <c r="M609" s="1035"/>
      <c r="N609" s="1035"/>
      <c r="O609" s="1035"/>
      <c r="P609" s="1078"/>
      <c r="Q609" s="1025"/>
    </row>
    <row r="610" spans="1:17">
      <c r="A610" s="1025"/>
      <c r="B610" s="1078"/>
      <c r="C610" s="1025"/>
      <c r="D610" s="1025"/>
      <c r="E610" s="1025"/>
      <c r="F610" s="1025"/>
      <c r="G610" s="1025"/>
      <c r="H610" s="1025"/>
      <c r="I610" s="1025"/>
      <c r="J610" s="1035"/>
      <c r="K610" s="1035"/>
      <c r="L610" s="1035"/>
      <c r="M610" s="1035"/>
      <c r="N610" s="1035"/>
      <c r="O610" s="1035"/>
      <c r="P610" s="1078"/>
      <c r="Q610" s="1025"/>
    </row>
    <row r="611" spans="1:17">
      <c r="A611" s="1025"/>
      <c r="B611" s="1078"/>
      <c r="C611" s="1025"/>
      <c r="D611" s="1025"/>
      <c r="E611" s="1025"/>
      <c r="F611" s="1025"/>
      <c r="G611" s="1025"/>
      <c r="H611" s="1025"/>
      <c r="I611" s="1025"/>
      <c r="J611" s="1035"/>
      <c r="K611" s="1035"/>
      <c r="L611" s="1035"/>
      <c r="M611" s="1035"/>
      <c r="N611" s="1035"/>
      <c r="O611" s="1035"/>
      <c r="P611" s="1078"/>
      <c r="Q611" s="1025"/>
    </row>
    <row r="612" spans="1:17">
      <c r="A612" s="1025"/>
      <c r="B612" s="1078"/>
      <c r="C612" s="1025"/>
      <c r="D612" s="1025"/>
      <c r="E612" s="1025"/>
      <c r="F612" s="1025"/>
      <c r="G612" s="1025"/>
      <c r="H612" s="1025"/>
      <c r="I612" s="1025"/>
      <c r="J612" s="1035"/>
      <c r="K612" s="1035"/>
      <c r="L612" s="1035"/>
      <c r="M612" s="1035"/>
      <c r="N612" s="1035"/>
      <c r="O612" s="1035"/>
      <c r="P612" s="1078"/>
      <c r="Q612" s="1025"/>
    </row>
    <row r="613" spans="1:17">
      <c r="A613" s="1025"/>
      <c r="B613" s="1078"/>
      <c r="C613" s="1025"/>
      <c r="D613" s="1025"/>
      <c r="E613" s="1025"/>
      <c r="F613" s="1025"/>
      <c r="G613" s="1025"/>
      <c r="H613" s="1025"/>
      <c r="I613" s="1025"/>
      <c r="J613" s="1035"/>
      <c r="K613" s="1035"/>
      <c r="L613" s="1035"/>
      <c r="M613" s="1035"/>
      <c r="N613" s="1035"/>
      <c r="O613" s="1035"/>
      <c r="P613" s="1078"/>
      <c r="Q613" s="1025"/>
    </row>
    <row r="614" spans="1:17">
      <c r="A614" s="1025"/>
      <c r="B614" s="1078"/>
      <c r="C614" s="1025"/>
      <c r="D614" s="1025"/>
      <c r="E614" s="1025"/>
      <c r="F614" s="1025"/>
      <c r="G614" s="1025"/>
      <c r="H614" s="1025"/>
      <c r="I614" s="1025"/>
      <c r="J614" s="1035"/>
      <c r="K614" s="1035"/>
      <c r="L614" s="1035"/>
      <c r="M614" s="1035"/>
      <c r="N614" s="1035"/>
      <c r="O614" s="1035"/>
      <c r="P614" s="1078"/>
      <c r="Q614" s="1025"/>
    </row>
    <row r="615" spans="1:17">
      <c r="A615" s="1025"/>
      <c r="B615" s="1078"/>
      <c r="C615" s="1025"/>
      <c r="D615" s="1025"/>
      <c r="E615" s="1025"/>
      <c r="F615" s="1025"/>
      <c r="G615" s="1025"/>
      <c r="H615" s="1025"/>
      <c r="I615" s="1025"/>
      <c r="J615" s="1035"/>
      <c r="K615" s="1035"/>
      <c r="L615" s="1035"/>
      <c r="M615" s="1035"/>
      <c r="N615" s="1035"/>
      <c r="O615" s="1035"/>
      <c r="P615" s="1078"/>
      <c r="Q615" s="1025"/>
    </row>
    <row r="616" spans="1:17">
      <c r="A616" s="1025"/>
      <c r="B616" s="1078"/>
      <c r="C616" s="1025"/>
      <c r="D616" s="1025"/>
      <c r="E616" s="1025"/>
      <c r="F616" s="1025"/>
      <c r="G616" s="1025"/>
      <c r="H616" s="1025"/>
      <c r="I616" s="1025"/>
      <c r="J616" s="1035"/>
      <c r="K616" s="1035"/>
      <c r="L616" s="1035"/>
      <c r="M616" s="1035"/>
      <c r="N616" s="1035"/>
      <c r="O616" s="1035"/>
      <c r="P616" s="1078"/>
      <c r="Q616" s="1025"/>
    </row>
    <row r="617" spans="1:17">
      <c r="A617" s="1025"/>
      <c r="B617" s="1078"/>
      <c r="C617" s="1025"/>
      <c r="D617" s="1025"/>
      <c r="E617" s="1025"/>
      <c r="F617" s="1025"/>
      <c r="G617" s="1025"/>
      <c r="H617" s="1025"/>
      <c r="I617" s="1025"/>
      <c r="J617" s="1035"/>
      <c r="K617" s="1035"/>
      <c r="L617" s="1035"/>
      <c r="M617" s="1035"/>
      <c r="N617" s="1035"/>
      <c r="O617" s="1035"/>
      <c r="P617" s="1078"/>
      <c r="Q617" s="1025"/>
    </row>
    <row r="618" spans="1:17">
      <c r="A618" s="1025"/>
      <c r="B618" s="1078"/>
      <c r="C618" s="1025"/>
      <c r="D618" s="1025"/>
      <c r="E618" s="1025"/>
      <c r="F618" s="1025"/>
      <c r="G618" s="1025"/>
      <c r="H618" s="1025"/>
      <c r="I618" s="1025"/>
      <c r="J618" s="1035"/>
      <c r="K618" s="1035"/>
      <c r="L618" s="1035"/>
      <c r="M618" s="1035"/>
      <c r="N618" s="1035"/>
      <c r="O618" s="1035"/>
      <c r="P618" s="1078"/>
      <c r="Q618" s="1025"/>
    </row>
    <row r="619" spans="1:17">
      <c r="A619" s="1025"/>
      <c r="B619" s="1078"/>
      <c r="C619" s="1025"/>
      <c r="D619" s="1025"/>
      <c r="E619" s="1025"/>
      <c r="F619" s="1025"/>
      <c r="G619" s="1025"/>
      <c r="H619" s="1025"/>
      <c r="I619" s="1025"/>
      <c r="J619" s="1035"/>
      <c r="K619" s="1035"/>
      <c r="L619" s="1035"/>
      <c r="M619" s="1035"/>
      <c r="N619" s="1035"/>
      <c r="O619" s="1035"/>
      <c r="P619" s="1078"/>
      <c r="Q619" s="1025"/>
    </row>
    <row r="620" spans="1:17">
      <c r="A620" s="1025"/>
      <c r="B620" s="1078"/>
      <c r="C620" s="1025"/>
      <c r="D620" s="1025"/>
      <c r="E620" s="1025"/>
      <c r="F620" s="1025"/>
      <c r="G620" s="1025"/>
      <c r="H620" s="1025"/>
      <c r="I620" s="1025"/>
      <c r="J620" s="1035"/>
      <c r="K620" s="1035"/>
      <c r="L620" s="1035"/>
      <c r="M620" s="1035"/>
      <c r="N620" s="1035"/>
      <c r="O620" s="1035"/>
      <c r="P620" s="1078"/>
      <c r="Q620" s="1025"/>
    </row>
    <row r="621" spans="1:17">
      <c r="A621" s="1025"/>
      <c r="B621" s="1078"/>
      <c r="C621" s="1025"/>
      <c r="D621" s="1025"/>
      <c r="E621" s="1025"/>
      <c r="F621" s="1025"/>
      <c r="G621" s="1025"/>
      <c r="H621" s="1025"/>
      <c r="I621" s="1025"/>
      <c r="J621" s="1035"/>
      <c r="K621" s="1035"/>
      <c r="L621" s="1035"/>
      <c r="M621" s="1035"/>
      <c r="N621" s="1035"/>
      <c r="O621" s="1035"/>
      <c r="P621" s="1078"/>
      <c r="Q621" s="1025"/>
    </row>
    <row r="622" spans="1:17">
      <c r="A622" s="1025"/>
      <c r="B622" s="1078"/>
      <c r="C622" s="1025"/>
      <c r="D622" s="1025"/>
      <c r="E622" s="1025"/>
      <c r="F622" s="1025"/>
      <c r="G622" s="1025"/>
      <c r="H622" s="1025"/>
      <c r="I622" s="1025"/>
      <c r="J622" s="1035"/>
      <c r="K622" s="1035"/>
      <c r="L622" s="1035"/>
      <c r="M622" s="1035"/>
      <c r="N622" s="1035"/>
      <c r="O622" s="1035"/>
      <c r="P622" s="1078"/>
      <c r="Q622" s="1025"/>
    </row>
    <row r="623" spans="1:17">
      <c r="A623" s="1025"/>
      <c r="B623" s="1078"/>
      <c r="C623" s="1025"/>
      <c r="D623" s="1025"/>
      <c r="E623" s="1025"/>
      <c r="F623" s="1025"/>
      <c r="G623" s="1025"/>
      <c r="H623" s="1025"/>
      <c r="I623" s="1025"/>
      <c r="J623" s="1035"/>
      <c r="K623" s="1035"/>
      <c r="L623" s="1035"/>
      <c r="M623" s="1035"/>
      <c r="N623" s="1035"/>
      <c r="O623" s="1035"/>
      <c r="P623" s="1078"/>
      <c r="Q623" s="1025"/>
    </row>
    <row r="624" spans="1:17">
      <c r="A624" s="1025"/>
      <c r="B624" s="1078"/>
      <c r="C624" s="1025"/>
      <c r="D624" s="1025"/>
      <c r="E624" s="1025"/>
      <c r="F624" s="1025"/>
      <c r="G624" s="1025"/>
      <c r="H624" s="1025"/>
      <c r="I624" s="1025"/>
      <c r="J624" s="1035"/>
      <c r="K624" s="1035"/>
      <c r="L624" s="1035"/>
      <c r="M624" s="1035"/>
      <c r="N624" s="1035"/>
      <c r="O624" s="1035"/>
      <c r="P624" s="1078"/>
      <c r="Q624" s="1025"/>
    </row>
    <row r="625" spans="1:17">
      <c r="A625" s="1025"/>
      <c r="B625" s="1078"/>
      <c r="C625" s="1025"/>
      <c r="D625" s="1025"/>
      <c r="E625" s="1025"/>
      <c r="F625" s="1025"/>
      <c r="G625" s="1025"/>
      <c r="H625" s="1025"/>
      <c r="I625" s="1025"/>
      <c r="J625" s="1035"/>
      <c r="K625" s="1035"/>
      <c r="L625" s="1035"/>
      <c r="M625" s="1035"/>
      <c r="N625" s="1035"/>
      <c r="O625" s="1035"/>
      <c r="P625" s="1078"/>
      <c r="Q625" s="1025"/>
    </row>
    <row r="626" spans="1:17">
      <c r="A626" s="1025"/>
      <c r="B626" s="1078"/>
      <c r="C626" s="1025"/>
      <c r="D626" s="1025"/>
      <c r="E626" s="1025"/>
      <c r="F626" s="1025"/>
      <c r="G626" s="1025"/>
      <c r="H626" s="1025"/>
      <c r="I626" s="1025"/>
      <c r="J626" s="1035"/>
      <c r="K626" s="1035"/>
      <c r="L626" s="1035"/>
      <c r="M626" s="1035"/>
      <c r="N626" s="1035"/>
      <c r="O626" s="1035"/>
      <c r="P626" s="1078"/>
      <c r="Q626" s="1025"/>
    </row>
    <row r="627" spans="1:17">
      <c r="A627" s="1025"/>
      <c r="B627" s="1078"/>
      <c r="C627" s="1025"/>
      <c r="D627" s="1025"/>
      <c r="E627" s="1025"/>
      <c r="F627" s="1025"/>
      <c r="G627" s="1025"/>
      <c r="H627" s="1025"/>
      <c r="I627" s="1025"/>
      <c r="J627" s="1035"/>
      <c r="K627" s="1035"/>
      <c r="L627" s="1035"/>
      <c r="M627" s="1035"/>
      <c r="N627" s="1035"/>
      <c r="O627" s="1035"/>
      <c r="P627" s="1078"/>
      <c r="Q627" s="1025"/>
    </row>
    <row r="628" spans="1:17">
      <c r="A628" s="1025"/>
      <c r="B628" s="1078"/>
      <c r="C628" s="1025"/>
      <c r="D628" s="1025"/>
      <c r="E628" s="1025"/>
      <c r="F628" s="1025"/>
      <c r="G628" s="1025"/>
      <c r="H628" s="1025"/>
      <c r="I628" s="1025"/>
      <c r="J628" s="1035"/>
      <c r="K628" s="1035"/>
      <c r="L628" s="1035"/>
      <c r="M628" s="1035"/>
      <c r="N628" s="1035"/>
      <c r="O628" s="1035"/>
      <c r="P628" s="1078"/>
      <c r="Q628" s="1025"/>
    </row>
    <row r="629" spans="1:17">
      <c r="A629" s="1025"/>
      <c r="B629" s="1078"/>
      <c r="C629" s="1025"/>
      <c r="D629" s="1025"/>
      <c r="E629" s="1025"/>
      <c r="F629" s="1025"/>
      <c r="G629" s="1025"/>
      <c r="H629" s="1025"/>
      <c r="I629" s="1025"/>
      <c r="J629" s="1035"/>
      <c r="K629" s="1035"/>
      <c r="L629" s="1035"/>
      <c r="M629" s="1035"/>
      <c r="N629" s="1035"/>
      <c r="O629" s="1035"/>
      <c r="P629" s="1078"/>
      <c r="Q629" s="1025"/>
    </row>
    <row r="630" spans="1:17">
      <c r="A630" s="1025"/>
      <c r="B630" s="1078"/>
      <c r="C630" s="1025"/>
      <c r="D630" s="1025"/>
      <c r="E630" s="1025"/>
      <c r="F630" s="1025"/>
      <c r="G630" s="1025"/>
      <c r="H630" s="1025"/>
      <c r="I630" s="1025"/>
      <c r="J630" s="1035"/>
      <c r="K630" s="1035"/>
      <c r="L630" s="1035"/>
      <c r="M630" s="1035"/>
      <c r="N630" s="1035"/>
      <c r="O630" s="1035"/>
      <c r="P630" s="1078"/>
      <c r="Q630" s="1025"/>
    </row>
    <row r="631" spans="1:17">
      <c r="A631" s="1025"/>
      <c r="B631" s="1078"/>
      <c r="C631" s="1025"/>
      <c r="D631" s="1025"/>
      <c r="E631" s="1025"/>
      <c r="F631" s="1025"/>
      <c r="G631" s="1025"/>
      <c r="H631" s="1025"/>
      <c r="I631" s="1025"/>
      <c r="J631" s="1035"/>
      <c r="K631" s="1035"/>
      <c r="L631" s="1035"/>
      <c r="M631" s="1035"/>
      <c r="N631" s="1035"/>
      <c r="O631" s="1035"/>
      <c r="P631" s="1078"/>
      <c r="Q631" s="1025"/>
    </row>
    <row r="632" spans="1:17">
      <c r="A632" s="1025"/>
      <c r="B632" s="1078"/>
      <c r="C632" s="1025"/>
      <c r="D632" s="1025"/>
      <c r="E632" s="1025"/>
      <c r="F632" s="1025"/>
      <c r="G632" s="1025"/>
      <c r="H632" s="1025"/>
      <c r="I632" s="1025"/>
      <c r="J632" s="1035"/>
      <c r="K632" s="1035"/>
      <c r="L632" s="1035"/>
      <c r="M632" s="1035"/>
      <c r="N632" s="1035"/>
      <c r="O632" s="1035"/>
      <c r="P632" s="1078"/>
      <c r="Q632" s="1025"/>
    </row>
    <row r="633" spans="1:17">
      <c r="A633" s="1025"/>
      <c r="B633" s="1078"/>
      <c r="C633" s="1025"/>
      <c r="D633" s="1025"/>
      <c r="E633" s="1025"/>
      <c r="F633" s="1025"/>
      <c r="G633" s="1025"/>
      <c r="H633" s="1025"/>
      <c r="I633" s="1025"/>
      <c r="J633" s="1035"/>
      <c r="K633" s="1035"/>
      <c r="L633" s="1035"/>
      <c r="M633" s="1035"/>
      <c r="N633" s="1035"/>
      <c r="O633" s="1035"/>
      <c r="P633" s="1078"/>
      <c r="Q633" s="1025"/>
    </row>
    <row r="634" spans="1:17">
      <c r="A634" s="1025"/>
      <c r="B634" s="1078"/>
      <c r="C634" s="1025"/>
      <c r="D634" s="1025"/>
      <c r="E634" s="1025"/>
      <c r="F634" s="1025"/>
      <c r="G634" s="1025"/>
      <c r="H634" s="1025"/>
      <c r="I634" s="1025"/>
      <c r="J634" s="1035"/>
      <c r="K634" s="1035"/>
      <c r="L634" s="1035"/>
      <c r="M634" s="1035"/>
      <c r="N634" s="1035"/>
      <c r="O634" s="1035"/>
      <c r="P634" s="1078"/>
      <c r="Q634" s="1025"/>
    </row>
    <row r="635" spans="1:17">
      <c r="A635" s="1025"/>
      <c r="B635" s="1078"/>
      <c r="C635" s="1025"/>
      <c r="D635" s="1025"/>
      <c r="E635" s="1025"/>
      <c r="F635" s="1025"/>
      <c r="G635" s="1025"/>
      <c r="H635" s="1025"/>
      <c r="I635" s="1025"/>
      <c r="J635" s="1035"/>
      <c r="K635" s="1035"/>
      <c r="L635" s="1035"/>
      <c r="M635" s="1035"/>
      <c r="N635" s="1035"/>
      <c r="O635" s="1035"/>
      <c r="P635" s="1078"/>
      <c r="Q635" s="1025"/>
    </row>
    <row r="636" spans="1:17">
      <c r="A636" s="1025"/>
      <c r="B636" s="1078"/>
      <c r="C636" s="1025"/>
      <c r="D636" s="1025"/>
      <c r="E636" s="1025"/>
      <c r="F636" s="1025"/>
      <c r="G636" s="1025"/>
      <c r="H636" s="1025"/>
      <c r="I636" s="1025"/>
      <c r="J636" s="1035"/>
      <c r="K636" s="1035"/>
      <c r="L636" s="1035"/>
      <c r="M636" s="1035"/>
      <c r="N636" s="1035"/>
      <c r="O636" s="1035"/>
      <c r="P636" s="1078"/>
      <c r="Q636" s="1025"/>
    </row>
    <row r="637" spans="1:17">
      <c r="A637" s="1025"/>
      <c r="B637" s="1078"/>
      <c r="C637" s="1025"/>
      <c r="D637" s="1025"/>
      <c r="E637" s="1025"/>
      <c r="F637" s="1025"/>
      <c r="G637" s="1025"/>
      <c r="H637" s="1025"/>
      <c r="I637" s="1025"/>
      <c r="J637" s="1035"/>
      <c r="K637" s="1035"/>
      <c r="L637" s="1035"/>
      <c r="M637" s="1035"/>
      <c r="N637" s="1035"/>
      <c r="O637" s="1035"/>
      <c r="P637" s="1078"/>
      <c r="Q637" s="1025"/>
    </row>
    <row r="638" spans="1:17">
      <c r="A638" s="1025"/>
      <c r="B638" s="1078"/>
      <c r="C638" s="1025"/>
      <c r="D638" s="1025"/>
      <c r="E638" s="1025"/>
      <c r="F638" s="1025"/>
      <c r="G638" s="1025"/>
      <c r="H638" s="1025"/>
      <c r="I638" s="1025"/>
      <c r="J638" s="1035"/>
      <c r="K638" s="1035"/>
      <c r="L638" s="1035"/>
      <c r="M638" s="1035"/>
      <c r="N638" s="1035"/>
      <c r="O638" s="1035"/>
      <c r="P638" s="1078"/>
      <c r="Q638" s="1025"/>
    </row>
    <row r="639" spans="1:17">
      <c r="A639" s="1025"/>
      <c r="B639" s="1078"/>
      <c r="C639" s="1025"/>
      <c r="D639" s="1025"/>
      <c r="E639" s="1025"/>
      <c r="F639" s="1025"/>
      <c r="G639" s="1025"/>
      <c r="H639" s="1025"/>
      <c r="I639" s="1025"/>
      <c r="J639" s="1035"/>
      <c r="K639" s="1035"/>
      <c r="L639" s="1035"/>
      <c r="M639" s="1035"/>
      <c r="N639" s="1035"/>
      <c r="O639" s="1035"/>
      <c r="P639" s="1078"/>
      <c r="Q639" s="1025"/>
    </row>
    <row r="640" spans="1:17">
      <c r="A640" s="1025"/>
      <c r="B640" s="1078"/>
      <c r="C640" s="1025"/>
      <c r="D640" s="1025"/>
      <c r="E640" s="1025"/>
      <c r="F640" s="1025"/>
      <c r="G640" s="1025"/>
      <c r="H640" s="1025"/>
      <c r="I640" s="1025"/>
      <c r="J640" s="1035"/>
      <c r="K640" s="1035"/>
      <c r="L640" s="1035"/>
      <c r="M640" s="1035"/>
      <c r="N640" s="1035"/>
      <c r="O640" s="1035"/>
      <c r="P640" s="1078"/>
      <c r="Q640" s="1025"/>
    </row>
    <row r="641" spans="1:17">
      <c r="A641" s="1025"/>
      <c r="B641" s="1078"/>
      <c r="C641" s="1025"/>
      <c r="D641" s="1025"/>
      <c r="E641" s="1025"/>
      <c r="F641" s="1025"/>
      <c r="G641" s="1025"/>
      <c r="H641" s="1025"/>
      <c r="I641" s="1025"/>
      <c r="J641" s="1035"/>
      <c r="K641" s="1035"/>
      <c r="L641" s="1035"/>
      <c r="M641" s="1035"/>
      <c r="N641" s="1035"/>
      <c r="O641" s="1035"/>
      <c r="P641" s="1078"/>
      <c r="Q641" s="1025"/>
    </row>
    <row r="642" spans="1:17">
      <c r="A642" s="1025"/>
      <c r="B642" s="1078"/>
      <c r="C642" s="1025"/>
      <c r="D642" s="1025"/>
      <c r="E642" s="1025"/>
      <c r="F642" s="1025"/>
      <c r="G642" s="1025"/>
      <c r="H642" s="1025"/>
      <c r="I642" s="1025"/>
      <c r="J642" s="1035"/>
      <c r="K642" s="1035"/>
      <c r="L642" s="1035"/>
      <c r="M642" s="1035"/>
      <c r="N642" s="1035"/>
      <c r="O642" s="1035"/>
      <c r="P642" s="1078"/>
      <c r="Q642" s="1025"/>
    </row>
    <row r="643" spans="1:17">
      <c r="A643" s="1025"/>
      <c r="B643" s="1078"/>
      <c r="C643" s="1025"/>
      <c r="D643" s="1025"/>
      <c r="E643" s="1025"/>
      <c r="F643" s="1025"/>
      <c r="G643" s="1025"/>
      <c r="H643" s="1025"/>
      <c r="I643" s="1025"/>
      <c r="J643" s="1035"/>
      <c r="K643" s="1035"/>
      <c r="L643" s="1035"/>
      <c r="M643" s="1035"/>
      <c r="N643" s="1035"/>
      <c r="O643" s="1035"/>
      <c r="P643" s="1078"/>
      <c r="Q643" s="1025"/>
    </row>
    <row r="644" spans="1:17">
      <c r="A644" s="1025"/>
      <c r="B644" s="1078"/>
      <c r="C644" s="1025"/>
      <c r="D644" s="1025"/>
      <c r="E644" s="1025"/>
      <c r="F644" s="1025"/>
      <c r="G644" s="1025"/>
      <c r="H644" s="1025"/>
      <c r="I644" s="1025"/>
      <c r="J644" s="1035"/>
      <c r="K644" s="1035"/>
      <c r="L644" s="1035"/>
      <c r="M644" s="1035"/>
      <c r="N644" s="1035"/>
      <c r="O644" s="1035"/>
      <c r="P644" s="1078"/>
      <c r="Q644" s="1025"/>
    </row>
    <row r="645" spans="1:17">
      <c r="A645" s="1025"/>
      <c r="B645" s="1078"/>
      <c r="C645" s="1025"/>
      <c r="D645" s="1025"/>
      <c r="E645" s="1025"/>
      <c r="F645" s="1025"/>
      <c r="G645" s="1025"/>
      <c r="H645" s="1025"/>
      <c r="I645" s="1025"/>
      <c r="J645" s="1035"/>
      <c r="K645" s="1035"/>
      <c r="L645" s="1035"/>
      <c r="M645" s="1035"/>
      <c r="N645" s="1035"/>
      <c r="O645" s="1035"/>
      <c r="P645" s="1078"/>
      <c r="Q645" s="1025"/>
    </row>
    <row r="646" spans="1:17">
      <c r="A646" s="1025"/>
      <c r="B646" s="1078"/>
      <c r="C646" s="1025"/>
      <c r="D646" s="1025"/>
      <c r="E646" s="1025"/>
      <c r="F646" s="1025"/>
      <c r="G646" s="1025"/>
      <c r="H646" s="1025"/>
      <c r="I646" s="1025"/>
      <c r="J646" s="1035"/>
      <c r="K646" s="1035"/>
      <c r="L646" s="1035"/>
      <c r="M646" s="1035"/>
      <c r="N646" s="1035"/>
      <c r="O646" s="1035"/>
      <c r="P646" s="1078"/>
      <c r="Q646" s="1025"/>
    </row>
    <row r="647" spans="1:17">
      <c r="A647" s="1025"/>
      <c r="B647" s="1078"/>
      <c r="C647" s="1025"/>
      <c r="D647" s="1025"/>
      <c r="E647" s="1025"/>
      <c r="F647" s="1025"/>
      <c r="G647" s="1025"/>
      <c r="H647" s="1025"/>
      <c r="I647" s="1025"/>
      <c r="J647" s="1035"/>
      <c r="K647" s="1035"/>
      <c r="L647" s="1035"/>
      <c r="M647" s="1035"/>
      <c r="N647" s="1035"/>
      <c r="O647" s="1035"/>
      <c r="P647" s="1078"/>
      <c r="Q647" s="1025"/>
    </row>
    <row r="648" spans="1:17">
      <c r="A648" s="1025"/>
      <c r="B648" s="1078"/>
      <c r="C648" s="1025"/>
      <c r="D648" s="1025"/>
      <c r="E648" s="1025"/>
      <c r="F648" s="1025"/>
      <c r="G648" s="1025"/>
      <c r="H648" s="1025"/>
      <c r="I648" s="1025"/>
      <c r="J648" s="1035"/>
      <c r="K648" s="1035"/>
      <c r="L648" s="1035"/>
      <c r="M648" s="1035"/>
      <c r="N648" s="1035"/>
      <c r="O648" s="1035"/>
      <c r="P648" s="1078"/>
      <c r="Q648" s="1025"/>
    </row>
    <row r="649" spans="1:17">
      <c r="A649" s="1025"/>
      <c r="B649" s="1078"/>
      <c r="C649" s="1025"/>
      <c r="D649" s="1025"/>
      <c r="E649" s="1025"/>
      <c r="F649" s="1025"/>
      <c r="G649" s="1025"/>
      <c r="H649" s="1025"/>
      <c r="I649" s="1025"/>
      <c r="J649" s="1035"/>
      <c r="K649" s="1035"/>
      <c r="L649" s="1035"/>
      <c r="M649" s="1035"/>
      <c r="N649" s="1035"/>
      <c r="O649" s="1035"/>
      <c r="P649" s="1078"/>
      <c r="Q649" s="1025"/>
    </row>
    <row r="650" spans="1:17">
      <c r="A650" s="1025"/>
      <c r="B650" s="1078"/>
      <c r="C650" s="1025"/>
      <c r="D650" s="1025"/>
      <c r="E650" s="1025"/>
      <c r="F650" s="1025"/>
      <c r="G650" s="1025"/>
      <c r="H650" s="1025"/>
      <c r="I650" s="1025"/>
      <c r="J650" s="1035"/>
      <c r="K650" s="1035"/>
      <c r="L650" s="1035"/>
      <c r="M650" s="1035"/>
      <c r="N650" s="1035"/>
      <c r="O650" s="1035"/>
      <c r="P650" s="1078"/>
      <c r="Q650" s="1025"/>
    </row>
    <row r="651" spans="1:17">
      <c r="A651" s="1025"/>
      <c r="B651" s="1078"/>
      <c r="C651" s="1025"/>
      <c r="D651" s="1025"/>
      <c r="E651" s="1025"/>
      <c r="F651" s="1025"/>
      <c r="G651" s="1025"/>
      <c r="H651" s="1025"/>
      <c r="I651" s="1025"/>
      <c r="J651" s="1035"/>
      <c r="K651" s="1035"/>
      <c r="L651" s="1035"/>
      <c r="M651" s="1035"/>
      <c r="N651" s="1035"/>
      <c r="O651" s="1035"/>
      <c r="P651" s="1078"/>
      <c r="Q651" s="1025"/>
    </row>
    <row r="652" spans="1:17">
      <c r="A652" s="1025"/>
      <c r="B652" s="1078"/>
      <c r="C652" s="1025"/>
      <c r="D652" s="1025"/>
      <c r="E652" s="1025"/>
      <c r="F652" s="1025"/>
      <c r="G652" s="1025"/>
      <c r="H652" s="1025"/>
      <c r="I652" s="1025"/>
      <c r="J652" s="1035"/>
      <c r="K652" s="1035"/>
      <c r="L652" s="1035"/>
      <c r="M652" s="1035"/>
      <c r="N652" s="1035"/>
      <c r="O652" s="1035"/>
      <c r="P652" s="1078"/>
      <c r="Q652" s="1025"/>
    </row>
    <row r="653" spans="1:17">
      <c r="A653" s="1025"/>
      <c r="B653" s="1078"/>
      <c r="C653" s="1025"/>
      <c r="D653" s="1025"/>
      <c r="E653" s="1025"/>
      <c r="F653" s="1025"/>
      <c r="G653" s="1025"/>
      <c r="H653" s="1025"/>
      <c r="I653" s="1025"/>
      <c r="J653" s="1035"/>
      <c r="K653" s="1035"/>
      <c r="L653" s="1035"/>
      <c r="M653" s="1035"/>
      <c r="N653" s="1035"/>
      <c r="O653" s="1035"/>
      <c r="P653" s="1078"/>
      <c r="Q653" s="1025"/>
    </row>
    <row r="654" spans="1:17">
      <c r="A654" s="1025"/>
      <c r="B654" s="1078"/>
      <c r="C654" s="1025"/>
      <c r="D654" s="1025"/>
      <c r="E654" s="1025"/>
      <c r="F654" s="1025"/>
      <c r="G654" s="1025"/>
      <c r="H654" s="1025"/>
      <c r="I654" s="1025"/>
      <c r="J654" s="1035"/>
      <c r="K654" s="1035"/>
      <c r="L654" s="1035"/>
      <c r="M654" s="1035"/>
      <c r="N654" s="1035"/>
      <c r="O654" s="1035"/>
      <c r="P654" s="1078"/>
      <c r="Q654" s="1025"/>
    </row>
    <row r="655" spans="1:17">
      <c r="A655" s="1025"/>
      <c r="B655" s="1078"/>
      <c r="C655" s="1025"/>
      <c r="D655" s="1025"/>
      <c r="E655" s="1025"/>
      <c r="F655" s="1025"/>
      <c r="G655" s="1025"/>
      <c r="H655" s="1025"/>
      <c r="I655" s="1025"/>
      <c r="J655" s="1035"/>
      <c r="K655" s="1035"/>
      <c r="L655" s="1035"/>
      <c r="M655" s="1035"/>
      <c r="N655" s="1035"/>
      <c r="O655" s="1035"/>
      <c r="P655" s="1078"/>
      <c r="Q655" s="1025"/>
    </row>
    <row r="656" spans="1:17">
      <c r="A656" s="1025"/>
      <c r="B656" s="1078"/>
      <c r="C656" s="1025"/>
      <c r="D656" s="1025"/>
      <c r="E656" s="1025"/>
      <c r="F656" s="1025"/>
      <c r="G656" s="1025"/>
      <c r="H656" s="1025"/>
      <c r="I656" s="1025"/>
      <c r="J656" s="1035"/>
      <c r="K656" s="1035"/>
      <c r="L656" s="1035"/>
      <c r="M656" s="1035"/>
      <c r="N656" s="1035"/>
      <c r="O656" s="1035"/>
      <c r="P656" s="1078"/>
      <c r="Q656" s="1025"/>
    </row>
    <row r="657" spans="1:17">
      <c r="A657" s="1025"/>
      <c r="B657" s="1078"/>
      <c r="C657" s="1025"/>
      <c r="D657" s="1025"/>
      <c r="E657" s="1025"/>
      <c r="F657" s="1025"/>
      <c r="G657" s="1025"/>
      <c r="H657" s="1025"/>
      <c r="I657" s="1025"/>
      <c r="J657" s="1035"/>
      <c r="K657" s="1035"/>
      <c r="L657" s="1035"/>
      <c r="M657" s="1035"/>
      <c r="N657" s="1035"/>
      <c r="O657" s="1035"/>
      <c r="P657" s="1078"/>
      <c r="Q657" s="1025"/>
    </row>
    <row r="658" spans="1:17">
      <c r="A658" s="1025"/>
      <c r="B658" s="1078"/>
      <c r="C658" s="1025"/>
      <c r="D658" s="1025"/>
      <c r="E658" s="1025"/>
      <c r="F658" s="1025"/>
      <c r="G658" s="1025"/>
      <c r="H658" s="1025"/>
      <c r="I658" s="1025"/>
      <c r="J658" s="1035"/>
      <c r="K658" s="1035"/>
      <c r="L658" s="1035"/>
      <c r="M658" s="1035"/>
      <c r="N658" s="1035"/>
      <c r="O658" s="1035"/>
      <c r="P658" s="1078"/>
      <c r="Q658" s="1025"/>
    </row>
    <row r="659" spans="1:17">
      <c r="A659" s="1025"/>
      <c r="B659" s="1078"/>
      <c r="C659" s="1025"/>
      <c r="D659" s="1025"/>
      <c r="E659" s="1025"/>
      <c r="F659" s="1025"/>
      <c r="G659" s="1025"/>
      <c r="H659" s="1025"/>
      <c r="I659" s="1025"/>
      <c r="J659" s="1035"/>
      <c r="K659" s="1035"/>
      <c r="L659" s="1035"/>
      <c r="M659" s="1035"/>
      <c r="N659" s="1035"/>
      <c r="O659" s="1035"/>
      <c r="P659" s="1078"/>
      <c r="Q659" s="1025"/>
    </row>
    <row r="660" spans="1:17">
      <c r="A660" s="1025"/>
      <c r="B660" s="1078"/>
      <c r="C660" s="1025"/>
      <c r="D660" s="1025"/>
      <c r="E660" s="1025"/>
      <c r="F660" s="1025"/>
      <c r="G660" s="1025"/>
      <c r="H660" s="1025"/>
      <c r="I660" s="1025"/>
      <c r="J660" s="1035"/>
      <c r="K660" s="1035"/>
      <c r="L660" s="1035"/>
      <c r="M660" s="1035"/>
      <c r="N660" s="1035"/>
      <c r="O660" s="1035"/>
      <c r="P660" s="1078"/>
      <c r="Q660" s="1025"/>
    </row>
    <row r="661" spans="1:17">
      <c r="A661" s="1025"/>
      <c r="B661" s="1078"/>
      <c r="C661" s="1025"/>
      <c r="D661" s="1025"/>
      <c r="E661" s="1025"/>
      <c r="F661" s="1025"/>
      <c r="G661" s="1025"/>
      <c r="H661" s="1025"/>
      <c r="I661" s="1025"/>
      <c r="J661" s="1035"/>
      <c r="K661" s="1035"/>
      <c r="L661" s="1035"/>
      <c r="M661" s="1035"/>
      <c r="N661" s="1035"/>
      <c r="O661" s="1035"/>
      <c r="P661" s="1078"/>
      <c r="Q661" s="1025"/>
    </row>
    <row r="662" spans="1:17">
      <c r="A662" s="1025"/>
      <c r="B662" s="1078"/>
      <c r="C662" s="1025"/>
      <c r="D662" s="1025"/>
      <c r="E662" s="1025"/>
      <c r="F662" s="1025"/>
      <c r="G662" s="1025"/>
      <c r="H662" s="1025"/>
      <c r="I662" s="1025"/>
      <c r="J662" s="1035"/>
      <c r="K662" s="1035"/>
      <c r="L662" s="1035"/>
      <c r="M662" s="1035"/>
      <c r="N662" s="1035"/>
      <c r="O662" s="1035"/>
      <c r="P662" s="1078"/>
      <c r="Q662" s="1025"/>
    </row>
    <row r="663" spans="1:17">
      <c r="A663" s="1025"/>
      <c r="B663" s="1078"/>
      <c r="C663" s="1025"/>
      <c r="D663" s="1025"/>
      <c r="E663" s="1025"/>
      <c r="F663" s="1025"/>
      <c r="G663" s="1025"/>
      <c r="H663" s="1025"/>
      <c r="I663" s="1025"/>
      <c r="J663" s="1035"/>
      <c r="K663" s="1035"/>
      <c r="L663" s="1035"/>
      <c r="M663" s="1035"/>
      <c r="N663" s="1035"/>
      <c r="O663" s="1035"/>
      <c r="P663" s="1078"/>
      <c r="Q663" s="1025"/>
    </row>
    <row r="664" spans="1:17">
      <c r="A664" s="1025"/>
      <c r="B664" s="1078"/>
      <c r="C664" s="1025"/>
      <c r="D664" s="1025"/>
      <c r="E664" s="1025"/>
      <c r="F664" s="1025"/>
      <c r="G664" s="1025"/>
      <c r="H664" s="1025"/>
      <c r="I664" s="1025"/>
      <c r="J664" s="1035"/>
      <c r="K664" s="1035"/>
      <c r="L664" s="1035"/>
      <c r="M664" s="1035"/>
      <c r="N664" s="1035"/>
      <c r="O664" s="1035"/>
      <c r="P664" s="1078"/>
      <c r="Q664" s="1025"/>
    </row>
    <row r="665" spans="1:17">
      <c r="A665" s="1025"/>
      <c r="B665" s="1078"/>
      <c r="C665" s="1025"/>
      <c r="D665" s="1025"/>
      <c r="E665" s="1025"/>
      <c r="F665" s="1025"/>
      <c r="G665" s="1025"/>
      <c r="H665" s="1025"/>
      <c r="I665" s="1025"/>
      <c r="J665" s="1035"/>
      <c r="K665" s="1035"/>
      <c r="L665" s="1035"/>
      <c r="M665" s="1035"/>
      <c r="N665" s="1035"/>
      <c r="O665" s="1035"/>
      <c r="P665" s="1078"/>
      <c r="Q665" s="1025"/>
    </row>
    <row r="666" spans="1:17">
      <c r="A666" s="1025"/>
      <c r="B666" s="1078"/>
      <c r="C666" s="1025"/>
      <c r="D666" s="1025"/>
      <c r="E666" s="1025"/>
      <c r="F666" s="1025"/>
      <c r="G666" s="1025"/>
      <c r="H666" s="1025"/>
      <c r="I666" s="1025"/>
      <c r="J666" s="1035"/>
      <c r="K666" s="1035"/>
      <c r="L666" s="1035"/>
      <c r="M666" s="1035"/>
      <c r="N666" s="1035"/>
      <c r="O666" s="1035"/>
      <c r="P666" s="1078"/>
      <c r="Q666" s="1025"/>
    </row>
    <row r="667" spans="1:17">
      <c r="A667" s="1025"/>
      <c r="B667" s="1078"/>
      <c r="C667" s="1025"/>
      <c r="D667" s="1025"/>
      <c r="E667" s="1025"/>
      <c r="F667" s="1025"/>
      <c r="G667" s="1025"/>
      <c r="H667" s="1025"/>
      <c r="I667" s="1025"/>
      <c r="J667" s="1035"/>
      <c r="K667" s="1035"/>
      <c r="L667" s="1035"/>
      <c r="M667" s="1035"/>
      <c r="N667" s="1035"/>
      <c r="O667" s="1035"/>
      <c r="P667" s="1078"/>
      <c r="Q667" s="1025"/>
    </row>
    <row r="668" spans="1:17">
      <c r="A668" s="1025"/>
      <c r="B668" s="1078"/>
      <c r="C668" s="1025"/>
      <c r="D668" s="1025"/>
      <c r="E668" s="1025"/>
      <c r="F668" s="1025"/>
      <c r="G668" s="1025"/>
      <c r="H668" s="1025"/>
      <c r="I668" s="1025"/>
      <c r="J668" s="1035"/>
      <c r="K668" s="1035"/>
      <c r="L668" s="1035"/>
      <c r="M668" s="1035"/>
      <c r="N668" s="1035"/>
      <c r="O668" s="1035"/>
      <c r="P668" s="1078"/>
      <c r="Q668" s="1025"/>
    </row>
    <row r="669" spans="1:17">
      <c r="A669" s="1025"/>
      <c r="B669" s="1078"/>
      <c r="C669" s="1025"/>
      <c r="D669" s="1025"/>
      <c r="E669" s="1025"/>
      <c r="F669" s="1025"/>
      <c r="G669" s="1025"/>
      <c r="H669" s="1025"/>
      <c r="I669" s="1025"/>
      <c r="J669" s="1035"/>
      <c r="K669" s="1035"/>
      <c r="L669" s="1035"/>
      <c r="M669" s="1035"/>
      <c r="N669" s="1035"/>
      <c r="O669" s="1035"/>
      <c r="P669" s="1078"/>
      <c r="Q669" s="1025"/>
    </row>
    <row r="670" spans="1:17">
      <c r="A670" s="1025"/>
      <c r="B670" s="1078"/>
      <c r="C670" s="1025"/>
      <c r="D670" s="1025"/>
      <c r="E670" s="1025"/>
      <c r="F670" s="1025"/>
      <c r="G670" s="1025"/>
      <c r="H670" s="1025"/>
      <c r="I670" s="1025"/>
      <c r="J670" s="1035"/>
      <c r="K670" s="1035"/>
      <c r="L670" s="1035"/>
      <c r="M670" s="1035"/>
      <c r="N670" s="1035"/>
      <c r="O670" s="1035"/>
      <c r="P670" s="1078"/>
      <c r="Q670" s="1025"/>
    </row>
    <row r="671" spans="1:17">
      <c r="A671" s="1025"/>
      <c r="B671" s="1078"/>
      <c r="C671" s="1025"/>
      <c r="D671" s="1025"/>
      <c r="E671" s="1025"/>
      <c r="F671" s="1025"/>
      <c r="G671" s="1025"/>
      <c r="H671" s="1025"/>
      <c r="I671" s="1025"/>
      <c r="J671" s="1035"/>
      <c r="K671" s="1035"/>
      <c r="L671" s="1035"/>
      <c r="M671" s="1035"/>
      <c r="N671" s="1035"/>
      <c r="O671" s="1035"/>
      <c r="P671" s="1078"/>
      <c r="Q671" s="1025"/>
    </row>
    <row r="672" spans="1:17">
      <c r="A672" s="1025"/>
      <c r="B672" s="1078"/>
      <c r="C672" s="1025"/>
      <c r="D672" s="1025"/>
      <c r="E672" s="1025"/>
      <c r="F672" s="1025"/>
      <c r="G672" s="1025"/>
      <c r="H672" s="1025"/>
      <c r="I672" s="1025"/>
      <c r="J672" s="1035"/>
      <c r="K672" s="1035"/>
      <c r="L672" s="1035"/>
      <c r="M672" s="1035"/>
      <c r="N672" s="1035"/>
      <c r="O672" s="1035"/>
      <c r="P672" s="1078"/>
      <c r="Q672" s="1025"/>
    </row>
    <row r="673" spans="1:17">
      <c r="A673" s="1025"/>
      <c r="B673" s="1078"/>
      <c r="C673" s="1025"/>
      <c r="D673" s="1025"/>
      <c r="E673" s="1025"/>
      <c r="F673" s="1025"/>
      <c r="G673" s="1025"/>
      <c r="H673" s="1025"/>
      <c r="I673" s="1025"/>
      <c r="J673" s="1035"/>
      <c r="K673" s="1035"/>
      <c r="L673" s="1035"/>
      <c r="M673" s="1035"/>
      <c r="N673" s="1035"/>
      <c r="O673" s="1035"/>
      <c r="P673" s="1078"/>
      <c r="Q673" s="1025"/>
    </row>
    <row r="674" spans="1:17">
      <c r="A674" s="1025"/>
      <c r="B674" s="1078"/>
      <c r="C674" s="1025"/>
      <c r="D674" s="1025"/>
      <c r="E674" s="1025"/>
      <c r="F674" s="1025"/>
      <c r="G674" s="1025"/>
      <c r="H674" s="1025"/>
      <c r="I674" s="1025"/>
      <c r="J674" s="1035"/>
      <c r="K674" s="1035"/>
      <c r="L674" s="1035"/>
      <c r="M674" s="1035"/>
      <c r="N674" s="1035"/>
      <c r="O674" s="1035"/>
      <c r="P674" s="1078"/>
      <c r="Q674" s="1025"/>
    </row>
    <row r="675" spans="1:17">
      <c r="A675" s="1025"/>
      <c r="B675" s="1078"/>
      <c r="C675" s="1025"/>
      <c r="D675" s="1025"/>
      <c r="E675" s="1025"/>
      <c r="F675" s="1025"/>
      <c r="G675" s="1025"/>
      <c r="H675" s="1025"/>
      <c r="I675" s="1025"/>
      <c r="J675" s="1035"/>
      <c r="K675" s="1035"/>
      <c r="L675" s="1035"/>
      <c r="M675" s="1035"/>
      <c r="N675" s="1035"/>
      <c r="O675" s="1035"/>
      <c r="P675" s="1078"/>
      <c r="Q675" s="1025"/>
    </row>
    <row r="676" spans="1:17">
      <c r="A676" s="1025"/>
      <c r="B676" s="1078"/>
      <c r="C676" s="1025"/>
      <c r="D676" s="1025"/>
      <c r="E676" s="1025"/>
      <c r="F676" s="1025"/>
      <c r="G676" s="1025"/>
      <c r="H676" s="1025"/>
      <c r="I676" s="1025"/>
      <c r="J676" s="1035"/>
      <c r="K676" s="1035"/>
      <c r="L676" s="1035"/>
      <c r="M676" s="1035"/>
      <c r="N676" s="1035"/>
      <c r="O676" s="1035"/>
      <c r="P676" s="1078"/>
      <c r="Q676" s="1025"/>
    </row>
    <row r="677" spans="1:17">
      <c r="A677" s="1025"/>
      <c r="B677" s="1078"/>
      <c r="C677" s="1025"/>
      <c r="D677" s="1025"/>
      <c r="E677" s="1025"/>
      <c r="F677" s="1025"/>
      <c r="G677" s="1025"/>
      <c r="H677" s="1025"/>
      <c r="I677" s="1025"/>
      <c r="J677" s="1035"/>
      <c r="K677" s="1035"/>
      <c r="L677" s="1035"/>
      <c r="M677" s="1035"/>
      <c r="N677" s="1035"/>
      <c r="O677" s="1035"/>
      <c r="P677" s="1078"/>
      <c r="Q677" s="1025"/>
    </row>
    <row r="678" spans="1:17">
      <c r="A678" s="1025"/>
      <c r="B678" s="1078"/>
      <c r="C678" s="1025"/>
      <c r="D678" s="1025"/>
      <c r="E678" s="1025"/>
      <c r="F678" s="1025"/>
      <c r="G678" s="1025"/>
      <c r="H678" s="1025"/>
      <c r="I678" s="1025"/>
      <c r="J678" s="1035"/>
      <c r="K678" s="1035"/>
      <c r="L678" s="1035"/>
      <c r="M678" s="1035"/>
      <c r="N678" s="1035"/>
      <c r="O678" s="1035"/>
      <c r="P678" s="1078"/>
      <c r="Q678" s="1025"/>
    </row>
    <row r="679" spans="1:17">
      <c r="A679" s="1025"/>
      <c r="B679" s="1078"/>
      <c r="C679" s="1025"/>
      <c r="D679" s="1025"/>
      <c r="E679" s="1025"/>
      <c r="F679" s="1025"/>
      <c r="G679" s="1025"/>
      <c r="H679" s="1025"/>
      <c r="I679" s="1025"/>
      <c r="J679" s="1035"/>
      <c r="K679" s="1035"/>
      <c r="L679" s="1035"/>
      <c r="M679" s="1035"/>
      <c r="N679" s="1035"/>
      <c r="O679" s="1035"/>
      <c r="P679" s="1078"/>
      <c r="Q679" s="1025"/>
    </row>
    <row r="680" spans="1:17">
      <c r="A680" s="1025"/>
      <c r="B680" s="1078"/>
      <c r="C680" s="1025"/>
      <c r="D680" s="1025"/>
      <c r="E680" s="1025"/>
      <c r="F680" s="1025"/>
      <c r="G680" s="1025"/>
      <c r="H680" s="1025"/>
      <c r="I680" s="1025"/>
      <c r="J680" s="1035"/>
      <c r="K680" s="1035"/>
      <c r="L680" s="1035"/>
      <c r="M680" s="1035"/>
      <c r="N680" s="1035"/>
      <c r="O680" s="1035"/>
      <c r="P680" s="1078"/>
      <c r="Q680" s="1025"/>
    </row>
    <row r="681" spans="1:17">
      <c r="A681" s="1025"/>
      <c r="B681" s="1078"/>
      <c r="C681" s="1025"/>
      <c r="D681" s="1025"/>
      <c r="E681" s="1025"/>
      <c r="F681" s="1025"/>
      <c r="G681" s="1025"/>
      <c r="H681" s="1025"/>
      <c r="I681" s="1025"/>
      <c r="J681" s="1035"/>
      <c r="K681" s="1035"/>
      <c r="L681" s="1035"/>
      <c r="M681" s="1035"/>
      <c r="N681" s="1035"/>
      <c r="O681" s="1035"/>
      <c r="P681" s="1078"/>
      <c r="Q681" s="1025"/>
    </row>
    <row r="682" spans="1:17">
      <c r="A682" s="1025"/>
      <c r="B682" s="1078"/>
      <c r="C682" s="1025"/>
      <c r="D682" s="1025"/>
      <c r="E682" s="1025"/>
      <c r="F682" s="1025"/>
      <c r="G682" s="1025"/>
      <c r="H682" s="1025"/>
      <c r="I682" s="1025"/>
      <c r="J682" s="1035"/>
      <c r="K682" s="1035"/>
      <c r="L682" s="1035"/>
      <c r="M682" s="1035"/>
      <c r="N682" s="1035"/>
      <c r="O682" s="1035"/>
      <c r="P682" s="1078"/>
      <c r="Q682" s="1025"/>
    </row>
    <row r="683" spans="1:17">
      <c r="A683" s="1025"/>
      <c r="B683" s="1078"/>
      <c r="C683" s="1025"/>
      <c r="D683" s="1025"/>
      <c r="E683" s="1025"/>
      <c r="F683" s="1025"/>
      <c r="G683" s="1025"/>
      <c r="H683" s="1025"/>
      <c r="I683" s="1025"/>
      <c r="J683" s="1035"/>
      <c r="K683" s="1035"/>
      <c r="L683" s="1035"/>
      <c r="M683" s="1035"/>
      <c r="N683" s="1035"/>
      <c r="O683" s="1035"/>
      <c r="P683" s="1078"/>
      <c r="Q683" s="1025"/>
    </row>
    <row r="684" spans="1:17">
      <c r="A684" s="1025"/>
      <c r="B684" s="1078"/>
      <c r="C684" s="1025"/>
      <c r="D684" s="1025"/>
      <c r="E684" s="1025"/>
      <c r="F684" s="1025"/>
      <c r="G684" s="1025"/>
      <c r="H684" s="1025"/>
      <c r="I684" s="1025"/>
      <c r="J684" s="1035"/>
      <c r="K684" s="1035"/>
      <c r="L684" s="1035"/>
      <c r="M684" s="1035"/>
      <c r="N684" s="1035"/>
      <c r="O684" s="1035"/>
      <c r="P684" s="1078"/>
      <c r="Q684" s="1025"/>
    </row>
    <row r="685" spans="1:17">
      <c r="A685" s="1025"/>
      <c r="B685" s="1078"/>
      <c r="C685" s="1025"/>
      <c r="D685" s="1025"/>
      <c r="E685" s="1025"/>
      <c r="F685" s="1025"/>
      <c r="G685" s="1025"/>
      <c r="H685" s="1025"/>
      <c r="I685" s="1025"/>
      <c r="J685" s="1035"/>
      <c r="K685" s="1035"/>
      <c r="L685" s="1035"/>
      <c r="M685" s="1035"/>
      <c r="N685" s="1035"/>
      <c r="O685" s="1035"/>
      <c r="P685" s="1078"/>
      <c r="Q685" s="1025"/>
    </row>
    <row r="686" spans="1:17">
      <c r="A686" s="1025"/>
      <c r="B686" s="1078"/>
      <c r="C686" s="1025"/>
      <c r="D686" s="1025"/>
      <c r="E686" s="1025"/>
      <c r="F686" s="1025"/>
      <c r="G686" s="1025"/>
      <c r="H686" s="1025"/>
      <c r="I686" s="1025"/>
      <c r="J686" s="1035"/>
      <c r="K686" s="1035"/>
      <c r="L686" s="1035"/>
      <c r="M686" s="1035"/>
      <c r="N686" s="1035"/>
      <c r="O686" s="1035"/>
      <c r="P686" s="1078"/>
      <c r="Q686" s="1025"/>
    </row>
    <row r="687" spans="1:17">
      <c r="A687" s="1025"/>
      <c r="B687" s="1078"/>
      <c r="C687" s="1025"/>
      <c r="D687" s="1025"/>
      <c r="E687" s="1025"/>
      <c r="F687" s="1025"/>
      <c r="G687" s="1025"/>
      <c r="H687" s="1025"/>
      <c r="I687" s="1025"/>
      <c r="J687" s="1035"/>
      <c r="K687" s="1035"/>
      <c r="L687" s="1035"/>
      <c r="M687" s="1035"/>
      <c r="N687" s="1035"/>
      <c r="O687" s="1035"/>
      <c r="P687" s="1078"/>
      <c r="Q687" s="1025"/>
    </row>
    <row r="688" spans="1:17">
      <c r="A688" s="1025"/>
      <c r="B688" s="1078"/>
      <c r="C688" s="1025"/>
      <c r="D688" s="1025"/>
      <c r="E688" s="1025"/>
      <c r="F688" s="1025"/>
      <c r="G688" s="1025"/>
      <c r="H688" s="1025"/>
      <c r="I688" s="1025"/>
      <c r="J688" s="1035"/>
      <c r="K688" s="1035"/>
      <c r="L688" s="1035"/>
      <c r="M688" s="1035"/>
      <c r="N688" s="1035"/>
      <c r="O688" s="1035"/>
      <c r="P688" s="1078"/>
      <c r="Q688" s="1025"/>
    </row>
    <row r="689" spans="1:17">
      <c r="A689" s="1025"/>
      <c r="B689" s="1078"/>
      <c r="C689" s="1025"/>
      <c r="D689" s="1025"/>
      <c r="E689" s="1025"/>
      <c r="F689" s="1025"/>
      <c r="G689" s="1025"/>
      <c r="H689" s="1025"/>
      <c r="I689" s="1025"/>
      <c r="J689" s="1035"/>
      <c r="K689" s="1035"/>
      <c r="L689" s="1035"/>
      <c r="M689" s="1035"/>
      <c r="N689" s="1035"/>
      <c r="O689" s="1035"/>
      <c r="P689" s="1078"/>
      <c r="Q689" s="1025"/>
    </row>
    <row r="690" spans="1:17">
      <c r="A690" s="1025"/>
      <c r="B690" s="1078"/>
      <c r="C690" s="1025"/>
      <c r="D690" s="1025"/>
      <c r="E690" s="1025"/>
      <c r="F690" s="1025"/>
      <c r="G690" s="1025"/>
      <c r="H690" s="1025"/>
      <c r="I690" s="1025"/>
      <c r="J690" s="1035"/>
      <c r="K690" s="1035"/>
      <c r="L690" s="1035"/>
      <c r="M690" s="1035"/>
      <c r="N690" s="1035"/>
      <c r="O690" s="1035"/>
      <c r="P690" s="1078"/>
      <c r="Q690" s="1025"/>
    </row>
    <row r="691" spans="1:17">
      <c r="A691" s="1025"/>
      <c r="B691" s="1078"/>
      <c r="C691" s="1025"/>
      <c r="D691" s="1025"/>
      <c r="E691" s="1025"/>
      <c r="F691" s="1025"/>
      <c r="G691" s="1025"/>
      <c r="H691" s="1025"/>
      <c r="I691" s="1025"/>
      <c r="J691" s="1035"/>
      <c r="K691" s="1035"/>
      <c r="L691" s="1035"/>
      <c r="M691" s="1035"/>
      <c r="N691" s="1035"/>
      <c r="O691" s="1035"/>
      <c r="P691" s="1078"/>
      <c r="Q691" s="1025"/>
    </row>
    <row r="692" spans="1:17">
      <c r="A692" s="1025"/>
      <c r="B692" s="1078"/>
      <c r="C692" s="1025"/>
      <c r="D692" s="1025"/>
      <c r="E692" s="1025"/>
      <c r="F692" s="1025"/>
      <c r="G692" s="1025"/>
      <c r="H692" s="1025"/>
      <c r="I692" s="1025"/>
      <c r="J692" s="1035"/>
      <c r="K692" s="1035"/>
      <c r="L692" s="1035"/>
      <c r="M692" s="1035"/>
      <c r="N692" s="1035"/>
      <c r="O692" s="1035"/>
      <c r="P692" s="1078"/>
      <c r="Q692" s="1025"/>
    </row>
    <row r="693" spans="1:17">
      <c r="A693" s="1025"/>
      <c r="B693" s="1078"/>
      <c r="C693" s="1025"/>
      <c r="D693" s="1025"/>
      <c r="E693" s="1025"/>
      <c r="F693" s="1025"/>
      <c r="G693" s="1025"/>
      <c r="H693" s="1025"/>
      <c r="I693" s="1025"/>
      <c r="J693" s="1035"/>
      <c r="K693" s="1035"/>
      <c r="L693" s="1035"/>
      <c r="M693" s="1035"/>
      <c r="N693" s="1035"/>
      <c r="O693" s="1035"/>
      <c r="P693" s="1078"/>
      <c r="Q693" s="1025"/>
    </row>
    <row r="694" spans="1:17">
      <c r="A694" s="1025"/>
      <c r="B694" s="1078"/>
      <c r="C694" s="1025"/>
      <c r="D694" s="1025"/>
      <c r="E694" s="1025"/>
      <c r="F694" s="1025"/>
      <c r="G694" s="1025"/>
      <c r="H694" s="1025"/>
      <c r="I694" s="1025"/>
      <c r="J694" s="1035"/>
      <c r="K694" s="1035"/>
      <c r="L694" s="1035"/>
      <c r="M694" s="1035"/>
      <c r="N694" s="1035"/>
      <c r="O694" s="1035"/>
      <c r="P694" s="1078"/>
      <c r="Q694" s="1025"/>
    </row>
    <row r="695" spans="1:17">
      <c r="A695" s="1025"/>
      <c r="B695" s="1078"/>
      <c r="C695" s="1025"/>
      <c r="D695" s="1025"/>
      <c r="E695" s="1025"/>
      <c r="F695" s="1025"/>
      <c r="G695" s="1025"/>
      <c r="H695" s="1025"/>
      <c r="I695" s="1025"/>
      <c r="J695" s="1035"/>
      <c r="K695" s="1035"/>
      <c r="L695" s="1035"/>
      <c r="M695" s="1035"/>
      <c r="N695" s="1035"/>
      <c r="O695" s="1035"/>
      <c r="P695" s="1078"/>
      <c r="Q695" s="1025"/>
    </row>
    <row r="696" spans="1:17">
      <c r="A696" s="1025"/>
      <c r="B696" s="1078"/>
      <c r="C696" s="1025"/>
      <c r="D696" s="1025"/>
      <c r="E696" s="1025"/>
      <c r="F696" s="1025"/>
      <c r="G696" s="1025"/>
      <c r="H696" s="1025"/>
      <c r="I696" s="1025"/>
      <c r="J696" s="1035"/>
      <c r="K696" s="1035"/>
      <c r="L696" s="1035"/>
      <c r="M696" s="1035"/>
      <c r="N696" s="1035"/>
      <c r="O696" s="1035"/>
      <c r="P696" s="1078"/>
      <c r="Q696" s="1025"/>
    </row>
    <row r="697" spans="1:17">
      <c r="A697" s="1025"/>
      <c r="B697" s="1078"/>
      <c r="C697" s="1025"/>
      <c r="D697" s="1025"/>
      <c r="E697" s="1025"/>
      <c r="F697" s="1025"/>
      <c r="G697" s="1025"/>
      <c r="H697" s="1025"/>
      <c r="I697" s="1025"/>
      <c r="J697" s="1035"/>
      <c r="K697" s="1035"/>
      <c r="L697" s="1035"/>
      <c r="M697" s="1035"/>
      <c r="N697" s="1035"/>
      <c r="O697" s="1035"/>
      <c r="P697" s="1078"/>
      <c r="Q697" s="1025"/>
    </row>
    <row r="698" spans="1:17">
      <c r="A698" s="1025"/>
      <c r="B698" s="1078"/>
      <c r="C698" s="1025"/>
      <c r="D698" s="1025"/>
      <c r="E698" s="1025"/>
      <c r="F698" s="1025"/>
      <c r="G698" s="1025"/>
      <c r="H698" s="1025"/>
      <c r="I698" s="1025"/>
      <c r="J698" s="1035"/>
      <c r="K698" s="1035"/>
      <c r="L698" s="1035"/>
      <c r="M698" s="1035"/>
      <c r="N698" s="1035"/>
      <c r="O698" s="1035"/>
      <c r="P698" s="1078"/>
      <c r="Q698" s="1025"/>
    </row>
    <row r="699" spans="1:17">
      <c r="A699" s="1025"/>
      <c r="B699" s="1078"/>
      <c r="C699" s="1025"/>
      <c r="D699" s="1025"/>
      <c r="E699" s="1025"/>
      <c r="F699" s="1025"/>
      <c r="G699" s="1025"/>
      <c r="H699" s="1025"/>
      <c r="I699" s="1025"/>
      <c r="J699" s="1035"/>
      <c r="K699" s="1035"/>
      <c r="L699" s="1035"/>
      <c r="M699" s="1035"/>
      <c r="N699" s="1035"/>
      <c r="O699" s="1035"/>
      <c r="P699" s="1078"/>
      <c r="Q699" s="1025"/>
    </row>
    <row r="700" spans="1:17">
      <c r="A700" s="1025"/>
      <c r="B700" s="1078"/>
      <c r="C700" s="1025"/>
      <c r="D700" s="1025"/>
      <c r="E700" s="1025"/>
      <c r="F700" s="1025"/>
      <c r="G700" s="1025"/>
      <c r="H700" s="1025"/>
      <c r="I700" s="1025"/>
      <c r="J700" s="1035"/>
      <c r="K700" s="1035"/>
      <c r="L700" s="1035"/>
      <c r="M700" s="1035"/>
      <c r="N700" s="1035"/>
      <c r="O700" s="1035"/>
      <c r="P700" s="1078"/>
      <c r="Q700" s="1025"/>
    </row>
    <row r="701" spans="1:17">
      <c r="A701" s="1025"/>
      <c r="B701" s="1078"/>
      <c r="C701" s="1025"/>
      <c r="D701" s="1025"/>
      <c r="E701" s="1025"/>
      <c r="F701" s="1025"/>
      <c r="G701" s="1025"/>
      <c r="H701" s="1025"/>
      <c r="I701" s="1025"/>
      <c r="J701" s="1035"/>
      <c r="K701" s="1035"/>
      <c r="L701" s="1035"/>
      <c r="M701" s="1035"/>
      <c r="N701" s="1035"/>
      <c r="O701" s="1035"/>
      <c r="P701" s="1078"/>
      <c r="Q701" s="1025"/>
    </row>
    <row r="702" spans="1:17">
      <c r="A702" s="1025"/>
      <c r="B702" s="1078"/>
      <c r="C702" s="1025"/>
      <c r="D702" s="1025"/>
      <c r="E702" s="1025"/>
      <c r="F702" s="1025"/>
      <c r="G702" s="1025"/>
      <c r="H702" s="1025"/>
      <c r="I702" s="1025"/>
      <c r="J702" s="1035"/>
      <c r="K702" s="1035"/>
      <c r="L702" s="1035"/>
      <c r="M702" s="1035"/>
      <c r="N702" s="1035"/>
      <c r="O702" s="1035"/>
      <c r="P702" s="1078"/>
      <c r="Q702" s="1025"/>
    </row>
    <row r="703" spans="1:17">
      <c r="A703" s="1025"/>
      <c r="B703" s="1078"/>
      <c r="C703" s="1025"/>
      <c r="D703" s="1025"/>
      <c r="E703" s="1025"/>
      <c r="F703" s="1025"/>
      <c r="G703" s="1025"/>
      <c r="H703" s="1025"/>
      <c r="I703" s="1025"/>
      <c r="J703" s="1035"/>
      <c r="K703" s="1035"/>
      <c r="L703" s="1035"/>
      <c r="M703" s="1035"/>
      <c r="N703" s="1035"/>
      <c r="O703" s="1035"/>
      <c r="P703" s="1078"/>
      <c r="Q703" s="1025"/>
    </row>
    <row r="704" spans="1:17">
      <c r="A704" s="1025"/>
      <c r="B704" s="1078"/>
      <c r="C704" s="1025"/>
      <c r="D704" s="1025"/>
      <c r="E704" s="1025"/>
      <c r="F704" s="1025"/>
      <c r="G704" s="1025"/>
      <c r="H704" s="1025"/>
      <c r="I704" s="1025"/>
      <c r="J704" s="1035"/>
      <c r="K704" s="1035"/>
      <c r="L704" s="1035"/>
      <c r="M704" s="1035"/>
      <c r="N704" s="1035"/>
      <c r="O704" s="1035"/>
      <c r="P704" s="1078"/>
      <c r="Q704" s="1025"/>
    </row>
    <row r="705" spans="1:17">
      <c r="A705" s="1025"/>
      <c r="B705" s="1078"/>
      <c r="C705" s="1025"/>
      <c r="D705" s="1025"/>
      <c r="E705" s="1025"/>
      <c r="F705" s="1025"/>
      <c r="G705" s="1025"/>
      <c r="H705" s="1025"/>
      <c r="I705" s="1025"/>
      <c r="J705" s="1035"/>
      <c r="K705" s="1035"/>
      <c r="L705" s="1035"/>
      <c r="M705" s="1035"/>
      <c r="N705" s="1035"/>
      <c r="O705" s="1035"/>
      <c r="P705" s="1078"/>
      <c r="Q705" s="1025"/>
    </row>
    <row r="706" spans="1:17">
      <c r="A706" s="1025"/>
      <c r="B706" s="1078"/>
      <c r="C706" s="1025"/>
      <c r="D706" s="1025"/>
      <c r="E706" s="1025"/>
      <c r="F706" s="1025"/>
      <c r="G706" s="1025"/>
      <c r="H706" s="1025"/>
      <c r="I706" s="1025"/>
      <c r="J706" s="1035"/>
      <c r="K706" s="1035"/>
      <c r="L706" s="1035"/>
      <c r="M706" s="1035"/>
      <c r="N706" s="1035"/>
      <c r="O706" s="1035"/>
      <c r="P706" s="1078"/>
      <c r="Q706" s="1025"/>
    </row>
    <row r="707" spans="1:17">
      <c r="A707" s="1025"/>
      <c r="B707" s="1078"/>
      <c r="C707" s="1025"/>
      <c r="D707" s="1025"/>
      <c r="E707" s="1025"/>
      <c r="F707" s="1025"/>
      <c r="G707" s="1025"/>
      <c r="H707" s="1025"/>
      <c r="I707" s="1025"/>
      <c r="J707" s="1035"/>
      <c r="K707" s="1035"/>
      <c r="L707" s="1035"/>
      <c r="M707" s="1035"/>
      <c r="N707" s="1035"/>
      <c r="O707" s="1035"/>
      <c r="P707" s="1078"/>
      <c r="Q707" s="1025"/>
    </row>
    <row r="708" spans="1:17">
      <c r="A708" s="1025"/>
      <c r="B708" s="1078"/>
      <c r="C708" s="1025"/>
      <c r="D708" s="1025"/>
      <c r="E708" s="1025"/>
      <c r="F708" s="1025"/>
      <c r="G708" s="1025"/>
      <c r="H708" s="1025"/>
      <c r="I708" s="1025"/>
      <c r="J708" s="1035"/>
      <c r="K708" s="1035"/>
      <c r="L708" s="1035"/>
      <c r="M708" s="1035"/>
      <c r="N708" s="1035"/>
      <c r="O708" s="1035"/>
      <c r="P708" s="1078"/>
      <c r="Q708" s="1025"/>
    </row>
    <row r="709" spans="1:17">
      <c r="A709" s="1025"/>
      <c r="B709" s="1078"/>
      <c r="C709" s="1025"/>
      <c r="D709" s="1025"/>
      <c r="E709" s="1025"/>
      <c r="F709" s="1025"/>
      <c r="G709" s="1025"/>
      <c r="H709" s="1025"/>
      <c r="I709" s="1025"/>
      <c r="J709" s="1035"/>
      <c r="K709" s="1035"/>
      <c r="L709" s="1035"/>
      <c r="M709" s="1035"/>
      <c r="N709" s="1035"/>
      <c r="O709" s="1035"/>
      <c r="P709" s="1078"/>
      <c r="Q709" s="1025"/>
    </row>
    <row r="710" spans="1:17">
      <c r="A710" s="1025"/>
      <c r="B710" s="1078"/>
      <c r="C710" s="1025"/>
      <c r="D710" s="1025"/>
      <c r="E710" s="1025"/>
      <c r="F710" s="1025"/>
      <c r="G710" s="1025"/>
      <c r="H710" s="1025"/>
      <c r="I710" s="1025"/>
      <c r="J710" s="1035"/>
      <c r="K710" s="1035"/>
      <c r="L710" s="1035"/>
      <c r="M710" s="1035"/>
      <c r="N710" s="1035"/>
      <c r="O710" s="1035"/>
      <c r="P710" s="1078"/>
      <c r="Q710" s="1025"/>
    </row>
    <row r="711" spans="1:17">
      <c r="A711" s="1025"/>
      <c r="B711" s="1078"/>
      <c r="C711" s="1025"/>
      <c r="D711" s="1025"/>
      <c r="E711" s="1025"/>
      <c r="F711" s="1025"/>
      <c r="G711" s="1025"/>
      <c r="H711" s="1025"/>
      <c r="I711" s="1025"/>
      <c r="J711" s="1035"/>
      <c r="K711" s="1035"/>
      <c r="L711" s="1035"/>
      <c r="M711" s="1035"/>
      <c r="N711" s="1035"/>
      <c r="O711" s="1035"/>
      <c r="P711" s="1078"/>
      <c r="Q711" s="1025"/>
    </row>
    <row r="712" spans="1:17">
      <c r="A712" s="1025"/>
      <c r="B712" s="1078"/>
      <c r="C712" s="1025"/>
      <c r="D712" s="1025"/>
      <c r="E712" s="1025"/>
      <c r="F712" s="1025"/>
      <c r="G712" s="1025"/>
      <c r="H712" s="1025"/>
      <c r="I712" s="1025"/>
      <c r="J712" s="1035"/>
      <c r="K712" s="1035"/>
      <c r="L712" s="1035"/>
      <c r="M712" s="1035"/>
      <c r="N712" s="1035"/>
      <c r="O712" s="1035"/>
      <c r="P712" s="1078"/>
      <c r="Q712" s="1025"/>
    </row>
    <row r="713" spans="1:17">
      <c r="A713" s="1025"/>
      <c r="B713" s="1078"/>
      <c r="C713" s="1025"/>
      <c r="D713" s="1025"/>
      <c r="E713" s="1025"/>
      <c r="F713" s="1025"/>
      <c r="G713" s="1025"/>
      <c r="H713" s="1025"/>
      <c r="I713" s="1025"/>
      <c r="J713" s="1035"/>
      <c r="K713" s="1035"/>
      <c r="L713" s="1035"/>
      <c r="M713" s="1035"/>
      <c r="N713" s="1035"/>
      <c r="O713" s="1035"/>
      <c r="P713" s="1078"/>
      <c r="Q713" s="1025"/>
    </row>
    <row r="714" spans="1:17">
      <c r="A714" s="1025"/>
      <c r="B714" s="1078"/>
      <c r="C714" s="1025"/>
      <c r="D714" s="1025"/>
      <c r="E714" s="1025"/>
      <c r="F714" s="1025"/>
      <c r="G714" s="1025"/>
      <c r="H714" s="1025"/>
      <c r="I714" s="1025"/>
      <c r="J714" s="1035"/>
      <c r="K714" s="1035"/>
      <c r="L714" s="1035"/>
      <c r="M714" s="1035"/>
      <c r="N714" s="1035"/>
      <c r="O714" s="1035"/>
      <c r="P714" s="1078"/>
      <c r="Q714" s="1025"/>
    </row>
    <row r="715" spans="1:17">
      <c r="A715" s="1025"/>
      <c r="B715" s="1078"/>
      <c r="C715" s="1025"/>
      <c r="D715" s="1025"/>
      <c r="E715" s="1025"/>
      <c r="F715" s="1025"/>
      <c r="G715" s="1025"/>
      <c r="H715" s="1025"/>
      <c r="I715" s="1025"/>
      <c r="J715" s="1035"/>
      <c r="K715" s="1035"/>
      <c r="L715" s="1035"/>
      <c r="M715" s="1035"/>
      <c r="N715" s="1035"/>
      <c r="O715" s="1035"/>
      <c r="P715" s="1078"/>
      <c r="Q715" s="1025"/>
    </row>
    <row r="716" spans="1:17">
      <c r="A716" s="1025"/>
      <c r="B716" s="1078"/>
      <c r="C716" s="1025"/>
      <c r="D716" s="1025"/>
      <c r="E716" s="1025"/>
      <c r="F716" s="1025"/>
      <c r="G716" s="1025"/>
      <c r="H716" s="1025"/>
      <c r="I716" s="1025"/>
      <c r="J716" s="1035"/>
      <c r="K716" s="1035"/>
      <c r="L716" s="1035"/>
      <c r="M716" s="1035"/>
      <c r="N716" s="1035"/>
      <c r="O716" s="1035"/>
      <c r="P716" s="1078"/>
      <c r="Q716" s="1025"/>
    </row>
    <row r="717" spans="1:17">
      <c r="A717" s="1025"/>
      <c r="B717" s="1078"/>
      <c r="C717" s="1025"/>
      <c r="D717" s="1025"/>
      <c r="E717" s="1025"/>
      <c r="F717" s="1025"/>
      <c r="G717" s="1025"/>
      <c r="H717" s="1025"/>
      <c r="I717" s="1025"/>
      <c r="J717" s="1035"/>
      <c r="K717" s="1035"/>
      <c r="L717" s="1035"/>
      <c r="M717" s="1035"/>
      <c r="N717" s="1035"/>
      <c r="O717" s="1035"/>
      <c r="P717" s="1078"/>
      <c r="Q717" s="1025"/>
    </row>
    <row r="718" spans="1:17">
      <c r="A718" s="1025"/>
      <c r="B718" s="1078"/>
      <c r="C718" s="1025"/>
      <c r="D718" s="1025"/>
      <c r="E718" s="1025"/>
      <c r="F718" s="1025"/>
      <c r="G718" s="1025"/>
      <c r="H718" s="1025"/>
      <c r="I718" s="1025"/>
      <c r="J718" s="1035"/>
      <c r="K718" s="1035"/>
      <c r="L718" s="1035"/>
      <c r="M718" s="1035"/>
      <c r="N718" s="1035"/>
      <c r="O718" s="1035"/>
      <c r="P718" s="1078"/>
      <c r="Q718" s="1025"/>
    </row>
    <row r="719" spans="1:17">
      <c r="A719" s="1025"/>
      <c r="B719" s="1078"/>
      <c r="C719" s="1025"/>
      <c r="D719" s="1025"/>
      <c r="E719" s="1025"/>
      <c r="F719" s="1025"/>
      <c r="G719" s="1025"/>
      <c r="H719" s="1025"/>
      <c r="I719" s="1025"/>
      <c r="J719" s="1035"/>
      <c r="K719" s="1035"/>
      <c r="L719" s="1035"/>
      <c r="M719" s="1035"/>
      <c r="N719" s="1035"/>
      <c r="O719" s="1035"/>
      <c r="P719" s="1078"/>
      <c r="Q719" s="1025"/>
    </row>
    <row r="720" spans="1:17">
      <c r="A720" s="1025"/>
      <c r="B720" s="1078"/>
      <c r="C720" s="1025"/>
      <c r="D720" s="1025"/>
      <c r="E720" s="1025"/>
      <c r="F720" s="1025"/>
      <c r="G720" s="1025"/>
      <c r="H720" s="1025"/>
      <c r="I720" s="1025"/>
      <c r="J720" s="1035"/>
      <c r="K720" s="1035"/>
      <c r="L720" s="1035"/>
      <c r="M720" s="1035"/>
      <c r="N720" s="1035"/>
      <c r="O720" s="1035"/>
      <c r="P720" s="1078"/>
      <c r="Q720" s="1025"/>
    </row>
    <row r="721" spans="1:17">
      <c r="A721" s="1025"/>
      <c r="B721" s="1078"/>
      <c r="C721" s="1025"/>
      <c r="D721" s="1025"/>
      <c r="E721" s="1025"/>
      <c r="F721" s="1025"/>
      <c r="G721" s="1025"/>
      <c r="H721" s="1025"/>
      <c r="I721" s="1025"/>
      <c r="J721" s="1035"/>
      <c r="K721" s="1035"/>
      <c r="L721" s="1035"/>
      <c r="M721" s="1035"/>
      <c r="N721" s="1035"/>
      <c r="O721" s="1035"/>
      <c r="P721" s="1078"/>
      <c r="Q721" s="1025"/>
    </row>
    <row r="722" spans="1:17">
      <c r="A722" s="1025"/>
      <c r="B722" s="1078"/>
      <c r="C722" s="1025"/>
      <c r="D722" s="1025"/>
      <c r="E722" s="1025"/>
      <c r="F722" s="1025"/>
      <c r="G722" s="1025"/>
      <c r="H722" s="1025"/>
      <c r="I722" s="1025"/>
      <c r="J722" s="1035"/>
      <c r="K722" s="1035"/>
      <c r="L722" s="1035"/>
      <c r="M722" s="1035"/>
      <c r="N722" s="1035"/>
      <c r="O722" s="1035"/>
      <c r="P722" s="1078"/>
      <c r="Q722" s="1025"/>
    </row>
    <row r="723" spans="1:17">
      <c r="A723" s="1025"/>
      <c r="B723" s="1078"/>
      <c r="C723" s="1025"/>
      <c r="D723" s="1025"/>
      <c r="E723" s="1025"/>
      <c r="F723" s="1025"/>
      <c r="G723" s="1025"/>
      <c r="H723" s="1025"/>
      <c r="I723" s="1025"/>
      <c r="J723" s="1035"/>
      <c r="K723" s="1035"/>
      <c r="L723" s="1035"/>
      <c r="M723" s="1035"/>
      <c r="N723" s="1035"/>
      <c r="O723" s="1035"/>
      <c r="P723" s="1078"/>
      <c r="Q723" s="1025"/>
    </row>
    <row r="724" spans="1:17">
      <c r="A724" s="1025"/>
      <c r="B724" s="1078"/>
      <c r="C724" s="1025"/>
      <c r="D724" s="1025"/>
      <c r="E724" s="1025"/>
      <c r="F724" s="1025"/>
      <c r="G724" s="1025"/>
      <c r="H724" s="1025"/>
      <c r="I724" s="1025"/>
      <c r="J724" s="1035"/>
      <c r="K724" s="1035"/>
      <c r="L724" s="1035"/>
      <c r="M724" s="1035"/>
      <c r="N724" s="1035"/>
      <c r="O724" s="1035"/>
      <c r="P724" s="1078"/>
      <c r="Q724" s="1025"/>
    </row>
    <row r="725" spans="1:17">
      <c r="A725" s="1025"/>
      <c r="B725" s="1078"/>
      <c r="C725" s="1025"/>
      <c r="D725" s="1025"/>
      <c r="E725" s="1025"/>
      <c r="F725" s="1025"/>
      <c r="G725" s="1025"/>
      <c r="H725" s="1025"/>
      <c r="I725" s="1025"/>
      <c r="J725" s="1035"/>
      <c r="K725" s="1035"/>
      <c r="L725" s="1035"/>
      <c r="M725" s="1035"/>
      <c r="N725" s="1035"/>
      <c r="O725" s="1035"/>
      <c r="P725" s="1078"/>
      <c r="Q725" s="1025"/>
    </row>
    <row r="726" spans="1:17">
      <c r="A726" s="1025"/>
      <c r="B726" s="1078"/>
      <c r="C726" s="1025"/>
      <c r="D726" s="1025"/>
      <c r="E726" s="1025"/>
      <c r="F726" s="1025"/>
      <c r="G726" s="1025"/>
      <c r="H726" s="1025"/>
      <c r="I726" s="1025"/>
      <c r="J726" s="1035"/>
      <c r="K726" s="1035"/>
      <c r="L726" s="1035"/>
      <c r="M726" s="1035"/>
      <c r="N726" s="1035"/>
      <c r="O726" s="1035"/>
      <c r="P726" s="1078"/>
      <c r="Q726" s="1025"/>
    </row>
    <row r="727" spans="1:17">
      <c r="A727" s="1025"/>
      <c r="B727" s="1078"/>
      <c r="C727" s="1025"/>
      <c r="D727" s="1025"/>
      <c r="E727" s="1025"/>
      <c r="F727" s="1025"/>
      <c r="G727" s="1025"/>
      <c r="H727" s="1025"/>
      <c r="I727" s="1025"/>
      <c r="J727" s="1035"/>
      <c r="K727" s="1035"/>
      <c r="L727" s="1035"/>
      <c r="M727" s="1035"/>
      <c r="N727" s="1035"/>
      <c r="O727" s="1035"/>
      <c r="P727" s="1078"/>
      <c r="Q727" s="1025"/>
    </row>
    <row r="728" spans="1:17">
      <c r="A728" s="1025"/>
      <c r="B728" s="1078"/>
      <c r="C728" s="1025"/>
      <c r="D728" s="1025"/>
      <c r="E728" s="1025"/>
      <c r="F728" s="1025"/>
      <c r="G728" s="1025"/>
      <c r="H728" s="1025"/>
      <c r="I728" s="1025"/>
      <c r="J728" s="1035"/>
      <c r="K728" s="1035"/>
      <c r="L728" s="1035"/>
      <c r="M728" s="1035"/>
      <c r="N728" s="1035"/>
      <c r="O728" s="1035"/>
      <c r="P728" s="1078"/>
      <c r="Q728" s="1025"/>
    </row>
    <row r="729" spans="1:17">
      <c r="A729" s="1025"/>
      <c r="B729" s="1078"/>
      <c r="C729" s="1025"/>
      <c r="D729" s="1025"/>
      <c r="E729" s="1025"/>
      <c r="F729" s="1025"/>
      <c r="G729" s="1025"/>
      <c r="H729" s="1025"/>
      <c r="I729" s="1025"/>
      <c r="J729" s="1035"/>
      <c r="K729" s="1035"/>
      <c r="L729" s="1035"/>
      <c r="M729" s="1035"/>
      <c r="N729" s="1035"/>
      <c r="O729" s="1035"/>
      <c r="P729" s="1078"/>
      <c r="Q729" s="1025"/>
    </row>
    <row r="730" spans="1:17">
      <c r="A730" s="1025"/>
      <c r="B730" s="1078"/>
      <c r="C730" s="1025"/>
      <c r="D730" s="1025"/>
      <c r="E730" s="1025"/>
      <c r="F730" s="1025"/>
      <c r="G730" s="1025"/>
      <c r="H730" s="1025"/>
      <c r="I730" s="1025"/>
      <c r="J730" s="1035"/>
      <c r="K730" s="1035"/>
      <c r="L730" s="1035"/>
      <c r="M730" s="1035"/>
      <c r="N730" s="1035"/>
      <c r="O730" s="1035"/>
      <c r="P730" s="1078"/>
      <c r="Q730" s="1025"/>
    </row>
    <row r="731" spans="1:17">
      <c r="A731" s="1025"/>
      <c r="B731" s="1078"/>
      <c r="C731" s="1025"/>
      <c r="D731" s="1025"/>
      <c r="E731" s="1025"/>
      <c r="F731" s="1025"/>
      <c r="G731" s="1025"/>
      <c r="H731" s="1025"/>
      <c r="I731" s="1025"/>
      <c r="J731" s="1035"/>
      <c r="K731" s="1035"/>
      <c r="L731" s="1035"/>
      <c r="M731" s="1035"/>
      <c r="N731" s="1035"/>
      <c r="O731" s="1035"/>
      <c r="P731" s="1078"/>
      <c r="Q731" s="1025"/>
    </row>
    <row r="732" spans="1:17">
      <c r="A732" s="1025"/>
      <c r="B732" s="1078"/>
      <c r="C732" s="1025"/>
      <c r="D732" s="1025"/>
      <c r="E732" s="1025"/>
      <c r="F732" s="1025"/>
      <c r="G732" s="1025"/>
      <c r="H732" s="1025"/>
      <c r="I732" s="1025"/>
      <c r="J732" s="1035"/>
      <c r="K732" s="1035"/>
      <c r="L732" s="1035"/>
      <c r="M732" s="1035"/>
      <c r="N732" s="1035"/>
      <c r="O732" s="1035"/>
      <c r="P732" s="1078"/>
      <c r="Q732" s="1025"/>
    </row>
    <row r="733" spans="1:17">
      <c r="A733" s="1025"/>
      <c r="B733" s="1078"/>
      <c r="C733" s="1025"/>
      <c r="D733" s="1025"/>
      <c r="E733" s="1025"/>
      <c r="F733" s="1025"/>
      <c r="G733" s="1025"/>
      <c r="H733" s="1025"/>
      <c r="I733" s="1025"/>
      <c r="J733" s="1035"/>
      <c r="K733" s="1035"/>
      <c r="L733" s="1035"/>
      <c r="M733" s="1035"/>
      <c r="N733" s="1035"/>
      <c r="O733" s="1035"/>
      <c r="P733" s="1078"/>
      <c r="Q733" s="1025"/>
    </row>
    <row r="734" spans="1:17">
      <c r="A734" s="1025"/>
      <c r="B734" s="1078"/>
      <c r="C734" s="1025"/>
      <c r="D734" s="1025"/>
      <c r="E734" s="1025"/>
      <c r="F734" s="1025"/>
      <c r="G734" s="1025"/>
      <c r="H734" s="1025"/>
      <c r="I734" s="1025"/>
      <c r="J734" s="1035"/>
      <c r="K734" s="1035"/>
      <c r="L734" s="1035"/>
      <c r="M734" s="1035"/>
      <c r="N734" s="1035"/>
      <c r="O734" s="1035"/>
      <c r="P734" s="1078"/>
      <c r="Q734" s="1025"/>
    </row>
    <row r="735" spans="1:17">
      <c r="A735" s="1025"/>
      <c r="B735" s="1078"/>
      <c r="C735" s="1025"/>
      <c r="D735" s="1025"/>
      <c r="E735" s="1025"/>
      <c r="F735" s="1025"/>
      <c r="G735" s="1025"/>
      <c r="H735" s="1025"/>
      <c r="I735" s="1025"/>
      <c r="J735" s="1035"/>
      <c r="K735" s="1035"/>
      <c r="L735" s="1035"/>
      <c r="M735" s="1035"/>
      <c r="N735" s="1035"/>
      <c r="O735" s="1035"/>
      <c r="P735" s="1078"/>
      <c r="Q735" s="1025"/>
    </row>
    <row r="736" spans="1:17">
      <c r="A736" s="1025"/>
      <c r="B736" s="1078"/>
      <c r="C736" s="1025"/>
      <c r="D736" s="1025"/>
      <c r="E736" s="1025"/>
      <c r="F736" s="1025"/>
      <c r="G736" s="1025"/>
      <c r="H736" s="1025"/>
      <c r="I736" s="1025"/>
      <c r="J736" s="1035"/>
      <c r="K736" s="1035"/>
      <c r="L736" s="1035"/>
      <c r="M736" s="1035"/>
      <c r="N736" s="1035"/>
      <c r="O736" s="1035"/>
      <c r="P736" s="1078"/>
      <c r="Q736" s="1025"/>
    </row>
    <row r="737" spans="1:17">
      <c r="A737" s="1025"/>
      <c r="B737" s="1078"/>
      <c r="C737" s="1025"/>
      <c r="D737" s="1025"/>
      <c r="E737" s="1025"/>
      <c r="F737" s="1025"/>
      <c r="G737" s="1025"/>
      <c r="H737" s="1025"/>
      <c r="I737" s="1025"/>
      <c r="J737" s="1035"/>
      <c r="K737" s="1035"/>
      <c r="L737" s="1035"/>
      <c r="M737" s="1035"/>
      <c r="N737" s="1035"/>
      <c r="O737" s="1035"/>
      <c r="P737" s="1078"/>
      <c r="Q737" s="1025"/>
    </row>
    <row r="738" spans="1:17">
      <c r="A738" s="1025"/>
      <c r="B738" s="1078"/>
      <c r="C738" s="1025"/>
      <c r="D738" s="1025"/>
      <c r="E738" s="1025"/>
      <c r="F738" s="1025"/>
      <c r="G738" s="1025"/>
      <c r="H738" s="1025"/>
      <c r="I738" s="1025"/>
      <c r="J738" s="1035"/>
      <c r="K738" s="1035"/>
      <c r="L738" s="1035"/>
      <c r="M738" s="1035"/>
      <c r="N738" s="1035"/>
      <c r="O738" s="1035"/>
      <c r="P738" s="1078"/>
      <c r="Q738" s="1025"/>
    </row>
    <row r="739" spans="1:17">
      <c r="A739" s="1025"/>
      <c r="B739" s="1078"/>
      <c r="C739" s="1025"/>
      <c r="D739" s="1025"/>
      <c r="E739" s="1025"/>
      <c r="F739" s="1025"/>
      <c r="G739" s="1025"/>
      <c r="H739" s="1025"/>
      <c r="I739" s="1025"/>
      <c r="J739" s="1035"/>
      <c r="K739" s="1035"/>
      <c r="L739" s="1035"/>
      <c r="M739" s="1035"/>
      <c r="N739" s="1035"/>
      <c r="O739" s="1035"/>
      <c r="P739" s="1078"/>
      <c r="Q739" s="1025"/>
    </row>
    <row r="740" spans="1:17">
      <c r="A740" s="1025"/>
      <c r="B740" s="1078"/>
      <c r="C740" s="1025"/>
      <c r="D740" s="1025"/>
      <c r="E740" s="1025"/>
      <c r="F740" s="1025"/>
      <c r="G740" s="1025"/>
      <c r="H740" s="1025"/>
      <c r="I740" s="1025"/>
      <c r="J740" s="1035"/>
      <c r="K740" s="1035"/>
      <c r="L740" s="1035"/>
      <c r="M740" s="1035"/>
      <c r="N740" s="1035"/>
      <c r="O740" s="1035"/>
      <c r="P740" s="1078"/>
      <c r="Q740" s="1025"/>
    </row>
    <row r="741" spans="1:17">
      <c r="A741" s="1025"/>
      <c r="B741" s="1078"/>
      <c r="C741" s="1025"/>
      <c r="D741" s="1025"/>
      <c r="E741" s="1025"/>
      <c r="F741" s="1025"/>
      <c r="G741" s="1025"/>
      <c r="H741" s="1025"/>
      <c r="I741" s="1025"/>
      <c r="J741" s="1035"/>
      <c r="K741" s="1035"/>
      <c r="L741" s="1035"/>
      <c r="M741" s="1035"/>
      <c r="N741" s="1035"/>
      <c r="O741" s="1035"/>
      <c r="P741" s="1078"/>
      <c r="Q741" s="1025"/>
    </row>
    <row r="742" spans="1:17">
      <c r="A742" s="1025"/>
      <c r="B742" s="1078"/>
      <c r="C742" s="1025"/>
      <c r="D742" s="1025"/>
      <c r="E742" s="1025"/>
      <c r="F742" s="1025"/>
      <c r="G742" s="1025"/>
      <c r="H742" s="1025"/>
      <c r="I742" s="1025"/>
      <c r="J742" s="1035"/>
      <c r="K742" s="1035"/>
      <c r="L742" s="1035"/>
      <c r="M742" s="1035"/>
      <c r="N742" s="1035"/>
      <c r="O742" s="1035"/>
      <c r="P742" s="1078"/>
      <c r="Q742" s="1025"/>
    </row>
    <row r="743" spans="1:17">
      <c r="A743" s="1025"/>
      <c r="B743" s="1078"/>
      <c r="C743" s="1025"/>
      <c r="D743" s="1025"/>
      <c r="E743" s="1025"/>
      <c r="F743" s="1025"/>
      <c r="G743" s="1025"/>
      <c r="H743" s="1025"/>
      <c r="I743" s="1025"/>
      <c r="J743" s="1035"/>
      <c r="K743" s="1035"/>
      <c r="L743" s="1035"/>
      <c r="M743" s="1035"/>
      <c r="N743" s="1035"/>
      <c r="O743" s="1035"/>
      <c r="P743" s="1078"/>
      <c r="Q743" s="1025"/>
    </row>
    <row r="744" spans="1:17">
      <c r="A744" s="1025"/>
      <c r="B744" s="1078"/>
      <c r="C744" s="1025"/>
      <c r="D744" s="1025"/>
      <c r="E744" s="1025"/>
      <c r="F744" s="1025"/>
      <c r="G744" s="1025"/>
      <c r="H744" s="1025"/>
      <c r="I744" s="1025"/>
      <c r="J744" s="1035"/>
      <c r="K744" s="1035"/>
      <c r="L744" s="1035"/>
      <c r="M744" s="1035"/>
      <c r="N744" s="1035"/>
      <c r="O744" s="1035"/>
      <c r="P744" s="1078"/>
      <c r="Q744" s="1025"/>
    </row>
    <row r="745" spans="1:17">
      <c r="A745" s="1025"/>
      <c r="B745" s="1078"/>
      <c r="C745" s="1025"/>
      <c r="D745" s="1025"/>
      <c r="E745" s="1025"/>
      <c r="F745" s="1025"/>
      <c r="G745" s="1025"/>
      <c r="H745" s="1025"/>
      <c r="I745" s="1025"/>
      <c r="J745" s="1035"/>
      <c r="K745" s="1035"/>
      <c r="L745" s="1035"/>
      <c r="M745" s="1035"/>
      <c r="N745" s="1035"/>
      <c r="O745" s="1035"/>
      <c r="P745" s="1078"/>
      <c r="Q745" s="1025"/>
    </row>
    <row r="746" spans="1:17">
      <c r="A746" s="1025"/>
      <c r="B746" s="1078"/>
      <c r="C746" s="1025"/>
      <c r="D746" s="1025"/>
      <c r="E746" s="1025"/>
      <c r="F746" s="1025"/>
      <c r="G746" s="1025"/>
      <c r="H746" s="1025"/>
      <c r="I746" s="1025"/>
      <c r="J746" s="1035"/>
      <c r="K746" s="1035"/>
      <c r="L746" s="1035"/>
      <c r="M746" s="1035"/>
      <c r="N746" s="1035"/>
      <c r="O746" s="1035"/>
      <c r="P746" s="1078"/>
      <c r="Q746" s="1025"/>
    </row>
    <row r="747" spans="1:17">
      <c r="A747" s="1025"/>
      <c r="B747" s="1078"/>
      <c r="C747" s="1025"/>
      <c r="D747" s="1025"/>
      <c r="E747" s="1025"/>
      <c r="F747" s="1025"/>
      <c r="G747" s="1025"/>
      <c r="H747" s="1025"/>
      <c r="I747" s="1025"/>
      <c r="J747" s="1035"/>
      <c r="K747" s="1035"/>
      <c r="L747" s="1035"/>
      <c r="M747" s="1035"/>
      <c r="N747" s="1035"/>
      <c r="O747" s="1035"/>
      <c r="P747" s="1078"/>
      <c r="Q747" s="1025"/>
    </row>
    <row r="748" spans="1:17">
      <c r="A748" s="1025"/>
      <c r="B748" s="1078"/>
      <c r="C748" s="1025"/>
      <c r="D748" s="1025"/>
      <c r="E748" s="1025"/>
      <c r="F748" s="1025"/>
      <c r="G748" s="1025"/>
      <c r="H748" s="1025"/>
      <c r="I748" s="1025"/>
      <c r="J748" s="1035"/>
      <c r="K748" s="1035"/>
      <c r="L748" s="1035"/>
      <c r="M748" s="1035"/>
      <c r="N748" s="1035"/>
      <c r="O748" s="1035"/>
      <c r="P748" s="1078"/>
      <c r="Q748" s="1025"/>
    </row>
    <row r="749" spans="1:17">
      <c r="A749" s="1025"/>
      <c r="B749" s="1078"/>
      <c r="C749" s="1025"/>
      <c r="D749" s="1025"/>
      <c r="E749" s="1025"/>
      <c r="F749" s="1025"/>
      <c r="G749" s="1025"/>
      <c r="H749" s="1025"/>
      <c r="I749" s="1025"/>
      <c r="J749" s="1035"/>
      <c r="K749" s="1035"/>
      <c r="L749" s="1035"/>
      <c r="M749" s="1035"/>
      <c r="N749" s="1035"/>
      <c r="O749" s="1035"/>
      <c r="P749" s="1078"/>
      <c r="Q749" s="1025"/>
    </row>
    <row r="750" spans="1:17">
      <c r="A750" s="1025"/>
      <c r="B750" s="1078"/>
      <c r="C750" s="1025"/>
      <c r="D750" s="1025"/>
      <c r="E750" s="1025"/>
      <c r="F750" s="1025"/>
      <c r="G750" s="1025"/>
      <c r="H750" s="1025"/>
      <c r="I750" s="1025"/>
      <c r="J750" s="1035"/>
      <c r="K750" s="1035"/>
      <c r="L750" s="1035"/>
      <c r="M750" s="1035"/>
      <c r="N750" s="1035"/>
      <c r="O750" s="1035"/>
      <c r="P750" s="1078"/>
      <c r="Q750" s="1025"/>
    </row>
    <row r="751" spans="1:17">
      <c r="A751" s="1025"/>
      <c r="B751" s="1078"/>
      <c r="C751" s="1025"/>
      <c r="D751" s="1025"/>
      <c r="E751" s="1025"/>
      <c r="F751" s="1025"/>
      <c r="G751" s="1025"/>
      <c r="H751" s="1025"/>
      <c r="I751" s="1025"/>
      <c r="J751" s="1035"/>
      <c r="K751" s="1035"/>
      <c r="L751" s="1035"/>
      <c r="M751" s="1035"/>
      <c r="N751" s="1035"/>
      <c r="O751" s="1035"/>
      <c r="P751" s="1078"/>
      <c r="Q751" s="1025"/>
    </row>
    <row r="752" spans="1:17">
      <c r="A752" s="1025"/>
      <c r="B752" s="1078"/>
      <c r="C752" s="1025"/>
      <c r="D752" s="1025"/>
      <c r="E752" s="1025"/>
      <c r="F752" s="1025"/>
      <c r="G752" s="1025"/>
      <c r="H752" s="1025"/>
      <c r="I752" s="1025"/>
      <c r="J752" s="1035"/>
      <c r="K752" s="1035"/>
      <c r="L752" s="1035"/>
      <c r="M752" s="1035"/>
      <c r="N752" s="1035"/>
      <c r="O752" s="1035"/>
      <c r="P752" s="1078"/>
      <c r="Q752" s="1025"/>
    </row>
  </sheetData>
  <customSheetViews>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1"/>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2"/>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3"/>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4"/>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5"/>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6"/>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7"/>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8"/>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9"/>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10"/>
      <headerFooter alignWithMargins="0"/>
    </customSheetView>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11"/>
      <headerFooter alignWithMargins="0"/>
    </customSheetView>
  </customSheetViews>
  <mergeCells count="3">
    <mergeCell ref="Q39:Q51"/>
    <mergeCell ref="A40:A51"/>
    <mergeCell ref="B42:P42"/>
  </mergeCells>
  <printOptions horizontalCentered="1" verticalCentered="1"/>
  <pageMargins left="0.125" right="0.125" top="0.75" bottom="0.2" header="0.5" footer="0.5"/>
  <pageSetup scale="83" orientation="landscape" r:id="rId12"/>
  <headerFooter alignWithMargins="0"/>
  <legacyDrawing r:id="rId1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66"/>
  <sheetViews>
    <sheetView topLeftCell="A37" zoomScaleNormal="100" workbookViewId="0">
      <selection activeCell="C38" sqref="C38"/>
    </sheetView>
  </sheetViews>
  <sheetFormatPr defaultColWidth="14.7109375" defaultRowHeight="12.75"/>
  <cols>
    <col min="1" max="1" width="7.42578125" style="1084" customWidth="1"/>
    <col min="2" max="3" width="3.5703125" style="1084" customWidth="1"/>
    <col min="4" max="4" width="2.28515625" style="1084" customWidth="1"/>
    <col min="5" max="5" width="12.140625" style="1084" customWidth="1"/>
    <col min="6" max="6" width="10.140625" style="1084" customWidth="1"/>
    <col min="7" max="7" width="37.28515625" style="1084" customWidth="1"/>
    <col min="8" max="9" width="14.7109375" style="1083" customWidth="1"/>
    <col min="10" max="10" width="2.140625" style="1084" customWidth="1"/>
    <col min="11" max="16384" width="14.7109375" style="1084"/>
  </cols>
  <sheetData>
    <row r="1" spans="1:9" ht="14.1" customHeight="1">
      <c r="A1" s="1080"/>
      <c r="B1" s="1081" t="s">
        <v>3461</v>
      </c>
      <c r="C1" s="1082"/>
      <c r="D1" s="1082"/>
      <c r="E1" s="1082"/>
      <c r="F1" s="1082"/>
      <c r="G1" s="1082"/>
      <c r="I1" s="685">
        <v>31</v>
      </c>
    </row>
    <row r="2" spans="1:9" ht="9" customHeight="1">
      <c r="A2" s="1080"/>
      <c r="B2" s="1085"/>
      <c r="C2" s="1086"/>
      <c r="D2" s="1086"/>
      <c r="E2" s="1086"/>
      <c r="F2" s="1086"/>
      <c r="G2" s="1086"/>
      <c r="H2" s="1087"/>
      <c r="I2" s="1088"/>
    </row>
    <row r="3" spans="1:9" ht="12.75" customHeight="1">
      <c r="A3" s="1080"/>
      <c r="B3" s="1089" t="s">
        <v>1207</v>
      </c>
      <c r="C3" s="1090"/>
      <c r="D3" s="1090"/>
      <c r="E3" s="1090"/>
      <c r="F3" s="1090"/>
      <c r="G3" s="1090"/>
      <c r="I3" s="1091"/>
    </row>
    <row r="4" spans="1:9" ht="12.75" customHeight="1">
      <c r="A4" s="1080"/>
      <c r="B4" s="1092"/>
      <c r="C4" s="1093"/>
      <c r="D4" s="1093"/>
      <c r="E4" s="1093"/>
      <c r="F4" s="1093"/>
      <c r="G4" s="1093"/>
      <c r="I4" s="1091"/>
    </row>
    <row r="5" spans="1:9" s="1080" customFormat="1" ht="9.75" customHeight="1">
      <c r="B5" s="1094"/>
      <c r="C5" s="1095" t="s">
        <v>1208</v>
      </c>
      <c r="D5" s="1096"/>
      <c r="E5" s="1097"/>
      <c r="F5" s="1098"/>
      <c r="G5" s="1098"/>
      <c r="H5" s="1099"/>
      <c r="I5" s="1100"/>
    </row>
    <row r="6" spans="1:9" s="1080" customFormat="1" ht="9.75" customHeight="1">
      <c r="B6" s="1094"/>
      <c r="C6" s="1095" t="s">
        <v>1209</v>
      </c>
      <c r="D6" s="1098"/>
      <c r="E6" s="1097"/>
      <c r="F6" s="1098"/>
      <c r="G6" s="1098"/>
      <c r="H6" s="1099"/>
      <c r="I6" s="1100"/>
    </row>
    <row r="7" spans="1:9" s="1080" customFormat="1" ht="9.75" customHeight="1">
      <c r="B7" s="1094"/>
      <c r="C7" s="1095" t="s">
        <v>1210</v>
      </c>
      <c r="D7" s="1098"/>
      <c r="E7" s="1097"/>
      <c r="F7" s="1098"/>
      <c r="G7" s="1098"/>
      <c r="H7" s="1099"/>
      <c r="I7" s="1100"/>
    </row>
    <row r="8" spans="1:9" s="1080" customFormat="1" ht="9.75" customHeight="1">
      <c r="B8" s="1094"/>
      <c r="C8" s="1095" t="s">
        <v>1211</v>
      </c>
      <c r="D8" s="1098"/>
      <c r="E8" s="1097"/>
      <c r="F8" s="1098"/>
      <c r="G8" s="1098"/>
      <c r="H8" s="1099"/>
      <c r="I8" s="1100"/>
    </row>
    <row r="9" spans="1:9" s="1080" customFormat="1" ht="9.75" customHeight="1">
      <c r="B9" s="1094"/>
      <c r="C9" s="1095" t="s">
        <v>1212</v>
      </c>
      <c r="D9" s="1098"/>
      <c r="E9" s="1097"/>
      <c r="F9" s="1098"/>
      <c r="G9" s="1098"/>
      <c r="H9" s="1099"/>
      <c r="I9" s="1100"/>
    </row>
    <row r="10" spans="1:9" s="1080" customFormat="1" ht="9.75" customHeight="1">
      <c r="B10" s="1094"/>
      <c r="C10" s="1095" t="s">
        <v>1213</v>
      </c>
      <c r="D10" s="1096"/>
      <c r="E10" s="1097"/>
      <c r="F10" s="1098"/>
      <c r="G10" s="1098"/>
      <c r="H10" s="1099"/>
      <c r="I10" s="1100"/>
    </row>
    <row r="11" spans="1:9" s="1080" customFormat="1" ht="9.75" customHeight="1">
      <c r="B11" s="1094"/>
      <c r="C11" s="1095" t="s">
        <v>1214</v>
      </c>
      <c r="D11" s="1098"/>
      <c r="E11" s="1097"/>
      <c r="F11" s="1098"/>
      <c r="G11" s="1098"/>
      <c r="H11" s="1099"/>
      <c r="I11" s="1100"/>
    </row>
    <row r="12" spans="1:9" s="1080" customFormat="1" ht="9.75" customHeight="1">
      <c r="B12" s="1094"/>
      <c r="C12" s="1095" t="s">
        <v>1215</v>
      </c>
      <c r="D12" s="1096"/>
      <c r="E12" s="1097"/>
      <c r="F12" s="1098"/>
      <c r="G12" s="1098"/>
      <c r="H12" s="1099"/>
      <c r="I12" s="1100"/>
    </row>
    <row r="13" spans="1:9" s="1080" customFormat="1" ht="9.75" customHeight="1">
      <c r="B13" s="1094"/>
      <c r="C13" s="1095" t="s">
        <v>1216</v>
      </c>
      <c r="D13" s="1096"/>
      <c r="E13" s="1097"/>
      <c r="F13" s="1098"/>
      <c r="G13" s="1098"/>
      <c r="H13" s="1099"/>
      <c r="I13" s="1100"/>
    </row>
    <row r="14" spans="1:9" s="1080" customFormat="1" ht="9.75" customHeight="1">
      <c r="B14" s="1094"/>
      <c r="C14" s="1095" t="s">
        <v>1217</v>
      </c>
      <c r="D14" s="1096"/>
      <c r="E14" s="1097"/>
      <c r="F14" s="1098"/>
      <c r="G14" s="1098"/>
      <c r="H14" s="1099"/>
      <c r="I14" s="1100"/>
    </row>
    <row r="15" spans="1:9" s="1080" customFormat="1" ht="9.75" customHeight="1">
      <c r="B15" s="1094"/>
      <c r="C15" s="1095" t="s">
        <v>1218</v>
      </c>
      <c r="D15" s="1096"/>
      <c r="E15" s="1097"/>
      <c r="F15" s="1098"/>
      <c r="G15" s="1098"/>
      <c r="H15" s="1099"/>
      <c r="I15" s="1100"/>
    </row>
    <row r="16" spans="1:9" s="1080" customFormat="1" ht="9.75" customHeight="1">
      <c r="B16" s="1094"/>
      <c r="C16" s="1095" t="s">
        <v>1219</v>
      </c>
      <c r="D16" s="1096"/>
      <c r="E16" s="1097"/>
      <c r="F16" s="1098"/>
      <c r="G16" s="1098"/>
      <c r="H16" s="1099"/>
      <c r="I16" s="1100"/>
    </row>
    <row r="17" spans="2:9" s="1080" customFormat="1" ht="9.75" customHeight="1">
      <c r="B17" s="1094"/>
      <c r="C17" s="1095" t="s">
        <v>1220</v>
      </c>
      <c r="D17" s="1096"/>
      <c r="E17" s="1097"/>
      <c r="F17" s="1098"/>
      <c r="G17" s="1098"/>
      <c r="H17" s="1099"/>
      <c r="I17" s="1100"/>
    </row>
    <row r="18" spans="2:9" s="1080" customFormat="1" ht="9.75" customHeight="1">
      <c r="B18" s="1094"/>
      <c r="C18" s="1095" t="s">
        <v>1221</v>
      </c>
      <c r="D18" s="1096"/>
      <c r="E18" s="1097"/>
      <c r="F18" s="1098"/>
      <c r="G18" s="1098"/>
      <c r="H18" s="1099"/>
      <c r="I18" s="1100"/>
    </row>
    <row r="19" spans="2:9" s="1080" customFormat="1" ht="9.75" customHeight="1">
      <c r="B19" s="1094"/>
      <c r="C19" s="1095" t="s">
        <v>1222</v>
      </c>
      <c r="D19" s="1096"/>
      <c r="E19" s="1097"/>
      <c r="F19" s="1098"/>
      <c r="G19" s="1098"/>
      <c r="H19" s="1099"/>
      <c r="I19" s="1100"/>
    </row>
    <row r="20" spans="2:9" s="1080" customFormat="1" ht="9.75" customHeight="1">
      <c r="B20" s="1094"/>
      <c r="C20" s="1095" t="s">
        <v>1223</v>
      </c>
      <c r="D20" s="1096"/>
      <c r="E20" s="1097"/>
      <c r="F20" s="1098"/>
      <c r="G20" s="1098"/>
      <c r="H20" s="1099"/>
      <c r="I20" s="1100"/>
    </row>
    <row r="21" spans="2:9" s="1080" customFormat="1" ht="9.75" customHeight="1">
      <c r="B21" s="1094"/>
      <c r="C21" s="1095" t="s">
        <v>1224</v>
      </c>
      <c r="D21" s="1096"/>
      <c r="E21" s="1097"/>
      <c r="F21" s="1098"/>
      <c r="G21" s="1098"/>
      <c r="H21" s="1099"/>
      <c r="I21" s="1100"/>
    </row>
    <row r="22" spans="2:9" s="1080" customFormat="1" ht="9.75" customHeight="1">
      <c r="B22" s="1094"/>
      <c r="C22" s="1095" t="s">
        <v>1225</v>
      </c>
      <c r="D22" s="1096"/>
      <c r="E22" s="1097"/>
      <c r="F22" s="1098"/>
      <c r="G22" s="1098"/>
      <c r="H22" s="1099"/>
      <c r="I22" s="1100"/>
    </row>
    <row r="23" spans="2:9" s="1080" customFormat="1" ht="9.75" customHeight="1">
      <c r="B23" s="1094"/>
      <c r="C23" s="1095" t="s">
        <v>1226</v>
      </c>
      <c r="D23" s="1096"/>
      <c r="E23" s="1097"/>
      <c r="F23" s="1098"/>
      <c r="G23" s="1098"/>
      <c r="H23" s="1099"/>
      <c r="I23" s="1100"/>
    </row>
    <row r="24" spans="2:9" s="1080" customFormat="1" ht="9.75" customHeight="1">
      <c r="B24" s="1094"/>
      <c r="C24" s="1095" t="s">
        <v>1227</v>
      </c>
      <c r="D24" s="1096"/>
      <c r="E24" s="1097"/>
      <c r="F24" s="1098"/>
      <c r="G24" s="1098"/>
      <c r="H24" s="1099"/>
      <c r="I24" s="1100"/>
    </row>
    <row r="25" spans="2:9" s="1080" customFormat="1" ht="9.75" customHeight="1">
      <c r="B25" s="1094"/>
      <c r="C25" s="1095" t="s">
        <v>1228</v>
      </c>
      <c r="D25" s="1096"/>
      <c r="E25" s="1097"/>
      <c r="F25" s="1098"/>
      <c r="G25" s="1098"/>
      <c r="H25" s="1099"/>
      <c r="I25" s="1100"/>
    </row>
    <row r="26" spans="2:9" s="1080" customFormat="1" ht="9.75" customHeight="1">
      <c r="B26" s="1094"/>
      <c r="C26" s="1095" t="s">
        <v>1229</v>
      </c>
      <c r="D26" s="1096"/>
      <c r="E26" s="1097"/>
      <c r="F26" s="1098"/>
      <c r="G26" s="1098"/>
      <c r="H26" s="1099"/>
      <c r="I26" s="1100"/>
    </row>
    <row r="27" spans="2:9" s="1080" customFormat="1" ht="9.75" customHeight="1">
      <c r="B27" s="1094"/>
      <c r="C27" s="1095" t="s">
        <v>1230</v>
      </c>
      <c r="D27" s="1096"/>
      <c r="E27" s="1097"/>
      <c r="F27" s="1098"/>
      <c r="G27" s="1098"/>
      <c r="H27" s="1099"/>
      <c r="I27" s="1100"/>
    </row>
    <row r="28" spans="2:9" s="1080" customFormat="1" ht="9.75" customHeight="1">
      <c r="B28" s="1094"/>
      <c r="C28" s="1095" t="s">
        <v>1231</v>
      </c>
      <c r="D28" s="1096"/>
      <c r="E28" s="1097"/>
      <c r="F28" s="1098"/>
      <c r="G28" s="1098"/>
      <c r="H28" s="1099"/>
      <c r="I28" s="1100"/>
    </row>
    <row r="29" spans="2:9" s="1080" customFormat="1" ht="9.75" customHeight="1">
      <c r="B29" s="1094"/>
      <c r="C29" s="1095" t="s">
        <v>1232</v>
      </c>
      <c r="D29" s="1096"/>
      <c r="E29" s="1097"/>
      <c r="F29" s="1098"/>
      <c r="G29" s="1098"/>
      <c r="H29" s="1099"/>
      <c r="I29" s="1100"/>
    </row>
    <row r="30" spans="2:9" s="1080" customFormat="1" ht="9.75" customHeight="1">
      <c r="B30" s="1094"/>
      <c r="C30" s="1095" t="s">
        <v>1233</v>
      </c>
      <c r="D30" s="1096"/>
      <c r="E30" s="1097"/>
      <c r="F30" s="1098"/>
      <c r="G30" s="1098"/>
      <c r="H30" s="1099"/>
      <c r="I30" s="1100"/>
    </row>
    <row r="31" spans="2:9" s="1080" customFormat="1" ht="9.75" customHeight="1">
      <c r="B31" s="1094"/>
      <c r="C31" s="1095" t="s">
        <v>1234</v>
      </c>
      <c r="D31" s="1098"/>
      <c r="E31" s="1097"/>
      <c r="F31" s="1098"/>
      <c r="G31" s="1098"/>
      <c r="H31" s="1099"/>
      <c r="I31" s="1100"/>
    </row>
    <row r="32" spans="2:9" s="1080" customFormat="1" ht="9.75" customHeight="1">
      <c r="B32" s="1094"/>
      <c r="C32" s="1101"/>
      <c r="D32" s="1102"/>
      <c r="E32" s="1103"/>
      <c r="F32" s="1102"/>
      <c r="G32" s="1102"/>
      <c r="H32" s="1099"/>
      <c r="I32" s="1100"/>
    </row>
    <row r="33" spans="1:10" ht="9" customHeight="1">
      <c r="A33" s="1080"/>
      <c r="B33" s="1104"/>
      <c r="C33" s="1105"/>
      <c r="D33" s="1105"/>
      <c r="E33" s="1105"/>
      <c r="F33" s="1105"/>
      <c r="G33" s="1105"/>
      <c r="H33" s="1106"/>
      <c r="I33" s="1107"/>
    </row>
    <row r="34" spans="1:10" ht="9" customHeight="1">
      <c r="A34" s="1080"/>
      <c r="B34" s="1094"/>
      <c r="C34" s="1108"/>
      <c r="D34" s="1108"/>
      <c r="E34" s="1108"/>
      <c r="F34" s="1108"/>
      <c r="G34" s="1108"/>
      <c r="I34" s="1091"/>
    </row>
    <row r="35" spans="1:10" ht="12.75" customHeight="1">
      <c r="A35" s="1080"/>
      <c r="B35" s="3940" t="s">
        <v>1235</v>
      </c>
      <c r="C35" s="3941"/>
      <c r="D35" s="3941"/>
      <c r="E35" s="3941"/>
      <c r="F35" s="3941"/>
      <c r="G35" s="3941"/>
      <c r="H35" s="3941"/>
      <c r="I35" s="3942"/>
    </row>
    <row r="36" spans="1:10" ht="12.75" customHeight="1">
      <c r="A36" s="1080"/>
      <c r="B36" s="1109"/>
      <c r="C36" s="1110"/>
      <c r="D36" s="1110"/>
      <c r="E36" s="1110"/>
      <c r="F36" s="1110"/>
      <c r="G36" s="1111" t="s">
        <v>295</v>
      </c>
      <c r="H36" s="1110"/>
      <c r="I36" s="1112"/>
    </row>
    <row r="37" spans="1:10" ht="12.75" customHeight="1">
      <c r="A37" s="1080"/>
      <c r="B37" s="1113"/>
      <c r="C37" s="1114"/>
      <c r="D37" s="1114"/>
      <c r="E37" s="1114"/>
      <c r="F37" s="1114"/>
      <c r="G37" s="1114"/>
      <c r="I37" s="1091"/>
    </row>
    <row r="38" spans="1:10" ht="12.95" customHeight="1">
      <c r="A38" s="1080"/>
      <c r="B38" s="1094"/>
      <c r="C38" s="1115" t="s">
        <v>1236</v>
      </c>
      <c r="D38" s="1116"/>
      <c r="E38" s="855"/>
      <c r="F38" s="855"/>
      <c r="G38" s="855"/>
      <c r="I38" s="1091"/>
    </row>
    <row r="39" spans="1:10" ht="12.95" customHeight="1">
      <c r="A39" s="1080"/>
      <c r="B39" s="1094"/>
      <c r="C39" s="1116"/>
      <c r="D39" s="1116"/>
      <c r="E39" s="855"/>
      <c r="F39" s="855"/>
      <c r="G39" s="855"/>
      <c r="H39" s="1117"/>
      <c r="I39" s="1091"/>
      <c r="J39" s="1118"/>
    </row>
    <row r="40" spans="1:10" ht="12.95" customHeight="1">
      <c r="A40" s="1080"/>
      <c r="B40" s="1094"/>
      <c r="C40" s="1115" t="s">
        <v>1237</v>
      </c>
      <c r="D40" s="1116"/>
      <c r="E40" s="855"/>
      <c r="F40" s="855"/>
      <c r="G40" s="855"/>
      <c r="H40" s="1119"/>
      <c r="I40" s="1091"/>
      <c r="J40" s="1118"/>
    </row>
    <row r="41" spans="1:10" s="1080" customFormat="1" ht="12.95" customHeight="1">
      <c r="B41" s="1094"/>
      <c r="C41" s="1116"/>
      <c r="D41" s="1116"/>
      <c r="E41" s="855"/>
      <c r="F41" s="855"/>
      <c r="G41" s="855"/>
      <c r="H41" s="1120"/>
      <c r="I41" s="1121"/>
      <c r="J41" s="1118"/>
    </row>
    <row r="42" spans="1:10" s="1080" customFormat="1" ht="12.95" customHeight="1">
      <c r="B42" s="1094"/>
      <c r="C42" s="1116"/>
      <c r="D42" s="1116"/>
      <c r="E42" s="1122">
        <f>363775+53624+293937</f>
        <v>711336</v>
      </c>
      <c r="F42" s="855" t="s">
        <v>1238</v>
      </c>
      <c r="G42" s="855"/>
      <c r="H42" s="1123"/>
      <c r="I42" s="1091"/>
      <c r="J42" s="1118"/>
    </row>
    <row r="43" spans="1:10" s="1080" customFormat="1" ht="12.95" customHeight="1">
      <c r="B43" s="1094"/>
      <c r="C43" s="1116"/>
      <c r="D43" s="1116"/>
      <c r="E43" s="1122">
        <v>4696</v>
      </c>
      <c r="F43" s="855" t="s">
        <v>1239</v>
      </c>
      <c r="G43" s="855"/>
      <c r="H43" s="1123"/>
      <c r="I43" s="1091"/>
      <c r="J43" s="1118"/>
    </row>
    <row r="44" spans="1:10" s="1080" customFormat="1" ht="12.95" customHeight="1">
      <c r="B44" s="1094"/>
      <c r="C44" s="1116"/>
      <c r="D44" s="1116"/>
      <c r="E44" s="1124">
        <f>12449+38</f>
        <v>12487</v>
      </c>
      <c r="F44" s="855" t="s">
        <v>1240</v>
      </c>
      <c r="G44" s="855"/>
      <c r="H44" s="1123"/>
      <c r="I44" s="1091"/>
      <c r="J44" s="1125"/>
    </row>
    <row r="45" spans="1:10" s="1080" customFormat="1" ht="15.6" customHeight="1" thickBot="1">
      <c r="B45" s="1094"/>
      <c r="C45" s="1116"/>
      <c r="D45" s="1116"/>
      <c r="E45" s="1126">
        <f>+E42+E43+E44</f>
        <v>728519</v>
      </c>
      <c r="F45" s="1127" t="s">
        <v>319</v>
      </c>
      <c r="G45" s="1127"/>
      <c r="H45" s="1123"/>
      <c r="I45" s="1091"/>
      <c r="J45" s="1118"/>
    </row>
    <row r="46" spans="1:10" s="1080" customFormat="1" ht="14.25" customHeight="1" thickTop="1">
      <c r="B46" s="1094"/>
      <c r="C46" s="1116"/>
      <c r="D46" s="1116"/>
      <c r="E46" s="1122"/>
      <c r="F46" s="1127"/>
      <c r="G46" s="1127"/>
      <c r="H46" s="1123"/>
      <c r="I46" s="1091"/>
      <c r="J46" s="1118"/>
    </row>
    <row r="47" spans="1:10" s="1080" customFormat="1" ht="12.95" customHeight="1">
      <c r="B47" s="1094"/>
      <c r="C47" s="1116"/>
      <c r="D47" s="1116"/>
      <c r="E47" s="1122">
        <v>711720</v>
      </c>
      <c r="F47" s="1127" t="s">
        <v>1241</v>
      </c>
      <c r="G47" s="1127"/>
      <c r="H47" s="1123"/>
      <c r="I47" s="1091"/>
      <c r="J47" s="1118"/>
    </row>
    <row r="48" spans="1:10" s="1080" customFormat="1" ht="12.95" customHeight="1">
      <c r="B48" s="1094"/>
      <c r="C48" s="1116"/>
      <c r="D48" s="1116"/>
      <c r="E48" s="1122">
        <v>0</v>
      </c>
      <c r="F48" s="1127" t="s">
        <v>1242</v>
      </c>
      <c r="G48" s="1127"/>
      <c r="H48" s="1123"/>
      <c r="I48" s="1091"/>
      <c r="J48" s="1118"/>
    </row>
    <row r="49" spans="1:10" s="1080" customFormat="1" ht="12.95" customHeight="1">
      <c r="B49" s="1094"/>
      <c r="C49" s="1116"/>
      <c r="D49" s="1116"/>
      <c r="E49" s="1124">
        <v>16799</v>
      </c>
      <c r="F49" s="1127" t="s">
        <v>1243</v>
      </c>
      <c r="G49" s="1127"/>
      <c r="H49" s="1123"/>
      <c r="I49" s="1091"/>
      <c r="J49" s="1118"/>
    </row>
    <row r="50" spans="1:10" ht="15.6" customHeight="1" thickBot="1">
      <c r="A50" s="1080"/>
      <c r="B50" s="1094"/>
      <c r="C50" s="1116"/>
      <c r="D50" s="1116"/>
      <c r="E50" s="1126">
        <f>+E47+E48+E49</f>
        <v>728519</v>
      </c>
      <c r="F50" s="1127" t="s">
        <v>319</v>
      </c>
      <c r="G50" s="1128"/>
      <c r="H50" s="1123"/>
      <c r="I50" s="1091"/>
      <c r="J50" s="1118"/>
    </row>
    <row r="51" spans="1:10" ht="14.25" customHeight="1" thickTop="1">
      <c r="A51" s="1080"/>
      <c r="B51" s="1094"/>
      <c r="C51" s="1118"/>
      <c r="D51" s="1118"/>
      <c r="E51" s="1129"/>
      <c r="F51" s="1129"/>
      <c r="G51" s="1129"/>
      <c r="H51" s="1123"/>
      <c r="I51" s="1091"/>
      <c r="J51" s="1118"/>
    </row>
    <row r="52" spans="1:10" ht="12.95" customHeight="1">
      <c r="A52" s="1080"/>
      <c r="B52" s="1094"/>
      <c r="C52" s="1115" t="s">
        <v>1244</v>
      </c>
      <c r="D52" s="1130"/>
      <c r="E52" s="1131"/>
      <c r="F52" s="1131"/>
      <c r="G52" s="1127"/>
      <c r="H52" s="1123"/>
      <c r="I52" s="1091"/>
      <c r="J52" s="1118"/>
    </row>
    <row r="53" spans="1:10" ht="12.95" customHeight="1">
      <c r="A53" s="1080"/>
      <c r="B53" s="1094"/>
      <c r="C53" s="1116"/>
      <c r="D53" s="1116"/>
      <c r="E53" s="1127"/>
      <c r="F53" s="1127"/>
      <c r="G53" s="1127"/>
      <c r="H53" s="1123"/>
      <c r="I53" s="1091"/>
      <c r="J53" s="1118"/>
    </row>
    <row r="54" spans="1:10" ht="12.95" customHeight="1">
      <c r="A54" s="1080"/>
      <c r="B54" s="1094"/>
      <c r="C54" s="1116"/>
      <c r="D54" s="1116"/>
      <c r="E54" s="1122">
        <f>142720+51933+102241</f>
        <v>296894</v>
      </c>
      <c r="F54" s="1127" t="s">
        <v>1245</v>
      </c>
      <c r="G54" s="1127"/>
      <c r="H54" s="1123"/>
      <c r="I54" s="1091"/>
      <c r="J54" s="1118"/>
    </row>
    <row r="55" spans="1:10" ht="12.95" customHeight="1">
      <c r="A55" s="1080"/>
      <c r="B55" s="1094"/>
      <c r="C55" s="1116"/>
      <c r="D55" s="1116"/>
      <c r="E55" s="1122">
        <f>-E43</f>
        <v>-4696</v>
      </c>
      <c r="F55" s="1127" t="s">
        <v>1246</v>
      </c>
      <c r="G55" s="1127"/>
      <c r="H55" s="1123"/>
      <c r="I55" s="1091"/>
      <c r="J55" s="1118"/>
    </row>
    <row r="56" spans="1:10" ht="12.95" customHeight="1">
      <c r="A56" s="1080"/>
      <c r="B56" s="1094"/>
      <c r="C56" s="1116"/>
      <c r="D56" s="1116"/>
      <c r="E56" s="1124">
        <v>0</v>
      </c>
      <c r="F56" s="1127" t="s">
        <v>1247</v>
      </c>
      <c r="G56" s="1127"/>
      <c r="H56" s="1123"/>
      <c r="I56" s="1091"/>
      <c r="J56" s="1118"/>
    </row>
    <row r="57" spans="1:10" ht="15" customHeight="1" thickBot="1">
      <c r="A57" s="1080"/>
      <c r="B57" s="1094"/>
      <c r="C57" s="1116"/>
      <c r="D57" s="1116"/>
      <c r="E57" s="1126">
        <f>+E54+E55+E56</f>
        <v>292198</v>
      </c>
      <c r="F57" s="1127" t="s">
        <v>319</v>
      </c>
      <c r="G57" s="1127"/>
      <c r="H57" s="1123"/>
      <c r="I57" s="1091"/>
      <c r="J57" s="1118"/>
    </row>
    <row r="58" spans="1:10" ht="12.95" customHeight="1" thickTop="1">
      <c r="A58" s="1080"/>
      <c r="B58" s="1094"/>
      <c r="C58" s="1116"/>
      <c r="D58" s="1116"/>
      <c r="E58" s="1122"/>
      <c r="F58" s="1127"/>
      <c r="G58" s="1127"/>
      <c r="H58" s="1123"/>
      <c r="I58" s="1091"/>
      <c r="J58" s="1118"/>
    </row>
    <row r="59" spans="1:10" ht="15.75" customHeight="1">
      <c r="A59" s="1080"/>
      <c r="B59" s="1094"/>
      <c r="C59" s="1116"/>
      <c r="D59" s="1116"/>
      <c r="E59" s="1122">
        <v>292175</v>
      </c>
      <c r="F59" s="1127" t="s">
        <v>1248</v>
      </c>
      <c r="G59" s="1127"/>
      <c r="H59" s="1123"/>
      <c r="I59" s="1091"/>
      <c r="J59" s="1118"/>
    </row>
    <row r="60" spans="1:10" ht="12.95" customHeight="1">
      <c r="A60" s="1080"/>
      <c r="B60" s="1094"/>
      <c r="C60" s="1116"/>
      <c r="D60" s="1116"/>
      <c r="E60" s="1124">
        <v>23</v>
      </c>
      <c r="F60" s="1127" t="s">
        <v>1249</v>
      </c>
      <c r="G60" s="1127"/>
      <c r="H60" s="1123"/>
      <c r="I60" s="1091"/>
      <c r="J60" s="1118"/>
    </row>
    <row r="61" spans="1:10" ht="15" customHeight="1" thickBot="1">
      <c r="A61" s="1080"/>
      <c r="B61" s="1094"/>
      <c r="C61" s="1116"/>
      <c r="D61" s="1116"/>
      <c r="E61" s="1132">
        <f>+E59+E60</f>
        <v>292198</v>
      </c>
      <c r="F61" s="1127"/>
      <c r="G61" s="1127"/>
      <c r="H61" s="1123"/>
      <c r="I61" s="1091"/>
      <c r="J61" s="1118"/>
    </row>
    <row r="62" spans="1:10" ht="12.95" customHeight="1" thickTop="1">
      <c r="A62" s="1080"/>
      <c r="B62" s="1094"/>
      <c r="C62" s="1118"/>
      <c r="D62" s="1118"/>
      <c r="E62" s="1129"/>
      <c r="F62" s="1129"/>
      <c r="G62" s="1128"/>
      <c r="H62" s="1123"/>
      <c r="I62" s="1091"/>
      <c r="J62" s="1118"/>
    </row>
    <row r="63" spans="1:10" ht="15.75" customHeight="1">
      <c r="A63" s="1080"/>
      <c r="B63" s="1094"/>
      <c r="C63" s="1115" t="s">
        <v>1250</v>
      </c>
      <c r="D63" s="1130"/>
      <c r="E63" s="1131"/>
      <c r="F63" s="1131"/>
      <c r="G63" s="1127"/>
      <c r="H63" s="1123"/>
      <c r="I63" s="1091"/>
      <c r="J63" s="1118"/>
    </row>
    <row r="64" spans="1:10" ht="12.95" customHeight="1">
      <c r="A64" s="1080"/>
      <c r="B64" s="1094"/>
      <c r="C64" s="1116"/>
      <c r="D64" s="1116"/>
      <c r="E64" s="1127"/>
      <c r="F64" s="1127"/>
      <c r="G64" s="1129"/>
      <c r="H64" s="1123"/>
      <c r="I64" s="1091"/>
      <c r="J64" s="1118"/>
    </row>
    <row r="65" spans="1:10" ht="12.95" customHeight="1">
      <c r="A65" s="1080"/>
      <c r="B65" s="1094"/>
      <c r="C65" s="1116"/>
      <c r="D65" s="1116"/>
      <c r="E65" s="1122">
        <f>+E49</f>
        <v>16799</v>
      </c>
      <c r="F65" s="1127" t="s">
        <v>1251</v>
      </c>
      <c r="G65" s="1129"/>
      <c r="H65" s="1123"/>
      <c r="I65" s="1091"/>
      <c r="J65" s="1118"/>
    </row>
    <row r="66" spans="1:10" ht="12.95" customHeight="1">
      <c r="A66" s="1080"/>
      <c r="B66" s="1094"/>
      <c r="C66" s="1116"/>
      <c r="D66" s="1116"/>
      <c r="E66" s="1124">
        <f>+E60</f>
        <v>23</v>
      </c>
      <c r="F66" s="1127" t="s">
        <v>1252</v>
      </c>
      <c r="G66" s="1129"/>
      <c r="H66" s="1123"/>
      <c r="I66" s="1091"/>
      <c r="J66" s="1118"/>
    </row>
    <row r="67" spans="1:10" ht="15.6" customHeight="1" thickBot="1">
      <c r="A67" s="1080"/>
      <c r="B67" s="1094"/>
      <c r="C67" s="1116"/>
      <c r="D67" s="1116"/>
      <c r="E67" s="1126">
        <f>+E65+E66</f>
        <v>16822</v>
      </c>
      <c r="F67" s="1127" t="s">
        <v>1253</v>
      </c>
      <c r="G67" s="1129"/>
      <c r="H67" s="1123"/>
      <c r="I67" s="1091"/>
      <c r="J67" s="1118"/>
    </row>
    <row r="68" spans="1:10" ht="12.95" customHeight="1" thickTop="1">
      <c r="A68" s="1080"/>
      <c r="B68" s="1094"/>
      <c r="C68" s="1118"/>
      <c r="D68" s="1118"/>
      <c r="E68" s="1129"/>
      <c r="F68" s="1129"/>
      <c r="G68" s="1129"/>
      <c r="H68" s="1123"/>
      <c r="I68" s="1091"/>
      <c r="J68" s="1118"/>
    </row>
    <row r="69" spans="1:10" ht="15" customHeight="1">
      <c r="A69" s="1080"/>
      <c r="B69" s="1094"/>
      <c r="C69" s="1116"/>
      <c r="D69" s="1116"/>
      <c r="E69" s="1129"/>
      <c r="F69" s="1129"/>
      <c r="G69" s="1129"/>
      <c r="H69" s="1123"/>
      <c r="I69" s="1091"/>
      <c r="J69" s="1118"/>
    </row>
    <row r="70" spans="1:10" ht="12.95" customHeight="1">
      <c r="A70" s="1080"/>
      <c r="B70" s="1094"/>
      <c r="C70" s="1115" t="s">
        <v>1254</v>
      </c>
      <c r="D70" s="1116"/>
      <c r="E70" s="1133"/>
      <c r="F70" s="1127"/>
      <c r="G70" s="1127"/>
      <c r="H70" s="1123"/>
      <c r="I70" s="1091"/>
      <c r="J70" s="1118"/>
    </row>
    <row r="71" spans="1:10" ht="12.95" customHeight="1">
      <c r="A71" s="1080"/>
      <c r="B71" s="1094"/>
      <c r="C71" s="1116"/>
      <c r="D71" s="1116"/>
      <c r="E71" s="1133"/>
      <c r="F71" s="1127"/>
      <c r="G71" s="1127"/>
      <c r="H71" s="1123"/>
      <c r="I71" s="1091"/>
      <c r="J71" s="1118"/>
    </row>
    <row r="72" spans="1:10">
      <c r="A72" s="1080"/>
      <c r="B72" s="1094"/>
      <c r="C72" s="1116"/>
      <c r="D72" s="1116"/>
      <c r="E72" s="1122">
        <v>10630476</v>
      </c>
      <c r="F72" s="1127" t="s">
        <v>1255</v>
      </c>
      <c r="G72" s="1127"/>
      <c r="H72" s="1134"/>
      <c r="I72" s="1091"/>
    </row>
    <row r="73" spans="1:10">
      <c r="A73" s="1080"/>
      <c r="B73" s="1094"/>
      <c r="C73" s="1116"/>
      <c r="D73" s="1116"/>
      <c r="E73" s="1124">
        <v>285098</v>
      </c>
      <c r="F73" s="1135" t="s">
        <v>1256</v>
      </c>
      <c r="G73" s="1127"/>
      <c r="H73" s="1134"/>
      <c r="I73" s="1091"/>
    </row>
    <row r="74" spans="1:10" ht="13.5" thickBot="1">
      <c r="A74" s="1080"/>
      <c r="B74" s="1094"/>
      <c r="C74" s="1116"/>
      <c r="D74" s="1116"/>
      <c r="E74" s="1126">
        <f>+E72+E73</f>
        <v>10915574</v>
      </c>
      <c r="F74" s="1127"/>
      <c r="G74" s="1127"/>
      <c r="H74" s="1134"/>
      <c r="I74" s="1091"/>
    </row>
    <row r="75" spans="1:10" ht="13.5" thickTop="1">
      <c r="A75" s="1080"/>
      <c r="B75" s="1094"/>
      <c r="C75" s="1116"/>
      <c r="D75" s="1116"/>
      <c r="E75" s="1122"/>
      <c r="F75" s="1127"/>
      <c r="G75" s="1127"/>
      <c r="H75" s="1134"/>
      <c r="I75" s="1091"/>
    </row>
    <row r="76" spans="1:10" ht="13.5" thickBot="1">
      <c r="A76" s="1080"/>
      <c r="B76" s="1094"/>
      <c r="C76" s="1116"/>
      <c r="D76" s="1116"/>
      <c r="E76" s="1126">
        <v>10915574</v>
      </c>
      <c r="F76" s="1127" t="s">
        <v>1257</v>
      </c>
      <c r="G76" s="1127"/>
      <c r="H76" s="1134"/>
      <c r="I76" s="1091"/>
    </row>
    <row r="77" spans="1:10" ht="12" customHeight="1" thickTop="1">
      <c r="A77" s="1080"/>
      <c r="B77" s="1136"/>
      <c r="C77" s="1137"/>
      <c r="D77" s="1137"/>
      <c r="E77" s="1138"/>
      <c r="F77" s="1138"/>
      <c r="G77" s="1138"/>
      <c r="H77" s="1106"/>
      <c r="I77" s="1107"/>
    </row>
    <row r="78" spans="1:10" ht="14.1" customHeight="1">
      <c r="A78" s="1080"/>
      <c r="B78" s="1081" t="s">
        <v>391</v>
      </c>
      <c r="C78" s="1139"/>
      <c r="D78" s="1139"/>
      <c r="E78" s="1140"/>
      <c r="F78" s="1140"/>
      <c r="G78" s="1140"/>
    </row>
    <row r="79" spans="1:10" ht="14.1" customHeight="1">
      <c r="A79" s="1080"/>
      <c r="B79" s="1141"/>
      <c r="C79" s="1141"/>
      <c r="D79" s="1141"/>
      <c r="E79" s="1142"/>
      <c r="F79" s="1142"/>
      <c r="G79" s="1142"/>
    </row>
    <row r="80" spans="1:10" ht="9" customHeight="1">
      <c r="B80" s="1141"/>
      <c r="C80" s="1141"/>
      <c r="D80" s="1141"/>
      <c r="E80" s="1141"/>
      <c r="F80" s="1141"/>
      <c r="G80" s="1141"/>
    </row>
    <row r="81" spans="2:7" ht="9" customHeight="1">
      <c r="B81" s="1141"/>
      <c r="C81" s="1141"/>
      <c r="D81" s="1141"/>
      <c r="E81" s="1141"/>
      <c r="F81" s="1141"/>
      <c r="G81" s="1141"/>
    </row>
    <row r="82" spans="2:7" ht="9" customHeight="1">
      <c r="B82" s="1141"/>
      <c r="C82" s="1141"/>
      <c r="D82" s="1141"/>
      <c r="E82" s="1141"/>
      <c r="F82" s="1141"/>
      <c r="G82" s="1141"/>
    </row>
    <row r="83" spans="2:7" ht="9" customHeight="1">
      <c r="B83" s="1141"/>
      <c r="C83" s="1141"/>
      <c r="D83" s="1141"/>
      <c r="E83" s="1141"/>
      <c r="F83" s="1141"/>
      <c r="G83" s="1141"/>
    </row>
    <row r="84" spans="2:7" ht="9" customHeight="1">
      <c r="B84" s="1141"/>
      <c r="C84" s="1141"/>
      <c r="D84" s="1141"/>
      <c r="E84" s="1141"/>
      <c r="F84" s="1141"/>
      <c r="G84" s="1141"/>
    </row>
    <row r="85" spans="2:7" ht="9" customHeight="1">
      <c r="B85" s="1141"/>
      <c r="C85" s="1141"/>
      <c r="D85" s="1141"/>
      <c r="E85" s="1141"/>
      <c r="F85" s="1141"/>
      <c r="G85" s="1141"/>
    </row>
    <row r="86" spans="2:7" ht="9" customHeight="1">
      <c r="B86" s="1141"/>
      <c r="C86" s="1141"/>
      <c r="D86" s="1141"/>
      <c r="E86" s="1141"/>
      <c r="F86" s="1141"/>
      <c r="G86" s="1141"/>
    </row>
    <row r="87" spans="2:7" ht="9" customHeight="1">
      <c r="B87" s="1141"/>
      <c r="C87" s="1141"/>
      <c r="D87" s="1141"/>
      <c r="E87" s="1141"/>
      <c r="F87" s="1141"/>
      <c r="G87" s="1141"/>
    </row>
    <row r="88" spans="2:7" ht="9" customHeight="1">
      <c r="B88" s="1141"/>
      <c r="C88" s="1141"/>
      <c r="D88" s="1141"/>
      <c r="E88" s="1141"/>
      <c r="F88" s="1141"/>
      <c r="G88" s="1141"/>
    </row>
    <row r="89" spans="2:7" ht="9" customHeight="1">
      <c r="B89" s="1141"/>
      <c r="C89" s="1141"/>
      <c r="D89" s="1141"/>
      <c r="E89" s="1141"/>
      <c r="F89" s="1141"/>
      <c r="G89" s="1141"/>
    </row>
    <row r="90" spans="2:7" ht="9" customHeight="1">
      <c r="B90" s="1141"/>
      <c r="C90" s="1141"/>
      <c r="D90" s="1141"/>
      <c r="E90" s="1141"/>
      <c r="F90" s="1141"/>
      <c r="G90" s="1141"/>
    </row>
    <row r="91" spans="2:7" ht="9" customHeight="1">
      <c r="B91" s="1141"/>
      <c r="C91" s="1141"/>
      <c r="D91" s="1141"/>
      <c r="E91" s="1141"/>
      <c r="F91" s="1141"/>
      <c r="G91" s="1141"/>
    </row>
    <row r="92" spans="2:7" ht="9" customHeight="1">
      <c r="B92" s="1141"/>
      <c r="C92" s="1141"/>
      <c r="D92" s="1141"/>
      <c r="E92" s="1141"/>
      <c r="F92" s="1141"/>
      <c r="G92" s="1141"/>
    </row>
    <row r="93" spans="2:7" ht="9" customHeight="1">
      <c r="B93" s="1141"/>
      <c r="C93" s="1141"/>
      <c r="D93" s="1141"/>
      <c r="E93" s="1141"/>
      <c r="F93" s="1141"/>
      <c r="G93" s="1141"/>
    </row>
    <row r="94" spans="2:7" ht="9" customHeight="1">
      <c r="B94" s="1141"/>
      <c r="C94" s="1141"/>
      <c r="D94" s="1141"/>
      <c r="E94" s="1141"/>
      <c r="F94" s="1141"/>
      <c r="G94" s="1141"/>
    </row>
    <row r="95" spans="2:7" ht="9" customHeight="1">
      <c r="B95" s="1141"/>
      <c r="C95" s="1141"/>
      <c r="D95" s="1141"/>
      <c r="E95" s="1141"/>
      <c r="F95" s="1141"/>
      <c r="G95" s="1141"/>
    </row>
    <row r="96" spans="2:7" ht="9" customHeight="1">
      <c r="B96" s="1141"/>
      <c r="C96" s="1141"/>
      <c r="D96" s="1141"/>
      <c r="E96" s="1141"/>
      <c r="F96" s="1141"/>
      <c r="G96" s="1141"/>
    </row>
    <row r="97" spans="2:10" ht="9" customHeight="1">
      <c r="B97" s="1141"/>
      <c r="C97" s="1141"/>
      <c r="D97" s="1141"/>
      <c r="E97" s="1141"/>
      <c r="F97" s="1141"/>
      <c r="G97" s="1141"/>
    </row>
    <row r="98" spans="2:10" ht="9" customHeight="1">
      <c r="B98" s="1141"/>
      <c r="C98" s="1141"/>
      <c r="D98" s="1141"/>
      <c r="E98" s="1141"/>
      <c r="F98" s="1141"/>
      <c r="G98" s="1141"/>
    </row>
    <row r="99" spans="2:10">
      <c r="B99" s="1141"/>
      <c r="C99" s="1141"/>
      <c r="D99" s="1141"/>
      <c r="E99" s="1141"/>
      <c r="F99" s="1141"/>
      <c r="G99" s="1141"/>
    </row>
    <row r="100" spans="2:10">
      <c r="B100" s="1141"/>
      <c r="C100" s="1141"/>
      <c r="D100" s="1141"/>
      <c r="E100" s="1141"/>
      <c r="F100" s="1141"/>
      <c r="G100" s="1141"/>
    </row>
    <row r="101" spans="2:10">
      <c r="B101" s="1141"/>
      <c r="C101" s="1141"/>
      <c r="D101" s="1141"/>
      <c r="E101" s="1141"/>
      <c r="F101" s="1141"/>
      <c r="G101" s="1141"/>
    </row>
    <row r="102" spans="2:10">
      <c r="B102" s="1141"/>
      <c r="C102" s="1141"/>
      <c r="D102" s="1141"/>
      <c r="E102" s="1141"/>
      <c r="F102" s="1141"/>
      <c r="G102" s="1141"/>
    </row>
    <row r="103" spans="2:10">
      <c r="B103" s="1141"/>
      <c r="C103" s="1141"/>
      <c r="D103" s="1141"/>
      <c r="E103" s="1141"/>
      <c r="F103" s="1141"/>
      <c r="G103" s="1141"/>
      <c r="I103" s="1143"/>
      <c r="J103" s="1144"/>
    </row>
    <row r="104" spans="2:10">
      <c r="B104" s="1141"/>
      <c r="C104" s="1141"/>
      <c r="D104" s="1141"/>
      <c r="E104" s="1141"/>
      <c r="F104" s="1141"/>
      <c r="G104" s="1141"/>
      <c r="J104" s="1144"/>
    </row>
    <row r="105" spans="2:10">
      <c r="B105" s="1141"/>
      <c r="C105" s="1141"/>
      <c r="D105" s="1141"/>
      <c r="E105" s="1141"/>
      <c r="F105" s="1141"/>
      <c r="G105" s="1141"/>
      <c r="J105" s="1144"/>
    </row>
    <row r="106" spans="2:10">
      <c r="B106" s="1141"/>
      <c r="C106" s="1141"/>
      <c r="D106" s="1141"/>
      <c r="E106" s="1141"/>
      <c r="F106" s="1141"/>
      <c r="G106" s="1141"/>
      <c r="J106" s="1144"/>
    </row>
    <row r="107" spans="2:10">
      <c r="B107" s="1141"/>
      <c r="C107" s="1141"/>
      <c r="D107" s="1141"/>
      <c r="E107" s="1141"/>
      <c r="F107" s="1141"/>
      <c r="G107" s="1141"/>
      <c r="I107" s="1143"/>
      <c r="J107" s="1144"/>
    </row>
    <row r="108" spans="2:10">
      <c r="J108" s="1144"/>
    </row>
    <row r="109" spans="2:10">
      <c r="J109" s="1144"/>
    </row>
    <row r="110" spans="2:10">
      <c r="I110" s="1143"/>
      <c r="J110" s="1144"/>
    </row>
    <row r="111" spans="2:10">
      <c r="J111" s="1144"/>
    </row>
    <row r="112" spans="2:10">
      <c r="I112" s="1143"/>
      <c r="J112" s="1144"/>
    </row>
    <row r="113" spans="10:10">
      <c r="J113" s="1144"/>
    </row>
    <row r="137" spans="18:18" ht="15.75">
      <c r="R137" s="1145"/>
    </row>
    <row r="165" spans="11:16" ht="15.75">
      <c r="K165" s="1145"/>
      <c r="P165" s="1145"/>
    </row>
    <row r="166" spans="11:16" ht="15.75">
      <c r="P166" s="1145"/>
    </row>
  </sheetData>
  <customSheetViews>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1"/>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2"/>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3"/>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4"/>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5"/>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6"/>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7"/>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8"/>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9"/>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10"/>
      <headerFooter alignWithMargins="0"/>
    </customSheetView>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11"/>
      <headerFooter alignWithMargins="0"/>
    </customSheetView>
  </customSheetViews>
  <mergeCells count="1">
    <mergeCell ref="B35:I35"/>
  </mergeCells>
  <printOptions horizontalCentered="1" verticalCentered="1"/>
  <pageMargins left="0.5" right="0.5" top="0.5" bottom="0.25" header="0.5" footer="0.5"/>
  <pageSetup scale="80" orientation="portrait" r:id="rId12"/>
  <headerFooter alignWithMargins="0"/>
  <legacyDrawing r:id="rId1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
  <sheetViews>
    <sheetView showGridLines="0" zoomScaleNormal="100" zoomScaleSheetLayoutView="100" workbookViewId="0">
      <selection activeCell="C38" sqref="C38"/>
    </sheetView>
  </sheetViews>
  <sheetFormatPr defaultColWidth="8.7109375" defaultRowHeight="12.75"/>
  <cols>
    <col min="1" max="1" width="3.85546875" style="1154" customWidth="1"/>
    <col min="2" max="2" width="5.5703125" style="1154" customWidth="1"/>
    <col min="3" max="3" width="4.7109375" style="1154" customWidth="1"/>
    <col min="4" max="4" width="2.7109375" style="1154" customWidth="1"/>
    <col min="5" max="5" width="3.7109375" style="1154" customWidth="1"/>
    <col min="6" max="6" width="31.7109375" style="1154" customWidth="1"/>
    <col min="7" max="7" width="12.5703125" style="1154" customWidth="1"/>
    <col min="8" max="8" width="13.7109375" style="1154" customWidth="1"/>
    <col min="9" max="9" width="13.140625" style="1154" customWidth="1"/>
    <col min="10" max="10" width="3.85546875" style="1154" customWidth="1"/>
    <col min="11" max="11" width="4.5703125" style="1154" customWidth="1"/>
    <col min="12" max="12" width="5.5703125" style="1154" customWidth="1"/>
    <col min="13" max="13" width="20.5703125" style="1154" customWidth="1"/>
    <col min="14" max="14" width="19.42578125" style="1154" customWidth="1"/>
    <col min="15" max="15" width="14.42578125" style="1154" customWidth="1"/>
    <col min="16" max="16" width="13.140625" style="1154" customWidth="1"/>
    <col min="17" max="17" width="5" style="1154" customWidth="1"/>
    <col min="18" max="18" width="10.7109375" style="1154" customWidth="1"/>
    <col min="19" max="19" width="10.42578125" style="1154" bestFit="1" customWidth="1"/>
    <col min="20" max="20" width="20.140625" style="1155" bestFit="1" customWidth="1"/>
    <col min="21" max="21" width="10.140625" style="1155" bestFit="1" customWidth="1"/>
    <col min="22" max="22" width="30.42578125" style="1155" bestFit="1" customWidth="1"/>
    <col min="23" max="23" width="10.140625" style="1155" bestFit="1" customWidth="1"/>
    <col min="24" max="24" width="20.140625" style="1155" bestFit="1" customWidth="1"/>
    <col min="25" max="25" width="10.140625" style="1155" bestFit="1" customWidth="1"/>
    <col min="26" max="16384" width="8.7109375" style="1154"/>
  </cols>
  <sheetData>
    <row r="1" spans="1:25" s="1147" customFormat="1" ht="12" customHeight="1">
      <c r="A1" s="1146">
        <v>32</v>
      </c>
      <c r="J1" s="1148" t="s">
        <v>3461</v>
      </c>
      <c r="K1" s="1146" t="s">
        <v>3461</v>
      </c>
      <c r="Q1" s="1148">
        <v>33</v>
      </c>
      <c r="T1" s="1149"/>
      <c r="U1" s="1149"/>
      <c r="V1" s="1149"/>
      <c r="W1" s="1149"/>
      <c r="X1" s="1149"/>
      <c r="Y1" s="1149"/>
    </row>
    <row r="2" spans="1:25">
      <c r="A2" s="1150" t="s">
        <v>1258</v>
      </c>
      <c r="B2" s="1151"/>
      <c r="C2" s="1151"/>
      <c r="D2" s="1151"/>
      <c r="E2" s="1151"/>
      <c r="F2" s="1151"/>
      <c r="G2" s="1151"/>
      <c r="H2" s="1151"/>
      <c r="I2" s="1151"/>
      <c r="J2" s="1152"/>
      <c r="K2" s="1153" t="s">
        <v>1259</v>
      </c>
      <c r="L2" s="1151"/>
      <c r="M2" s="1151"/>
      <c r="N2" s="1151"/>
      <c r="O2" s="1151"/>
      <c r="P2" s="1151"/>
      <c r="Q2" s="1152"/>
    </row>
    <row r="3" spans="1:25" s="1147" customFormat="1" ht="12">
      <c r="A3" s="1156" t="s">
        <v>295</v>
      </c>
      <c r="B3" s="1157"/>
      <c r="C3" s="1157"/>
      <c r="D3" s="1157"/>
      <c r="E3" s="1157"/>
      <c r="F3" s="1157"/>
      <c r="G3" s="1157"/>
      <c r="H3" s="1157"/>
      <c r="I3" s="1157"/>
      <c r="J3" s="1158"/>
      <c r="K3" s="1156" t="s">
        <v>295</v>
      </c>
      <c r="L3" s="1157"/>
      <c r="M3" s="1157"/>
      <c r="N3" s="1159"/>
      <c r="O3" s="1157"/>
      <c r="P3" s="1157"/>
      <c r="Q3" s="1158"/>
      <c r="T3" s="1149"/>
      <c r="U3" s="1149"/>
      <c r="V3" s="1149"/>
      <c r="W3" s="1149"/>
      <c r="X3" s="1149"/>
      <c r="Y3" s="1149"/>
    </row>
    <row r="4" spans="1:25" s="1147" customFormat="1" ht="12">
      <c r="A4" s="1156"/>
      <c r="B4" s="1157"/>
      <c r="C4" s="1157"/>
      <c r="D4" s="1157"/>
      <c r="E4" s="1157"/>
      <c r="F4" s="1157"/>
      <c r="G4" s="1157"/>
      <c r="H4" s="1157"/>
      <c r="I4" s="1157"/>
      <c r="J4" s="1158"/>
      <c r="K4" s="1156"/>
      <c r="L4" s="1157"/>
      <c r="M4" s="1157"/>
      <c r="N4" s="1159"/>
      <c r="O4" s="1157"/>
      <c r="P4" s="1157"/>
      <c r="Q4" s="1158"/>
      <c r="T4" s="1149"/>
      <c r="U4" s="1149"/>
      <c r="V4" s="1149"/>
      <c r="W4" s="1149"/>
      <c r="X4" s="1149"/>
      <c r="Y4" s="1149"/>
    </row>
    <row r="5" spans="1:25" s="1147" customFormat="1" ht="12">
      <c r="A5" s="1160"/>
      <c r="B5" s="1161"/>
      <c r="C5" s="1161"/>
      <c r="D5" s="1161"/>
      <c r="E5" s="1161"/>
      <c r="F5" s="1161"/>
      <c r="G5" s="1161"/>
      <c r="H5" s="1161"/>
      <c r="I5" s="1161"/>
      <c r="J5" s="1162"/>
      <c r="K5" s="1160"/>
      <c r="L5" s="1161"/>
      <c r="M5" s="1161"/>
      <c r="N5" s="1161"/>
      <c r="O5" s="1161"/>
      <c r="P5" s="1161"/>
      <c r="Q5" s="1162"/>
      <c r="T5" s="1149"/>
      <c r="U5" s="1149"/>
      <c r="V5" s="1149"/>
      <c r="W5" s="1149"/>
      <c r="X5" s="1149"/>
      <c r="Y5" s="1149"/>
    </row>
    <row r="6" spans="1:25" s="1147" customFormat="1" ht="12">
      <c r="A6" s="1163"/>
      <c r="B6" s="1164"/>
      <c r="C6" s="1164"/>
      <c r="D6" s="1164"/>
      <c r="E6" s="1164"/>
      <c r="F6" s="1164"/>
      <c r="G6" s="1164"/>
      <c r="H6" s="1164"/>
      <c r="I6" s="1164"/>
      <c r="J6" s="1165"/>
      <c r="K6" s="1163"/>
      <c r="L6" s="1164"/>
      <c r="M6" s="1164"/>
      <c r="N6" s="1164"/>
      <c r="O6" s="1164"/>
      <c r="P6" s="1164"/>
      <c r="Q6" s="1165"/>
      <c r="T6" s="1149"/>
      <c r="U6" s="1149"/>
      <c r="V6" s="1149"/>
      <c r="W6" s="1149"/>
      <c r="X6" s="1149"/>
      <c r="Y6" s="1149"/>
    </row>
    <row r="7" spans="1:25" s="1155" customFormat="1">
      <c r="A7" s="1166"/>
      <c r="B7" s="1166"/>
      <c r="C7" s="1167"/>
      <c r="D7" s="1168"/>
      <c r="E7" s="1168"/>
      <c r="F7" s="1169"/>
      <c r="G7" s="1166"/>
      <c r="H7" s="1170" t="s">
        <v>1260</v>
      </c>
      <c r="I7" s="1170" t="s">
        <v>1260</v>
      </c>
      <c r="J7" s="1166"/>
      <c r="K7" s="1166"/>
      <c r="L7" s="1166"/>
      <c r="M7" s="1167"/>
      <c r="N7" s="1166"/>
      <c r="O7" s="1171"/>
      <c r="P7" s="1171"/>
      <c r="Q7" s="1166"/>
    </row>
    <row r="8" spans="1:25" s="1155" customFormat="1">
      <c r="A8" s="1172"/>
      <c r="B8" s="1172"/>
      <c r="C8" s="1173"/>
      <c r="D8" s="1154"/>
      <c r="E8" s="1154"/>
      <c r="F8" s="1174"/>
      <c r="G8" s="1175" t="s">
        <v>1261</v>
      </c>
      <c r="H8" s="1175" t="s">
        <v>1262</v>
      </c>
      <c r="I8" s="1175" t="s">
        <v>1263</v>
      </c>
      <c r="J8" s="1172"/>
      <c r="K8" s="1172"/>
      <c r="L8" s="1172"/>
      <c r="M8" s="1176" t="s">
        <v>1264</v>
      </c>
      <c r="N8" s="1177" t="s">
        <v>1265</v>
      </c>
      <c r="O8" s="1177" t="s">
        <v>1266</v>
      </c>
      <c r="P8" s="1177" t="s">
        <v>1267</v>
      </c>
      <c r="Q8" s="1172"/>
    </row>
    <row r="9" spans="1:25" s="1155" customFormat="1">
      <c r="A9" s="1178" t="s">
        <v>7</v>
      </c>
      <c r="B9" s="1178" t="s">
        <v>71</v>
      </c>
      <c r="C9" s="1111" t="s">
        <v>557</v>
      </c>
      <c r="D9" s="1111"/>
      <c r="E9" s="1111"/>
      <c r="F9" s="1179"/>
      <c r="G9" s="1175" t="s">
        <v>81</v>
      </c>
      <c r="H9" s="1175" t="s">
        <v>1268</v>
      </c>
      <c r="I9" s="1175" t="s">
        <v>1269</v>
      </c>
      <c r="J9" s="1172" t="s">
        <v>7</v>
      </c>
      <c r="K9" s="1178" t="s">
        <v>7</v>
      </c>
      <c r="L9" s="1178" t="s">
        <v>71</v>
      </c>
      <c r="M9" s="1176" t="s">
        <v>1270</v>
      </c>
      <c r="N9" s="1177" t="s">
        <v>1270</v>
      </c>
      <c r="O9" s="1177" t="s">
        <v>1270</v>
      </c>
      <c r="P9" s="1177" t="s">
        <v>1271</v>
      </c>
      <c r="Q9" s="1172" t="s">
        <v>7</v>
      </c>
    </row>
    <row r="10" spans="1:25" s="1155" customFormat="1">
      <c r="A10" s="1178" t="s">
        <v>17</v>
      </c>
      <c r="B10" s="1178" t="s">
        <v>79</v>
      </c>
      <c r="C10" s="1111"/>
      <c r="D10" s="1111"/>
      <c r="E10" s="1111"/>
      <c r="F10" s="1179"/>
      <c r="G10" s="1172"/>
      <c r="H10" s="1175" t="s">
        <v>1272</v>
      </c>
      <c r="I10" s="1175" t="s">
        <v>1273</v>
      </c>
      <c r="J10" s="1172" t="s">
        <v>17</v>
      </c>
      <c r="K10" s="1178" t="s">
        <v>17</v>
      </c>
      <c r="L10" s="1178" t="s">
        <v>79</v>
      </c>
      <c r="M10" s="1111"/>
      <c r="N10" s="1172"/>
      <c r="O10" s="1177"/>
      <c r="P10" s="1177"/>
      <c r="Q10" s="1172" t="s">
        <v>17</v>
      </c>
    </row>
    <row r="11" spans="1:25" s="1155" customFormat="1" ht="13.5" thickBot="1">
      <c r="A11" s="1180"/>
      <c r="B11" s="1180"/>
      <c r="C11" s="1181" t="s">
        <v>24</v>
      </c>
      <c r="D11" s="1181"/>
      <c r="E11" s="1182"/>
      <c r="F11" s="1179"/>
      <c r="G11" s="1180" t="s">
        <v>25</v>
      </c>
      <c r="H11" s="1183" t="s">
        <v>26</v>
      </c>
      <c r="I11" s="1183" t="s">
        <v>27</v>
      </c>
      <c r="J11" s="1180"/>
      <c r="K11" s="1180"/>
      <c r="L11" s="1180"/>
      <c r="M11" s="1181" t="s">
        <v>28</v>
      </c>
      <c r="N11" s="1180" t="s">
        <v>29</v>
      </c>
      <c r="O11" s="1180" t="s">
        <v>30</v>
      </c>
      <c r="P11" s="1183" t="s">
        <v>31</v>
      </c>
      <c r="Q11" s="1180"/>
      <c r="R11" s="1184"/>
      <c r="S11" s="1184"/>
      <c r="T11" s="220"/>
      <c r="U11" s="220"/>
      <c r="V11" s="220"/>
      <c r="W11" s="220"/>
      <c r="X11" s="220"/>
      <c r="Y11" s="220"/>
    </row>
    <row r="12" spans="1:25" s="1147" customFormat="1" ht="12.75" customHeight="1">
      <c r="A12" s="1185">
        <v>1</v>
      </c>
      <c r="B12" s="1186"/>
      <c r="C12" s="1187" t="s">
        <v>1274</v>
      </c>
      <c r="D12" s="1188" t="s">
        <v>1275</v>
      </c>
      <c r="E12" s="1189"/>
      <c r="F12" s="1189"/>
      <c r="G12" s="1190">
        <v>2122577</v>
      </c>
      <c r="H12" s="1191"/>
      <c r="I12" s="1192">
        <v>0</v>
      </c>
      <c r="J12" s="1193">
        <v>1</v>
      </c>
      <c r="K12" s="1194">
        <v>1</v>
      </c>
      <c r="L12" s="1189"/>
      <c r="M12" s="1190">
        <v>8474</v>
      </c>
      <c r="N12" s="1195">
        <v>1436</v>
      </c>
      <c r="O12" s="1195">
        <v>7038</v>
      </c>
      <c r="P12" s="1196">
        <v>2129615</v>
      </c>
      <c r="Q12" s="1197">
        <v>1</v>
      </c>
      <c r="R12" s="1198"/>
      <c r="S12" s="1198"/>
      <c r="T12" s="1149"/>
      <c r="U12" s="1149"/>
      <c r="V12" s="1149"/>
      <c r="W12" s="1149"/>
      <c r="X12" s="1149"/>
      <c r="Y12" s="1149"/>
    </row>
    <row r="13" spans="1:25" s="1147" customFormat="1" ht="12.75" customHeight="1">
      <c r="A13" s="1185">
        <f t="shared" ref="A13:A54" si="0">+A12+1</f>
        <v>2</v>
      </c>
      <c r="B13" s="1186"/>
      <c r="C13" s="1187" t="s">
        <v>1276</v>
      </c>
      <c r="D13" s="1188" t="s">
        <v>1277</v>
      </c>
      <c r="E13" s="1199"/>
      <c r="F13" s="1199"/>
      <c r="G13" s="1200">
        <v>3042058</v>
      </c>
      <c r="H13" s="1201"/>
      <c r="I13" s="1202">
        <v>0</v>
      </c>
      <c r="J13" s="1193">
        <v>2</v>
      </c>
      <c r="K13" s="1194">
        <v>2</v>
      </c>
      <c r="L13" s="1189"/>
      <c r="M13" s="1203">
        <v>58367</v>
      </c>
      <c r="N13" s="1204">
        <v>4361</v>
      </c>
      <c r="O13" s="1201">
        <v>54006</v>
      </c>
      <c r="P13" s="1205">
        <v>3096064</v>
      </c>
      <c r="Q13" s="1197">
        <f t="shared" ref="Q13:Q54" si="1">+Q12+1</f>
        <v>2</v>
      </c>
      <c r="R13" s="1198"/>
      <c r="S13" s="1198"/>
      <c r="T13" s="1149"/>
      <c r="U13" s="1149"/>
      <c r="V13" s="1149"/>
      <c r="W13" s="1149"/>
      <c r="X13" s="1149"/>
      <c r="Y13" s="1149"/>
    </row>
    <row r="14" spans="1:25" s="1147" customFormat="1" ht="12.75" customHeight="1">
      <c r="A14" s="1185">
        <f t="shared" si="0"/>
        <v>3</v>
      </c>
      <c r="B14" s="1186"/>
      <c r="C14" s="1187" t="s">
        <v>1278</v>
      </c>
      <c r="D14" s="1188" t="s">
        <v>1279</v>
      </c>
      <c r="E14" s="1199"/>
      <c r="F14" s="1199"/>
      <c r="G14" s="1203">
        <v>18816</v>
      </c>
      <c r="H14" s="1201"/>
      <c r="I14" s="1202">
        <v>0</v>
      </c>
      <c r="J14" s="1193">
        <v>3</v>
      </c>
      <c r="K14" s="1194">
        <v>3</v>
      </c>
      <c r="L14" s="1189"/>
      <c r="M14" s="1203">
        <v>141</v>
      </c>
      <c r="N14" s="1201">
        <v>0</v>
      </c>
      <c r="O14" s="1201">
        <v>141</v>
      </c>
      <c r="P14" s="1206">
        <v>18957</v>
      </c>
      <c r="Q14" s="1197">
        <f t="shared" si="1"/>
        <v>3</v>
      </c>
      <c r="R14" s="1198"/>
      <c r="S14" s="1198"/>
      <c r="T14" s="1149"/>
      <c r="U14" s="1149"/>
      <c r="V14" s="1149"/>
      <c r="W14" s="1149"/>
      <c r="X14" s="1149"/>
      <c r="Y14" s="1149"/>
    </row>
    <row r="15" spans="1:25" s="1147" customFormat="1" ht="12.75" customHeight="1">
      <c r="A15" s="1185">
        <f t="shared" si="0"/>
        <v>4</v>
      </c>
      <c r="B15" s="1186"/>
      <c r="C15" s="1187" t="s">
        <v>1280</v>
      </c>
      <c r="D15" s="1188" t="s">
        <v>1281</v>
      </c>
      <c r="E15" s="1199"/>
      <c r="F15" s="1199"/>
      <c r="G15" s="1203">
        <v>370982</v>
      </c>
      <c r="H15" s="1201"/>
      <c r="I15" s="1202">
        <v>0</v>
      </c>
      <c r="J15" s="1193">
        <v>4</v>
      </c>
      <c r="K15" s="1194">
        <v>4</v>
      </c>
      <c r="L15" s="1189"/>
      <c r="M15" s="1203">
        <v>0</v>
      </c>
      <c r="N15" s="1201">
        <v>159</v>
      </c>
      <c r="O15" s="1201">
        <v>-159</v>
      </c>
      <c r="P15" s="1206">
        <v>370823</v>
      </c>
      <c r="Q15" s="1197">
        <f t="shared" si="1"/>
        <v>4</v>
      </c>
      <c r="R15" s="1198"/>
      <c r="S15" s="1198"/>
      <c r="T15" s="1149"/>
      <c r="U15" s="1149"/>
      <c r="V15" s="1149"/>
      <c r="W15" s="1149"/>
      <c r="X15" s="1149"/>
      <c r="Y15" s="1149"/>
    </row>
    <row r="16" spans="1:25" s="1147" customFormat="1" ht="12.75" customHeight="1">
      <c r="A16" s="1185">
        <f t="shared" si="0"/>
        <v>5</v>
      </c>
      <c r="B16" s="1186"/>
      <c r="C16" s="1187" t="s">
        <v>1282</v>
      </c>
      <c r="D16" s="1188" t="s">
        <v>1283</v>
      </c>
      <c r="E16" s="1199"/>
      <c r="F16" s="1199"/>
      <c r="G16" s="1203">
        <v>2503996</v>
      </c>
      <c r="H16" s="1201"/>
      <c r="I16" s="1202">
        <v>0</v>
      </c>
      <c r="J16" s="1193">
        <v>5</v>
      </c>
      <c r="K16" s="1194">
        <v>5</v>
      </c>
      <c r="L16" s="1189"/>
      <c r="M16" s="1203">
        <v>66804</v>
      </c>
      <c r="N16" s="1201">
        <v>346</v>
      </c>
      <c r="O16" s="1201">
        <v>66458</v>
      </c>
      <c r="P16" s="1206">
        <v>2570454</v>
      </c>
      <c r="Q16" s="1197">
        <f t="shared" si="1"/>
        <v>5</v>
      </c>
      <c r="R16" s="1198"/>
      <c r="S16" s="1198"/>
      <c r="T16" s="1149"/>
      <c r="U16" s="1149"/>
      <c r="V16" s="1149"/>
      <c r="W16" s="1149"/>
      <c r="X16" s="1149"/>
      <c r="Y16" s="1149"/>
    </row>
    <row r="17" spans="1:25" s="1147" customFormat="1" ht="12.75" customHeight="1">
      <c r="A17" s="1185">
        <f t="shared" si="0"/>
        <v>6</v>
      </c>
      <c r="B17" s="1186"/>
      <c r="C17" s="1187" t="s">
        <v>1284</v>
      </c>
      <c r="D17" s="1188" t="s">
        <v>1285</v>
      </c>
      <c r="E17" s="1199"/>
      <c r="F17" s="1199"/>
      <c r="G17" s="1203">
        <v>42582</v>
      </c>
      <c r="H17" s="1201"/>
      <c r="I17" s="1202">
        <v>0</v>
      </c>
      <c r="J17" s="1193">
        <v>6</v>
      </c>
      <c r="K17" s="1194">
        <v>6</v>
      </c>
      <c r="L17" s="1189"/>
      <c r="M17" s="1203">
        <v>0</v>
      </c>
      <c r="N17" s="1204">
        <v>0</v>
      </c>
      <c r="O17" s="1204">
        <v>0</v>
      </c>
      <c r="P17" s="1206">
        <v>42582</v>
      </c>
      <c r="Q17" s="1165">
        <f t="shared" si="1"/>
        <v>6</v>
      </c>
      <c r="R17" s="1198"/>
      <c r="S17" s="1198"/>
      <c r="T17" s="1149"/>
      <c r="U17" s="1149"/>
      <c r="V17" s="1149"/>
      <c r="W17" s="1149"/>
      <c r="X17" s="1149"/>
      <c r="Y17" s="1149"/>
    </row>
    <row r="18" spans="1:25" s="1147" customFormat="1" ht="12.75" customHeight="1">
      <c r="A18" s="1185">
        <f t="shared" si="0"/>
        <v>7</v>
      </c>
      <c r="B18" s="1186"/>
      <c r="C18" s="1187" t="s">
        <v>1286</v>
      </c>
      <c r="D18" s="1199" t="s">
        <v>1287</v>
      </c>
      <c r="E18" s="1199"/>
      <c r="F18" s="1199"/>
      <c r="G18" s="1203">
        <v>4418114</v>
      </c>
      <c r="H18" s="1201"/>
      <c r="I18" s="1202">
        <v>0</v>
      </c>
      <c r="J18" s="1193">
        <v>7</v>
      </c>
      <c r="K18" s="1194">
        <v>7</v>
      </c>
      <c r="L18" s="1189"/>
      <c r="M18" s="1203">
        <v>290037</v>
      </c>
      <c r="N18" s="1204">
        <v>125378</v>
      </c>
      <c r="O18" s="1204">
        <v>164659</v>
      </c>
      <c r="P18" s="1206">
        <v>4582773</v>
      </c>
      <c r="Q18" s="1165">
        <f t="shared" si="1"/>
        <v>7</v>
      </c>
      <c r="R18" s="1198"/>
      <c r="S18" s="1198"/>
      <c r="T18" s="1149"/>
      <c r="U18" s="1149"/>
      <c r="V18" s="1149"/>
      <c r="W18" s="1149"/>
      <c r="X18" s="1149"/>
      <c r="Y18" s="1149"/>
    </row>
    <row r="19" spans="1:25" s="1147" customFormat="1" ht="12.75" customHeight="1">
      <c r="A19" s="1185">
        <f t="shared" si="0"/>
        <v>8</v>
      </c>
      <c r="B19" s="1186"/>
      <c r="C19" s="1187" t="s">
        <v>1288</v>
      </c>
      <c r="D19" s="1188" t="s">
        <v>1289</v>
      </c>
      <c r="E19" s="1199"/>
      <c r="F19" s="1199"/>
      <c r="G19" s="1203">
        <v>5934171</v>
      </c>
      <c r="H19" s="1201"/>
      <c r="I19" s="1202">
        <v>0</v>
      </c>
      <c r="J19" s="1193">
        <v>8</v>
      </c>
      <c r="K19" s="1194">
        <v>8</v>
      </c>
      <c r="L19" s="1189"/>
      <c r="M19" s="1203">
        <v>342130</v>
      </c>
      <c r="N19" s="1204">
        <v>103061</v>
      </c>
      <c r="O19" s="1204">
        <v>239069</v>
      </c>
      <c r="P19" s="1206">
        <v>6173240</v>
      </c>
      <c r="Q19" s="1165">
        <f t="shared" si="1"/>
        <v>8</v>
      </c>
      <c r="R19" s="1198"/>
      <c r="S19" s="1198"/>
      <c r="T19" s="1149"/>
      <c r="U19" s="1149"/>
      <c r="V19" s="1149"/>
      <c r="W19" s="1149"/>
      <c r="X19" s="1149"/>
      <c r="Y19" s="1149"/>
    </row>
    <row r="20" spans="1:25" s="1147" customFormat="1" ht="12.75" customHeight="1">
      <c r="A20" s="1185">
        <f t="shared" si="0"/>
        <v>9</v>
      </c>
      <c r="B20" s="1186"/>
      <c r="C20" s="1187" t="s">
        <v>1290</v>
      </c>
      <c r="D20" s="1188" t="s">
        <v>1291</v>
      </c>
      <c r="E20" s="1199"/>
      <c r="F20" s="1199"/>
      <c r="G20" s="1203">
        <v>2244494</v>
      </c>
      <c r="H20" s="1201"/>
      <c r="I20" s="1202">
        <v>0</v>
      </c>
      <c r="J20" s="1193">
        <v>9</v>
      </c>
      <c r="K20" s="1194">
        <v>9</v>
      </c>
      <c r="L20" s="1189"/>
      <c r="M20" s="1203">
        <v>146224</v>
      </c>
      <c r="N20" s="1204">
        <v>31200</v>
      </c>
      <c r="O20" s="1204">
        <v>115024</v>
      </c>
      <c r="P20" s="1206">
        <v>2359518</v>
      </c>
      <c r="Q20" s="1165">
        <f t="shared" si="1"/>
        <v>9</v>
      </c>
      <c r="R20" s="1198"/>
      <c r="S20" s="1198"/>
      <c r="T20" s="1149"/>
      <c r="U20" s="1149"/>
      <c r="V20" s="1149"/>
      <c r="W20" s="1149"/>
      <c r="X20" s="1149"/>
      <c r="Y20" s="1149"/>
    </row>
    <row r="21" spans="1:25" s="1147" customFormat="1" ht="12.75" customHeight="1">
      <c r="A21" s="1185">
        <f t="shared" si="0"/>
        <v>10</v>
      </c>
      <c r="B21" s="1186"/>
      <c r="C21" s="1187" t="s">
        <v>1292</v>
      </c>
      <c r="D21" s="1188" t="s">
        <v>1293</v>
      </c>
      <c r="E21" s="1199"/>
      <c r="F21" s="1199"/>
      <c r="G21" s="1203">
        <v>11993</v>
      </c>
      <c r="H21" s="1201"/>
      <c r="I21" s="1202">
        <v>0</v>
      </c>
      <c r="J21" s="1193">
        <v>10</v>
      </c>
      <c r="K21" s="1194">
        <v>10</v>
      </c>
      <c r="L21" s="1189"/>
      <c r="M21" s="1203">
        <v>-4853</v>
      </c>
      <c r="N21" s="1204">
        <v>8</v>
      </c>
      <c r="O21" s="1204">
        <v>-4861</v>
      </c>
      <c r="P21" s="1206">
        <v>7132</v>
      </c>
      <c r="Q21" s="1165">
        <f t="shared" si="1"/>
        <v>10</v>
      </c>
      <c r="R21" s="1198"/>
      <c r="S21" s="1198"/>
      <c r="T21" s="1149"/>
      <c r="U21" s="1149"/>
      <c r="V21" s="1149"/>
      <c r="W21" s="1149"/>
      <c r="X21" s="1149"/>
      <c r="Y21" s="1149"/>
    </row>
    <row r="22" spans="1:25" s="1147" customFormat="1" ht="12.75" customHeight="1">
      <c r="A22" s="1185">
        <f t="shared" si="0"/>
        <v>11</v>
      </c>
      <c r="B22" s="1186"/>
      <c r="C22" s="1187" t="s">
        <v>1294</v>
      </c>
      <c r="D22" s="1188" t="s">
        <v>1295</v>
      </c>
      <c r="E22" s="1199"/>
      <c r="F22" s="1199"/>
      <c r="G22" s="1203">
        <v>728644</v>
      </c>
      <c r="H22" s="1201"/>
      <c r="I22" s="1202">
        <v>0</v>
      </c>
      <c r="J22" s="1193">
        <v>11</v>
      </c>
      <c r="K22" s="1194">
        <v>11</v>
      </c>
      <c r="L22" s="1189"/>
      <c r="M22" s="1203">
        <v>31425</v>
      </c>
      <c r="N22" s="1204">
        <v>-1268</v>
      </c>
      <c r="O22" s="1204">
        <v>32693</v>
      </c>
      <c r="P22" s="1206">
        <v>761337</v>
      </c>
      <c r="Q22" s="1165">
        <f t="shared" si="1"/>
        <v>11</v>
      </c>
      <c r="R22" s="1198"/>
      <c r="S22" s="1198"/>
      <c r="T22" s="1149"/>
      <c r="U22" s="1149"/>
      <c r="V22" s="1149"/>
      <c r="W22" s="1149"/>
      <c r="X22" s="1149"/>
      <c r="Y22" s="1149"/>
    </row>
    <row r="23" spans="1:25" s="1147" customFormat="1" ht="12.75" customHeight="1">
      <c r="A23" s="1185">
        <f t="shared" si="0"/>
        <v>12</v>
      </c>
      <c r="B23" s="1186"/>
      <c r="C23" s="1187" t="s">
        <v>1296</v>
      </c>
      <c r="D23" s="1188" t="s">
        <v>1297</v>
      </c>
      <c r="E23" s="1199"/>
      <c r="F23" s="1199"/>
      <c r="G23" s="1203">
        <v>53394</v>
      </c>
      <c r="H23" s="1201"/>
      <c r="I23" s="1202">
        <v>0</v>
      </c>
      <c r="J23" s="1193">
        <v>12</v>
      </c>
      <c r="K23" s="1194">
        <v>12</v>
      </c>
      <c r="L23" s="1189"/>
      <c r="M23" s="1203">
        <v>11</v>
      </c>
      <c r="N23" s="1204">
        <v>3659</v>
      </c>
      <c r="O23" s="1204">
        <v>-3648</v>
      </c>
      <c r="P23" s="1206">
        <v>49746</v>
      </c>
      <c r="Q23" s="1165">
        <f t="shared" si="1"/>
        <v>12</v>
      </c>
      <c r="R23" s="1198"/>
      <c r="S23" s="1198"/>
      <c r="T23" s="1149"/>
      <c r="U23" s="1149"/>
      <c r="V23" s="1149"/>
      <c r="W23" s="1149"/>
      <c r="X23" s="1149"/>
      <c r="Y23" s="1149"/>
    </row>
    <row r="24" spans="1:25" s="1147" customFormat="1" ht="12.75" customHeight="1">
      <c r="A24" s="1185">
        <f t="shared" si="0"/>
        <v>13</v>
      </c>
      <c r="B24" s="1186"/>
      <c r="C24" s="1187" t="s">
        <v>1298</v>
      </c>
      <c r="D24" s="1188" t="s">
        <v>1299</v>
      </c>
      <c r="E24" s="1199"/>
      <c r="F24" s="1199"/>
      <c r="G24" s="1203">
        <v>0</v>
      </c>
      <c r="H24" s="1201"/>
      <c r="I24" s="1202">
        <v>0</v>
      </c>
      <c r="J24" s="1193">
        <v>13</v>
      </c>
      <c r="K24" s="1194">
        <v>13</v>
      </c>
      <c r="L24" s="1189"/>
      <c r="M24" s="1203">
        <v>0</v>
      </c>
      <c r="N24" s="1204">
        <v>0</v>
      </c>
      <c r="O24" s="1204">
        <v>0</v>
      </c>
      <c r="P24" s="1206">
        <v>0</v>
      </c>
      <c r="Q24" s="1165">
        <f t="shared" si="1"/>
        <v>13</v>
      </c>
      <c r="R24" s="1198"/>
      <c r="S24" s="1198"/>
      <c r="T24" s="1149"/>
      <c r="U24" s="1149"/>
      <c r="V24" s="1149"/>
      <c r="W24" s="1149"/>
      <c r="X24" s="1149"/>
      <c r="Y24" s="1149"/>
    </row>
    <row r="25" spans="1:25" s="1147" customFormat="1" ht="12.75" customHeight="1">
      <c r="A25" s="1185">
        <f t="shared" si="0"/>
        <v>14</v>
      </c>
      <c r="B25" s="1186"/>
      <c r="C25" s="1187" t="s">
        <v>1300</v>
      </c>
      <c r="D25" s="1188" t="s">
        <v>1301</v>
      </c>
      <c r="E25" s="1199"/>
      <c r="F25" s="1199"/>
      <c r="G25" s="1203">
        <v>93329</v>
      </c>
      <c r="H25" s="1201"/>
      <c r="I25" s="1202">
        <v>0</v>
      </c>
      <c r="J25" s="1193">
        <v>14</v>
      </c>
      <c r="K25" s="1194">
        <v>14</v>
      </c>
      <c r="L25" s="1189"/>
      <c r="M25" s="1203">
        <v>5184</v>
      </c>
      <c r="N25" s="1204">
        <v>42</v>
      </c>
      <c r="O25" s="1204">
        <v>5142</v>
      </c>
      <c r="P25" s="1206">
        <v>98471</v>
      </c>
      <c r="Q25" s="1165">
        <f t="shared" si="1"/>
        <v>14</v>
      </c>
      <c r="R25" s="1198"/>
      <c r="S25" s="1198"/>
      <c r="T25" s="1149"/>
      <c r="U25" s="1149"/>
      <c r="V25" s="1149"/>
      <c r="W25" s="1149"/>
      <c r="X25" s="1149"/>
      <c r="Y25" s="1149"/>
    </row>
    <row r="26" spans="1:25" s="1147" customFormat="1" ht="12.75" customHeight="1">
      <c r="A26" s="1185">
        <f t="shared" si="0"/>
        <v>15</v>
      </c>
      <c r="B26" s="1186"/>
      <c r="C26" s="1187" t="s">
        <v>1302</v>
      </c>
      <c r="D26" s="1188" t="s">
        <v>1303</v>
      </c>
      <c r="E26" s="1199"/>
      <c r="F26" s="1199"/>
      <c r="G26" s="1203">
        <v>435852</v>
      </c>
      <c r="H26" s="1201"/>
      <c r="I26" s="1202">
        <v>0</v>
      </c>
      <c r="J26" s="1193">
        <v>15</v>
      </c>
      <c r="K26" s="1194">
        <v>15</v>
      </c>
      <c r="L26" s="1189"/>
      <c r="M26" s="1203">
        <v>25826</v>
      </c>
      <c r="N26" s="1204">
        <v>-3098</v>
      </c>
      <c r="O26" s="1204">
        <v>28924</v>
      </c>
      <c r="P26" s="1206">
        <v>464776</v>
      </c>
      <c r="Q26" s="1165">
        <f t="shared" si="1"/>
        <v>15</v>
      </c>
      <c r="R26" s="1198"/>
      <c r="S26" s="1198"/>
      <c r="T26" s="1149"/>
      <c r="U26" s="1149"/>
      <c r="V26" s="1149"/>
      <c r="W26" s="1149"/>
      <c r="X26" s="1149"/>
      <c r="Y26" s="1149"/>
    </row>
    <row r="27" spans="1:25" s="1147" customFormat="1" ht="12.75" customHeight="1">
      <c r="A27" s="1185">
        <f t="shared" si="0"/>
        <v>16</v>
      </c>
      <c r="B27" s="1186"/>
      <c r="C27" s="1187" t="s">
        <v>1304</v>
      </c>
      <c r="D27" s="1188" t="s">
        <v>1305</v>
      </c>
      <c r="E27" s="1199"/>
      <c r="F27" s="1199"/>
      <c r="G27" s="1203">
        <v>871</v>
      </c>
      <c r="H27" s="1201"/>
      <c r="I27" s="1202">
        <v>0</v>
      </c>
      <c r="J27" s="1193">
        <v>16</v>
      </c>
      <c r="K27" s="1194">
        <v>16</v>
      </c>
      <c r="L27" s="1189"/>
      <c r="M27" s="1203">
        <v>0</v>
      </c>
      <c r="N27" s="1204">
        <v>0</v>
      </c>
      <c r="O27" s="1204">
        <v>0</v>
      </c>
      <c r="P27" s="1206">
        <v>871</v>
      </c>
      <c r="Q27" s="1165">
        <f t="shared" si="1"/>
        <v>16</v>
      </c>
      <c r="R27" s="1198"/>
      <c r="S27" s="1198"/>
      <c r="T27" s="1149"/>
      <c r="U27" s="1149"/>
      <c r="V27" s="1149"/>
      <c r="W27" s="1149"/>
      <c r="X27" s="1149"/>
      <c r="Y27" s="1149"/>
    </row>
    <row r="28" spans="1:25" s="1147" customFormat="1" ht="12.75" customHeight="1">
      <c r="A28" s="1185">
        <f t="shared" si="0"/>
        <v>17</v>
      </c>
      <c r="B28" s="1186"/>
      <c r="C28" s="1187" t="s">
        <v>1306</v>
      </c>
      <c r="D28" s="1188" t="s">
        <v>1307</v>
      </c>
      <c r="E28" s="1199"/>
      <c r="F28" s="1199"/>
      <c r="G28" s="1203">
        <v>5050</v>
      </c>
      <c r="H28" s="1201"/>
      <c r="I28" s="1202">
        <v>0</v>
      </c>
      <c r="J28" s="1193">
        <v>17</v>
      </c>
      <c r="K28" s="1194">
        <v>17</v>
      </c>
      <c r="L28" s="1189"/>
      <c r="M28" s="1203">
        <v>1475</v>
      </c>
      <c r="N28" s="1204">
        <v>523</v>
      </c>
      <c r="O28" s="1204">
        <v>952</v>
      </c>
      <c r="P28" s="1206">
        <v>6002</v>
      </c>
      <c r="Q28" s="1165">
        <f t="shared" si="1"/>
        <v>17</v>
      </c>
      <c r="R28" s="1198"/>
      <c r="S28" s="1198"/>
      <c r="T28" s="1149"/>
      <c r="U28" s="1149"/>
      <c r="V28" s="1149"/>
      <c r="W28" s="1149"/>
      <c r="X28" s="1149"/>
      <c r="Y28" s="1149"/>
    </row>
    <row r="29" spans="1:25" s="1147" customFormat="1" ht="12.75" customHeight="1">
      <c r="A29" s="1185">
        <f t="shared" si="0"/>
        <v>18</v>
      </c>
      <c r="B29" s="1186"/>
      <c r="C29" s="1187" t="s">
        <v>1308</v>
      </c>
      <c r="D29" s="1188" t="s">
        <v>1309</v>
      </c>
      <c r="E29" s="1199"/>
      <c r="F29" s="1199"/>
      <c r="G29" s="1203">
        <v>251755</v>
      </c>
      <c r="H29" s="1201"/>
      <c r="I29" s="1202">
        <v>0</v>
      </c>
      <c r="J29" s="1193">
        <v>18</v>
      </c>
      <c r="K29" s="1194">
        <v>18</v>
      </c>
      <c r="L29" s="1189"/>
      <c r="M29" s="1203">
        <v>10415</v>
      </c>
      <c r="N29" s="1204">
        <v>14081</v>
      </c>
      <c r="O29" s="1204">
        <v>-3666</v>
      </c>
      <c r="P29" s="1206">
        <v>248089</v>
      </c>
      <c r="Q29" s="1165">
        <f t="shared" si="1"/>
        <v>18</v>
      </c>
      <c r="R29" s="1198"/>
      <c r="S29" s="1198"/>
      <c r="T29" s="1149"/>
      <c r="U29" s="1149"/>
      <c r="V29" s="1149"/>
      <c r="W29" s="1149"/>
      <c r="X29" s="1149"/>
      <c r="Y29" s="1149"/>
    </row>
    <row r="30" spans="1:25" s="1147" customFormat="1" ht="12.75" customHeight="1">
      <c r="A30" s="1185">
        <f t="shared" si="0"/>
        <v>19</v>
      </c>
      <c r="B30" s="1186"/>
      <c r="C30" s="1187" t="s">
        <v>1310</v>
      </c>
      <c r="D30" s="1188" t="s">
        <v>1311</v>
      </c>
      <c r="E30" s="1199"/>
      <c r="F30" s="1199"/>
      <c r="G30" s="1203">
        <v>730810</v>
      </c>
      <c r="H30" s="1201"/>
      <c r="I30" s="1202">
        <v>0</v>
      </c>
      <c r="J30" s="1193">
        <v>19</v>
      </c>
      <c r="K30" s="1194">
        <v>19</v>
      </c>
      <c r="L30" s="1189"/>
      <c r="M30" s="1203">
        <v>38667</v>
      </c>
      <c r="N30" s="1204">
        <v>18096</v>
      </c>
      <c r="O30" s="1204">
        <v>20571</v>
      </c>
      <c r="P30" s="1206">
        <v>751381</v>
      </c>
      <c r="Q30" s="1165">
        <f t="shared" si="1"/>
        <v>19</v>
      </c>
      <c r="R30" s="1198"/>
      <c r="S30" s="1198"/>
      <c r="T30" s="1149"/>
      <c r="U30" s="1149"/>
      <c r="V30" s="1149"/>
      <c r="W30" s="1149"/>
      <c r="X30" s="1149"/>
      <c r="Y30" s="1149"/>
    </row>
    <row r="31" spans="1:25" s="1147" customFormat="1" ht="12.75" customHeight="1">
      <c r="A31" s="1185">
        <f t="shared" si="0"/>
        <v>20</v>
      </c>
      <c r="B31" s="1186"/>
      <c r="C31" s="1187" t="s">
        <v>1312</v>
      </c>
      <c r="D31" s="1188" t="s">
        <v>1313</v>
      </c>
      <c r="E31" s="1199"/>
      <c r="F31" s="1199"/>
      <c r="G31" s="1203">
        <v>584368</v>
      </c>
      <c r="H31" s="1201"/>
      <c r="I31" s="1202">
        <v>0</v>
      </c>
      <c r="J31" s="1193">
        <v>20</v>
      </c>
      <c r="K31" s="1194">
        <v>20</v>
      </c>
      <c r="L31" s="1189"/>
      <c r="M31" s="1203">
        <v>16928</v>
      </c>
      <c r="N31" s="1204">
        <v>-1231</v>
      </c>
      <c r="O31" s="1204">
        <v>18159</v>
      </c>
      <c r="P31" s="1206">
        <v>602527</v>
      </c>
      <c r="Q31" s="1165">
        <f t="shared" si="1"/>
        <v>20</v>
      </c>
      <c r="R31" s="1198"/>
      <c r="S31" s="1198"/>
      <c r="T31" s="1149"/>
      <c r="U31" s="1149"/>
      <c r="V31" s="1149"/>
      <c r="W31" s="1149"/>
      <c r="X31" s="1149"/>
      <c r="Y31" s="1149"/>
    </row>
    <row r="32" spans="1:25" s="1147" customFormat="1" ht="12.75" customHeight="1">
      <c r="A32" s="1185">
        <f t="shared" si="0"/>
        <v>21</v>
      </c>
      <c r="B32" s="1186"/>
      <c r="C32" s="1187" t="s">
        <v>1314</v>
      </c>
      <c r="D32" s="1188" t="s">
        <v>1315</v>
      </c>
      <c r="E32" s="1199"/>
      <c r="F32" s="1199"/>
      <c r="G32" s="1203">
        <v>1609225</v>
      </c>
      <c r="H32" s="1201"/>
      <c r="I32" s="1202">
        <v>0</v>
      </c>
      <c r="J32" s="1193">
        <v>21</v>
      </c>
      <c r="K32" s="1194">
        <v>21</v>
      </c>
      <c r="L32" s="1189"/>
      <c r="M32" s="1203">
        <v>145615</v>
      </c>
      <c r="N32" s="1204">
        <v>41236</v>
      </c>
      <c r="O32" s="1204">
        <v>104379</v>
      </c>
      <c r="P32" s="1206">
        <v>1713604</v>
      </c>
      <c r="Q32" s="1165">
        <f t="shared" si="1"/>
        <v>21</v>
      </c>
      <c r="R32" s="1198"/>
      <c r="S32" s="1198"/>
      <c r="T32" s="1149"/>
      <c r="U32" s="1149"/>
      <c r="V32" s="1149"/>
      <c r="W32" s="1149"/>
      <c r="X32" s="1149"/>
      <c r="Y32" s="1149"/>
    </row>
    <row r="33" spans="1:25" s="1147" customFormat="1" ht="12.75" customHeight="1">
      <c r="A33" s="1185">
        <f t="shared" si="0"/>
        <v>22</v>
      </c>
      <c r="B33" s="1186"/>
      <c r="C33" s="1187" t="s">
        <v>1316</v>
      </c>
      <c r="D33" s="1188" t="s">
        <v>1317</v>
      </c>
      <c r="E33" s="1199"/>
      <c r="F33" s="1199"/>
      <c r="G33" s="1203">
        <v>2775</v>
      </c>
      <c r="H33" s="1201"/>
      <c r="I33" s="1202">
        <v>0</v>
      </c>
      <c r="J33" s="1193">
        <v>22</v>
      </c>
      <c r="K33" s="1194">
        <v>22</v>
      </c>
      <c r="L33" s="1189"/>
      <c r="M33" s="1203">
        <v>0</v>
      </c>
      <c r="N33" s="1204">
        <v>0</v>
      </c>
      <c r="O33" s="1204">
        <v>0</v>
      </c>
      <c r="P33" s="1206">
        <v>2775</v>
      </c>
      <c r="Q33" s="1165">
        <f t="shared" si="1"/>
        <v>22</v>
      </c>
      <c r="R33" s="1198"/>
      <c r="S33" s="1198"/>
      <c r="T33" s="1149"/>
      <c r="U33" s="1149"/>
      <c r="V33" s="1149"/>
      <c r="W33" s="1149"/>
      <c r="X33" s="1149"/>
      <c r="Y33" s="1149"/>
    </row>
    <row r="34" spans="1:25" s="1147" customFormat="1" ht="12.75" customHeight="1">
      <c r="A34" s="1185">
        <f t="shared" si="0"/>
        <v>23</v>
      </c>
      <c r="B34" s="1186"/>
      <c r="C34" s="1187" t="s">
        <v>1318</v>
      </c>
      <c r="D34" s="1188" t="s">
        <v>1319</v>
      </c>
      <c r="E34" s="1199"/>
      <c r="F34" s="1199"/>
      <c r="G34" s="1203">
        <v>40617</v>
      </c>
      <c r="H34" s="1201"/>
      <c r="I34" s="1202">
        <v>0</v>
      </c>
      <c r="J34" s="1193">
        <v>23</v>
      </c>
      <c r="K34" s="1194">
        <v>23</v>
      </c>
      <c r="L34" s="1189"/>
      <c r="M34" s="1203">
        <v>469</v>
      </c>
      <c r="N34" s="1204">
        <v>21</v>
      </c>
      <c r="O34" s="1204">
        <v>448</v>
      </c>
      <c r="P34" s="1206">
        <v>41065</v>
      </c>
      <c r="Q34" s="1165">
        <f t="shared" si="1"/>
        <v>23</v>
      </c>
      <c r="R34" s="1198"/>
      <c r="S34" s="1198"/>
      <c r="T34" s="1149"/>
      <c r="U34" s="1149"/>
      <c r="V34" s="1149"/>
      <c r="W34" s="1149"/>
      <c r="X34" s="1149"/>
      <c r="Y34" s="1149"/>
    </row>
    <row r="35" spans="1:25" s="1147" customFormat="1" ht="12.75" customHeight="1">
      <c r="A35" s="1185">
        <f t="shared" si="0"/>
        <v>24</v>
      </c>
      <c r="B35" s="1186"/>
      <c r="C35" s="1187" t="s">
        <v>1320</v>
      </c>
      <c r="D35" s="1188" t="s">
        <v>1321</v>
      </c>
      <c r="E35" s="1199"/>
      <c r="F35" s="1199"/>
      <c r="G35" s="1203">
        <v>13487</v>
      </c>
      <c r="H35" s="1201"/>
      <c r="I35" s="1202">
        <v>0</v>
      </c>
      <c r="J35" s="1193">
        <v>24</v>
      </c>
      <c r="K35" s="1194">
        <v>24</v>
      </c>
      <c r="L35" s="1189"/>
      <c r="M35" s="1203">
        <v>328</v>
      </c>
      <c r="N35" s="1204">
        <v>72</v>
      </c>
      <c r="O35" s="1204">
        <v>256</v>
      </c>
      <c r="P35" s="1206">
        <v>13743</v>
      </c>
      <c r="Q35" s="1165">
        <f t="shared" si="1"/>
        <v>24</v>
      </c>
      <c r="R35" s="1198"/>
      <c r="S35" s="1198"/>
      <c r="T35" s="1149"/>
      <c r="U35" s="1149"/>
      <c r="V35" s="1149"/>
      <c r="W35" s="1149"/>
      <c r="X35" s="1149"/>
      <c r="Y35" s="1149"/>
    </row>
    <row r="36" spans="1:25" s="1147" customFormat="1" ht="12.75" customHeight="1">
      <c r="A36" s="1185">
        <f t="shared" si="0"/>
        <v>25</v>
      </c>
      <c r="B36" s="1186"/>
      <c r="C36" s="1187" t="s">
        <v>1322</v>
      </c>
      <c r="D36" s="1188" t="s">
        <v>1323</v>
      </c>
      <c r="E36" s="1199"/>
      <c r="F36" s="1199"/>
      <c r="G36" s="1203">
        <v>630960</v>
      </c>
      <c r="H36" s="1201"/>
      <c r="I36" s="1202">
        <v>0</v>
      </c>
      <c r="J36" s="1193">
        <v>25</v>
      </c>
      <c r="K36" s="1194">
        <v>25</v>
      </c>
      <c r="L36" s="1189"/>
      <c r="M36" s="1203">
        <v>64918</v>
      </c>
      <c r="N36" s="1204">
        <v>33763</v>
      </c>
      <c r="O36" s="1204">
        <v>31155</v>
      </c>
      <c r="P36" s="1206">
        <v>662115</v>
      </c>
      <c r="Q36" s="1165">
        <f t="shared" si="1"/>
        <v>25</v>
      </c>
      <c r="R36" s="1198"/>
      <c r="S36" s="1198"/>
      <c r="T36" s="1149"/>
      <c r="U36" s="1149"/>
      <c r="V36" s="1149"/>
      <c r="W36" s="1149"/>
      <c r="X36" s="1149"/>
      <c r="Y36" s="1149"/>
    </row>
    <row r="37" spans="1:25" s="1147" customFormat="1" ht="12.75" customHeight="1">
      <c r="A37" s="1185">
        <f t="shared" si="0"/>
        <v>26</v>
      </c>
      <c r="B37" s="1186"/>
      <c r="C37" s="1187" t="s">
        <v>1324</v>
      </c>
      <c r="D37" s="1188" t="s">
        <v>1325</v>
      </c>
      <c r="E37" s="1199"/>
      <c r="F37" s="1199"/>
      <c r="G37" s="1203">
        <v>375751</v>
      </c>
      <c r="H37" s="1201"/>
      <c r="I37" s="1202">
        <v>0</v>
      </c>
      <c r="J37" s="1193">
        <v>26</v>
      </c>
      <c r="K37" s="1194">
        <v>26</v>
      </c>
      <c r="L37" s="1189"/>
      <c r="M37" s="1203">
        <v>37868</v>
      </c>
      <c r="N37" s="1204">
        <v>26615</v>
      </c>
      <c r="O37" s="1204">
        <v>11253</v>
      </c>
      <c r="P37" s="1206">
        <v>387004</v>
      </c>
      <c r="Q37" s="1165">
        <f t="shared" si="1"/>
        <v>26</v>
      </c>
      <c r="R37" s="1198"/>
      <c r="S37" s="1198"/>
      <c r="T37" s="1149"/>
      <c r="U37" s="1149"/>
      <c r="V37" s="1149"/>
      <c r="W37" s="1149"/>
      <c r="X37" s="1149"/>
      <c r="Y37" s="1149"/>
    </row>
    <row r="38" spans="1:25" s="1147" customFormat="1" ht="12.75" customHeight="1">
      <c r="A38" s="1185">
        <f t="shared" si="0"/>
        <v>27</v>
      </c>
      <c r="B38" s="1186"/>
      <c r="C38" s="1187" t="s">
        <v>1326</v>
      </c>
      <c r="D38" s="1188" t="s">
        <v>1327</v>
      </c>
      <c r="E38" s="1199"/>
      <c r="F38" s="1199"/>
      <c r="G38" s="1203">
        <v>141143</v>
      </c>
      <c r="H38" s="1201"/>
      <c r="I38" s="1202">
        <v>0</v>
      </c>
      <c r="J38" s="1193">
        <v>27</v>
      </c>
      <c r="K38" s="1194">
        <v>27</v>
      </c>
      <c r="L38" s="1189"/>
      <c r="M38" s="1203">
        <v>15541</v>
      </c>
      <c r="N38" s="1204">
        <v>3782</v>
      </c>
      <c r="O38" s="1204">
        <v>11759</v>
      </c>
      <c r="P38" s="1206">
        <v>152902</v>
      </c>
      <c r="Q38" s="1165">
        <f t="shared" si="1"/>
        <v>27</v>
      </c>
      <c r="R38" s="1198"/>
      <c r="S38" s="1198"/>
      <c r="T38" s="1149"/>
      <c r="U38" s="1149"/>
      <c r="V38" s="1149"/>
      <c r="W38" s="1149"/>
      <c r="X38" s="1149"/>
      <c r="Y38" s="1149"/>
    </row>
    <row r="39" spans="1:25" s="1147" customFormat="1" ht="12.75" customHeight="1">
      <c r="A39" s="1185">
        <f t="shared" si="0"/>
        <v>28</v>
      </c>
      <c r="B39" s="1186"/>
      <c r="C39" s="1187" t="s">
        <v>1328</v>
      </c>
      <c r="D39" s="1188" t="s">
        <v>1329</v>
      </c>
      <c r="E39" s="1199"/>
      <c r="F39" s="1199"/>
      <c r="G39" s="1203">
        <v>15287</v>
      </c>
      <c r="H39" s="1201"/>
      <c r="I39" s="1202">
        <v>0</v>
      </c>
      <c r="J39" s="1193">
        <v>28</v>
      </c>
      <c r="K39" s="1194">
        <v>28</v>
      </c>
      <c r="L39" s="1189"/>
      <c r="M39" s="1203">
        <v>0</v>
      </c>
      <c r="N39" s="1204">
        <v>0</v>
      </c>
      <c r="O39" s="1204">
        <v>0</v>
      </c>
      <c r="P39" s="1206">
        <v>15287</v>
      </c>
      <c r="Q39" s="1165">
        <f t="shared" si="1"/>
        <v>28</v>
      </c>
      <c r="R39" s="1198"/>
      <c r="S39" s="1198"/>
      <c r="T39" s="1149"/>
      <c r="U39" s="1149"/>
      <c r="V39" s="1149"/>
      <c r="W39" s="1149"/>
      <c r="X39" s="1149"/>
      <c r="Y39" s="1149"/>
    </row>
    <row r="40" spans="1:25" s="1147" customFormat="1" ht="12.75" customHeight="1">
      <c r="A40" s="1185">
        <f t="shared" si="0"/>
        <v>29</v>
      </c>
      <c r="B40" s="1186"/>
      <c r="C40" s="1187"/>
      <c r="D40" s="1188" t="s">
        <v>1330</v>
      </c>
      <c r="E40" s="1199"/>
      <c r="F40" s="1199"/>
      <c r="G40" s="1203">
        <v>0</v>
      </c>
      <c r="H40" s="1201"/>
      <c r="I40" s="1202"/>
      <c r="J40" s="1193">
        <v>29</v>
      </c>
      <c r="K40" s="1194">
        <v>29</v>
      </c>
      <c r="L40" s="1189"/>
      <c r="M40" s="1203">
        <v>0</v>
      </c>
      <c r="N40" s="1204">
        <v>0</v>
      </c>
      <c r="O40" s="1204">
        <v>0</v>
      </c>
      <c r="P40" s="1202">
        <v>0</v>
      </c>
      <c r="Q40" s="1165">
        <f t="shared" si="1"/>
        <v>29</v>
      </c>
      <c r="R40" s="1198"/>
      <c r="S40" s="1198"/>
      <c r="T40" s="1149"/>
      <c r="U40" s="1149"/>
      <c r="V40" s="1149"/>
      <c r="W40" s="1149"/>
      <c r="X40" s="1149"/>
      <c r="Y40" s="1149"/>
    </row>
    <row r="41" spans="1:25" s="1210" customFormat="1" ht="18" customHeight="1">
      <c r="A41" s="1194">
        <f t="shared" si="0"/>
        <v>30</v>
      </c>
      <c r="B41" s="1186"/>
      <c r="C41" s="1187"/>
      <c r="D41" s="1199"/>
      <c r="E41" s="1207" t="s">
        <v>1331</v>
      </c>
      <c r="F41" s="1199"/>
      <c r="G41" s="1203">
        <f>SUM(G12:G40)</f>
        <v>26423101</v>
      </c>
      <c r="H41" s="1201"/>
      <c r="I41" s="1202">
        <v>0</v>
      </c>
      <c r="J41" s="1193">
        <v>30</v>
      </c>
      <c r="K41" s="1194">
        <v>30</v>
      </c>
      <c r="L41" s="1186"/>
      <c r="M41" s="1203">
        <f>SUM(M12:M40)</f>
        <v>1301994</v>
      </c>
      <c r="N41" s="1204">
        <f>SUM(N12:N40)</f>
        <v>402242</v>
      </c>
      <c r="O41" s="1204">
        <f>SUM(O12:O40)</f>
        <v>899752</v>
      </c>
      <c r="P41" s="1202">
        <f>SUM(P12:P40)</f>
        <v>27322853</v>
      </c>
      <c r="Q41" s="1186">
        <f t="shared" si="1"/>
        <v>30</v>
      </c>
      <c r="R41" s="1208"/>
      <c r="S41" s="1208"/>
      <c r="T41" s="1209"/>
      <c r="U41" s="739"/>
      <c r="V41" s="1209"/>
      <c r="W41" s="739"/>
      <c r="X41" s="1209"/>
      <c r="Y41" s="1209"/>
    </row>
    <row r="42" spans="1:25" s="1147" customFormat="1" ht="12.75" customHeight="1">
      <c r="A42" s="1185">
        <f t="shared" si="0"/>
        <v>31</v>
      </c>
      <c r="B42" s="1186"/>
      <c r="C42" s="1187" t="s">
        <v>1332</v>
      </c>
      <c r="D42" s="1188" t="s">
        <v>1333</v>
      </c>
      <c r="E42" s="1199"/>
      <c r="F42" s="1199"/>
      <c r="G42" s="1203">
        <v>4814059</v>
      </c>
      <c r="H42" s="1201"/>
      <c r="I42" s="1202">
        <v>0</v>
      </c>
      <c r="J42" s="1193">
        <v>31</v>
      </c>
      <c r="K42" s="1194">
        <v>31</v>
      </c>
      <c r="L42" s="1189"/>
      <c r="M42" s="1203">
        <v>356844</v>
      </c>
      <c r="N42" s="1204">
        <v>50703</v>
      </c>
      <c r="O42" s="1204">
        <v>306141</v>
      </c>
      <c r="P42" s="1206">
        <v>5120200</v>
      </c>
      <c r="Q42" s="1165">
        <f t="shared" si="1"/>
        <v>31</v>
      </c>
      <c r="R42" s="1198"/>
      <c r="S42" s="1198"/>
      <c r="T42" s="1149"/>
      <c r="U42" s="1149"/>
      <c r="V42" s="1149"/>
      <c r="W42" s="1149"/>
      <c r="X42" s="1149"/>
      <c r="Y42" s="1149"/>
    </row>
    <row r="43" spans="1:25" s="1147" customFormat="1" ht="12.75" customHeight="1">
      <c r="A43" s="1185">
        <f t="shared" si="0"/>
        <v>32</v>
      </c>
      <c r="B43" s="1186"/>
      <c r="C43" s="1187" t="s">
        <v>1334</v>
      </c>
      <c r="D43" s="1188" t="s">
        <v>1335</v>
      </c>
      <c r="E43" s="1199"/>
      <c r="F43" s="1199"/>
      <c r="G43" s="1203">
        <v>3224675</v>
      </c>
      <c r="H43" s="1201"/>
      <c r="I43" s="1202">
        <v>0</v>
      </c>
      <c r="J43" s="1193">
        <v>32</v>
      </c>
      <c r="K43" s="1194">
        <v>32</v>
      </c>
      <c r="L43" s="1189"/>
      <c r="M43" s="1203">
        <v>150615</v>
      </c>
      <c r="N43" s="1204">
        <v>99124</v>
      </c>
      <c r="O43" s="1204">
        <v>51491</v>
      </c>
      <c r="P43" s="1206">
        <v>3276166</v>
      </c>
      <c r="Q43" s="1165">
        <f t="shared" si="1"/>
        <v>32</v>
      </c>
      <c r="R43" s="1198"/>
      <c r="S43" s="1198"/>
      <c r="T43" s="1149"/>
      <c r="U43" s="1149"/>
      <c r="V43" s="1149"/>
      <c r="W43" s="1149"/>
      <c r="X43" s="1149"/>
      <c r="Y43" s="1149"/>
    </row>
    <row r="44" spans="1:25" s="1147" customFormat="1" ht="12.75" customHeight="1">
      <c r="A44" s="1185">
        <f t="shared" si="0"/>
        <v>33</v>
      </c>
      <c r="B44" s="1186"/>
      <c r="C44" s="1187" t="s">
        <v>1336</v>
      </c>
      <c r="D44" s="1188" t="s">
        <v>1337</v>
      </c>
      <c r="E44" s="1199"/>
      <c r="F44" s="1199"/>
      <c r="G44" s="1203">
        <v>0</v>
      </c>
      <c r="H44" s="1201"/>
      <c r="I44" s="1202">
        <v>0</v>
      </c>
      <c r="J44" s="1193">
        <v>33</v>
      </c>
      <c r="K44" s="1194">
        <v>33</v>
      </c>
      <c r="L44" s="1189"/>
      <c r="M44" s="1203">
        <v>0</v>
      </c>
      <c r="N44" s="1204">
        <v>0</v>
      </c>
      <c r="O44" s="1204">
        <v>0</v>
      </c>
      <c r="P44" s="1206">
        <v>0</v>
      </c>
      <c r="Q44" s="1165">
        <f t="shared" si="1"/>
        <v>33</v>
      </c>
      <c r="R44" s="1198"/>
      <c r="S44" s="1198"/>
      <c r="T44" s="1149"/>
      <c r="U44" s="1149"/>
      <c r="V44" s="1149"/>
      <c r="W44" s="1149"/>
      <c r="X44" s="1149"/>
      <c r="Y44" s="1149"/>
    </row>
    <row r="45" spans="1:25" s="1147" customFormat="1" ht="12.75" customHeight="1">
      <c r="A45" s="1185">
        <f t="shared" si="0"/>
        <v>34</v>
      </c>
      <c r="B45" s="1186"/>
      <c r="C45" s="1187" t="s">
        <v>1338</v>
      </c>
      <c r="D45" s="1188" t="s">
        <v>1339</v>
      </c>
      <c r="E45" s="1199"/>
      <c r="F45" s="1199"/>
      <c r="G45" s="1203">
        <v>459901</v>
      </c>
      <c r="H45" s="1201"/>
      <c r="I45" s="1202">
        <v>0</v>
      </c>
      <c r="J45" s="1193">
        <v>34</v>
      </c>
      <c r="K45" s="1194">
        <v>34</v>
      </c>
      <c r="L45" s="1189"/>
      <c r="M45" s="1203">
        <v>83777</v>
      </c>
      <c r="N45" s="1204">
        <v>10991</v>
      </c>
      <c r="O45" s="1204">
        <v>72786</v>
      </c>
      <c r="P45" s="1206">
        <v>532687</v>
      </c>
      <c r="Q45" s="1165">
        <f t="shared" si="1"/>
        <v>34</v>
      </c>
      <c r="R45" s="1198"/>
      <c r="S45" s="1198"/>
      <c r="T45" s="1149"/>
      <c r="U45" s="1149"/>
      <c r="V45" s="1149"/>
      <c r="W45" s="1149"/>
      <c r="X45" s="1149"/>
      <c r="Y45" s="1149"/>
    </row>
    <row r="46" spans="1:25" s="1147" customFormat="1" ht="12.75" customHeight="1">
      <c r="A46" s="1185">
        <f t="shared" si="0"/>
        <v>35</v>
      </c>
      <c r="B46" s="1186"/>
      <c r="C46" s="1187" t="s">
        <v>1340</v>
      </c>
      <c r="D46" s="1188" t="s">
        <v>1341</v>
      </c>
      <c r="E46" s="1199"/>
      <c r="F46" s="1199"/>
      <c r="G46" s="1203">
        <v>0</v>
      </c>
      <c r="H46" s="1201"/>
      <c r="I46" s="1202">
        <v>0</v>
      </c>
      <c r="J46" s="1193">
        <v>35</v>
      </c>
      <c r="K46" s="1194">
        <v>35</v>
      </c>
      <c r="L46" s="1189"/>
      <c r="M46" s="1203">
        <v>0</v>
      </c>
      <c r="N46" s="1204">
        <v>0</v>
      </c>
      <c r="O46" s="1204">
        <v>0</v>
      </c>
      <c r="P46" s="1206">
        <v>0</v>
      </c>
      <c r="Q46" s="1165">
        <f t="shared" si="1"/>
        <v>35</v>
      </c>
      <c r="R46" s="1198"/>
      <c r="S46" s="1198"/>
      <c r="T46" s="1149"/>
      <c r="U46" s="1149"/>
      <c r="V46" s="1149"/>
      <c r="W46" s="1149"/>
      <c r="X46" s="1149"/>
      <c r="Y46" s="1149"/>
    </row>
    <row r="47" spans="1:25" s="1147" customFormat="1" ht="12.75" customHeight="1">
      <c r="A47" s="1185">
        <f t="shared" si="0"/>
        <v>36</v>
      </c>
      <c r="B47" s="1186"/>
      <c r="C47" s="1187" t="s">
        <v>1342</v>
      </c>
      <c r="D47" s="1188" t="s">
        <v>1343</v>
      </c>
      <c r="E47" s="1199"/>
      <c r="F47" s="1199"/>
      <c r="G47" s="1203">
        <v>162746</v>
      </c>
      <c r="H47" s="1201"/>
      <c r="I47" s="1202">
        <v>0</v>
      </c>
      <c r="J47" s="1193">
        <v>36</v>
      </c>
      <c r="K47" s="1194">
        <v>36</v>
      </c>
      <c r="L47" s="1189"/>
      <c r="M47" s="1203">
        <v>7302</v>
      </c>
      <c r="N47" s="1204">
        <v>-2105</v>
      </c>
      <c r="O47" s="1204">
        <v>9407</v>
      </c>
      <c r="P47" s="1206">
        <v>172153</v>
      </c>
      <c r="Q47" s="1165">
        <f t="shared" si="1"/>
        <v>36</v>
      </c>
      <c r="R47" s="1198"/>
      <c r="S47" s="1198"/>
      <c r="T47" s="1149"/>
      <c r="U47" s="1149"/>
      <c r="V47" s="1149"/>
      <c r="W47" s="1149"/>
      <c r="X47" s="1149"/>
      <c r="Y47" s="1149"/>
    </row>
    <row r="48" spans="1:25" s="1147" customFormat="1" ht="12.75" customHeight="1">
      <c r="A48" s="1185">
        <f t="shared" si="0"/>
        <v>37</v>
      </c>
      <c r="B48" s="1186"/>
      <c r="C48" s="1187" t="s">
        <v>1344</v>
      </c>
      <c r="D48" s="1188" t="s">
        <v>1345</v>
      </c>
      <c r="E48" s="1199"/>
      <c r="F48" s="1199"/>
      <c r="G48" s="1203">
        <v>238967</v>
      </c>
      <c r="H48" s="1201"/>
      <c r="I48" s="1202">
        <v>0</v>
      </c>
      <c r="J48" s="1193">
        <v>37</v>
      </c>
      <c r="K48" s="1194">
        <v>37</v>
      </c>
      <c r="L48" s="1189"/>
      <c r="M48" s="1203">
        <v>19646</v>
      </c>
      <c r="N48" s="1204">
        <v>11551</v>
      </c>
      <c r="O48" s="1204">
        <v>8095</v>
      </c>
      <c r="P48" s="1206">
        <v>247062</v>
      </c>
      <c r="Q48" s="1165">
        <f t="shared" si="1"/>
        <v>37</v>
      </c>
      <c r="R48" s="1198"/>
      <c r="S48" s="1198"/>
      <c r="T48" s="1149"/>
      <c r="U48" s="1149"/>
      <c r="V48" s="1149"/>
      <c r="W48" s="1149"/>
      <c r="X48" s="1149"/>
      <c r="Y48" s="1149"/>
    </row>
    <row r="49" spans="1:25" s="1147" customFormat="1" ht="12.75" customHeight="1">
      <c r="A49" s="1185">
        <f t="shared" si="0"/>
        <v>38</v>
      </c>
      <c r="B49" s="1186"/>
      <c r="C49" s="1187" t="s">
        <v>1346</v>
      </c>
      <c r="D49" s="1188" t="s">
        <v>1347</v>
      </c>
      <c r="E49" s="1199"/>
      <c r="F49" s="1199"/>
      <c r="G49" s="1203">
        <v>512892</v>
      </c>
      <c r="H49" s="1201"/>
      <c r="I49" s="1202">
        <v>0</v>
      </c>
      <c r="J49" s="1193">
        <v>38</v>
      </c>
      <c r="K49" s="1194">
        <v>38</v>
      </c>
      <c r="L49" s="1189"/>
      <c r="M49" s="1203">
        <v>34456</v>
      </c>
      <c r="N49" s="1204">
        <v>60356</v>
      </c>
      <c r="O49" s="1204">
        <v>-25900</v>
      </c>
      <c r="P49" s="1206">
        <v>486992</v>
      </c>
      <c r="Q49" s="1165">
        <f t="shared" si="1"/>
        <v>38</v>
      </c>
      <c r="R49" s="1198"/>
      <c r="S49" s="1198"/>
      <c r="T49" s="1149"/>
      <c r="U49" s="1149"/>
      <c r="V49" s="1149"/>
      <c r="W49" s="1149"/>
      <c r="X49" s="1149"/>
      <c r="Y49" s="1149"/>
    </row>
    <row r="50" spans="1:25" s="1210" customFormat="1" ht="16.5" customHeight="1">
      <c r="A50" s="1194">
        <f t="shared" si="0"/>
        <v>39</v>
      </c>
      <c r="B50" s="1186"/>
      <c r="C50" s="1199"/>
      <c r="D50" s="1187"/>
      <c r="E50" s="1211" t="s">
        <v>1348</v>
      </c>
      <c r="F50" s="1199"/>
      <c r="G50" s="1212">
        <v>9413240</v>
      </c>
      <c r="H50" s="1201"/>
      <c r="I50" s="1202">
        <v>0</v>
      </c>
      <c r="J50" s="1213">
        <v>39</v>
      </c>
      <c r="K50" s="1214">
        <v>39</v>
      </c>
      <c r="L50" s="1186"/>
      <c r="M50" s="1212">
        <f>SUM(M42:M49)</f>
        <v>652640</v>
      </c>
      <c r="N50" s="1215">
        <v>230620</v>
      </c>
      <c r="O50" s="1215">
        <v>422020</v>
      </c>
      <c r="P50" s="1206">
        <f>SUM(P42:P49)</f>
        <v>9835260</v>
      </c>
      <c r="Q50" s="1186">
        <f t="shared" si="1"/>
        <v>39</v>
      </c>
      <c r="R50" s="1208"/>
      <c r="S50" s="1208"/>
      <c r="T50" s="1209"/>
      <c r="U50" s="739"/>
      <c r="V50" s="1209"/>
      <c r="W50" s="739"/>
      <c r="X50" s="1209"/>
      <c r="Y50" s="1209"/>
    </row>
    <row r="51" spans="1:25" s="1147" customFormat="1" ht="12.75" customHeight="1">
      <c r="A51" s="1185">
        <f t="shared" si="0"/>
        <v>40</v>
      </c>
      <c r="B51" s="1186"/>
      <c r="C51" s="1187" t="s">
        <v>1349</v>
      </c>
      <c r="D51" s="1188" t="s">
        <v>1350</v>
      </c>
      <c r="E51" s="1199"/>
      <c r="F51" s="1199"/>
      <c r="G51" s="1203">
        <v>0</v>
      </c>
      <c r="H51" s="1201"/>
      <c r="I51" s="1202"/>
      <c r="J51" s="1193">
        <v>40</v>
      </c>
      <c r="K51" s="1194">
        <v>40</v>
      </c>
      <c r="L51" s="1189"/>
      <c r="M51" s="1203">
        <v>0</v>
      </c>
      <c r="N51" s="1204">
        <v>0</v>
      </c>
      <c r="O51" s="1204">
        <v>0</v>
      </c>
      <c r="P51" s="1216">
        <v>0</v>
      </c>
      <c r="Q51" s="1165">
        <f t="shared" si="1"/>
        <v>40</v>
      </c>
      <c r="R51" s="1198"/>
      <c r="S51" s="1198"/>
      <c r="T51" s="1149"/>
      <c r="U51" s="1149"/>
      <c r="V51" s="1149"/>
      <c r="W51" s="1149"/>
      <c r="X51" s="1149"/>
      <c r="Y51" s="1149"/>
    </row>
    <row r="52" spans="1:25" s="1147" customFormat="1" ht="12.75" customHeight="1">
      <c r="A52" s="1185">
        <f t="shared" si="0"/>
        <v>41</v>
      </c>
      <c r="B52" s="1186"/>
      <c r="C52" s="1187" t="s">
        <v>1351</v>
      </c>
      <c r="D52" s="1188" t="s">
        <v>1352</v>
      </c>
      <c r="E52" s="1199"/>
      <c r="F52" s="1199"/>
      <c r="G52" s="1203">
        <v>0</v>
      </c>
      <c r="H52" s="1201"/>
      <c r="I52" s="1202"/>
      <c r="J52" s="1193">
        <v>41</v>
      </c>
      <c r="K52" s="1194">
        <v>41</v>
      </c>
      <c r="L52" s="1189"/>
      <c r="M52" s="1203">
        <v>0</v>
      </c>
      <c r="N52" s="1204">
        <v>0</v>
      </c>
      <c r="O52" s="1204">
        <v>0</v>
      </c>
      <c r="P52" s="1217">
        <v>0</v>
      </c>
      <c r="Q52" s="1165">
        <f t="shared" si="1"/>
        <v>41</v>
      </c>
      <c r="R52" s="1198"/>
      <c r="S52" s="1198"/>
      <c r="T52" s="1149"/>
      <c r="U52" s="1149"/>
      <c r="V52" s="1149"/>
      <c r="W52" s="1149"/>
      <c r="X52" s="1149"/>
      <c r="Y52" s="1149"/>
    </row>
    <row r="53" spans="1:25" s="1147" customFormat="1" ht="12.75" customHeight="1">
      <c r="A53" s="1185">
        <f t="shared" si="0"/>
        <v>42</v>
      </c>
      <c r="B53" s="1186"/>
      <c r="C53" s="1187" t="s">
        <v>1353</v>
      </c>
      <c r="D53" s="1188" t="s">
        <v>1354</v>
      </c>
      <c r="E53" s="1199"/>
      <c r="F53" s="1199"/>
      <c r="G53" s="1203">
        <v>558559</v>
      </c>
      <c r="H53" s="1201"/>
      <c r="I53" s="1202"/>
      <c r="J53" s="1193">
        <v>42</v>
      </c>
      <c r="K53" s="1194">
        <v>42</v>
      </c>
      <c r="L53" s="1189"/>
      <c r="M53" s="1203">
        <v>156560</v>
      </c>
      <c r="N53" s="1204">
        <v>2140</v>
      </c>
      <c r="O53" s="1204">
        <v>154420</v>
      </c>
      <c r="P53" s="1216">
        <v>712979</v>
      </c>
      <c r="Q53" s="1165">
        <f t="shared" si="1"/>
        <v>42</v>
      </c>
      <c r="R53" s="1198"/>
      <c r="S53" s="1198"/>
      <c r="T53" s="1149"/>
      <c r="U53" s="1149"/>
      <c r="V53" s="1149"/>
      <c r="W53" s="1149"/>
      <c r="X53" s="1149"/>
      <c r="Y53" s="1149"/>
    </row>
    <row r="54" spans="1:25" s="1210" customFormat="1" ht="20.25" customHeight="1" thickBot="1">
      <c r="A54" s="1194">
        <f t="shared" si="0"/>
        <v>43</v>
      </c>
      <c r="B54" s="1186"/>
      <c r="C54" s="1218"/>
      <c r="D54" s="1218"/>
      <c r="E54" s="1219" t="s">
        <v>328</v>
      </c>
      <c r="F54" s="1220"/>
      <c r="G54" s="1221">
        <f>+G41+G50+G51+G52+G53</f>
        <v>36394900</v>
      </c>
      <c r="H54" s="1222"/>
      <c r="I54" s="1223">
        <v>0</v>
      </c>
      <c r="J54" s="1193">
        <v>43</v>
      </c>
      <c r="K54" s="1194">
        <v>43</v>
      </c>
      <c r="L54" s="1186"/>
      <c r="M54" s="1221">
        <f>+M41+M50+M53</f>
        <v>2111194</v>
      </c>
      <c r="N54" s="1224">
        <f>+N41+N50+N51+N52+N53</f>
        <v>635002</v>
      </c>
      <c r="O54" s="1224">
        <f>+O41+O50+O51+O52+O53</f>
        <v>1476192</v>
      </c>
      <c r="P54" s="1223">
        <f>+P41+P50+P51+P52+P53:P53</f>
        <v>37871092</v>
      </c>
      <c r="Q54" s="1186">
        <f t="shared" si="1"/>
        <v>43</v>
      </c>
      <c r="R54" s="1208"/>
      <c r="S54" s="1208"/>
      <c r="T54" s="1209"/>
      <c r="U54" s="1209"/>
      <c r="V54" s="1209"/>
      <c r="W54" s="1209"/>
      <c r="X54" s="1209"/>
      <c r="Y54" s="1209"/>
    </row>
    <row r="55" spans="1:25">
      <c r="A55" s="1225"/>
      <c r="B55" s="1226"/>
      <c r="C55" s="1227"/>
      <c r="D55" s="1228"/>
      <c r="E55" s="1228"/>
      <c r="F55" s="1228"/>
      <c r="G55" s="1228"/>
      <c r="H55" s="1228"/>
      <c r="I55" s="1228"/>
      <c r="J55" s="1229"/>
      <c r="K55" s="1225"/>
      <c r="L55" s="1228"/>
      <c r="M55" s="1228"/>
      <c r="N55" s="1228"/>
      <c r="O55" s="1228"/>
      <c r="P55" s="1228"/>
      <c r="Q55" s="1229"/>
      <c r="R55" s="1230"/>
      <c r="S55" s="1230"/>
    </row>
    <row r="56" spans="1:25">
      <c r="A56" s="1231"/>
      <c r="B56" s="1232"/>
      <c r="C56" s="1232"/>
      <c r="D56" s="1233"/>
      <c r="E56" s="1233"/>
      <c r="F56" s="1233"/>
      <c r="G56" s="1233"/>
      <c r="H56" s="1233"/>
      <c r="I56" s="1233"/>
      <c r="J56" s="1234"/>
      <c r="K56" s="1231"/>
      <c r="L56" s="1233"/>
      <c r="M56" s="1233"/>
      <c r="N56" s="1233"/>
      <c r="O56" s="1230"/>
      <c r="P56" s="1233"/>
      <c r="Q56" s="1234"/>
      <c r="R56" s="1230"/>
      <c r="S56" s="1230"/>
    </row>
    <row r="57" spans="1:25">
      <c r="A57" s="1160"/>
      <c r="B57" s="1161"/>
      <c r="C57" s="1235"/>
      <c r="D57" s="1161"/>
      <c r="E57" s="1161"/>
      <c r="F57" s="1161"/>
      <c r="G57" s="1161"/>
      <c r="H57" s="1161"/>
      <c r="I57" s="1161"/>
      <c r="J57" s="1162"/>
      <c r="K57" s="1160"/>
      <c r="L57" s="1161"/>
      <c r="M57" s="1161"/>
      <c r="N57" s="1161"/>
      <c r="O57" s="1161"/>
      <c r="P57" s="1161"/>
      <c r="Q57" s="1162"/>
      <c r="R57" s="1230"/>
      <c r="S57" s="1230"/>
    </row>
    <row r="58" spans="1:25">
      <c r="A58" s="1147"/>
      <c r="B58" s="1147"/>
      <c r="C58" s="1147"/>
      <c r="D58" s="1147"/>
      <c r="E58" s="1147"/>
      <c r="F58" s="1147"/>
      <c r="G58" s="1147"/>
      <c r="H58" s="1147"/>
      <c r="I58" s="1148"/>
      <c r="J58" s="1148" t="s">
        <v>391</v>
      </c>
      <c r="K58" s="1146" t="s">
        <v>391</v>
      </c>
      <c r="L58" s="1147"/>
      <c r="M58" s="1147"/>
      <c r="N58" s="1147"/>
      <c r="O58" s="1147"/>
      <c r="P58" s="1148"/>
      <c r="Q58" s="1147"/>
      <c r="R58" s="1230"/>
      <c r="S58" s="1230"/>
    </row>
    <row r="59" spans="1:25">
      <c r="R59" s="1230"/>
      <c r="S59" s="1230"/>
    </row>
    <row r="60" spans="1:25" s="1147" customFormat="1" ht="12.75" customHeight="1">
      <c r="A60" s="1230"/>
      <c r="B60" s="1230"/>
      <c r="C60" s="1230"/>
      <c r="D60" s="1230"/>
      <c r="E60" s="1230"/>
      <c r="F60" s="1230"/>
      <c r="G60" s="1230"/>
      <c r="H60" s="1230"/>
      <c r="I60" s="1230"/>
      <c r="J60" s="1230"/>
      <c r="K60" s="1230"/>
      <c r="L60" s="1230"/>
      <c r="M60" s="1230"/>
      <c r="N60" s="1230"/>
      <c r="O60" s="1230"/>
      <c r="P60" s="1230"/>
      <c r="Q60" s="1230"/>
      <c r="R60" s="1230"/>
      <c r="S60" s="1230"/>
      <c r="T60" s="1149"/>
      <c r="U60" s="1149"/>
      <c r="V60" s="1149"/>
      <c r="W60" s="1149"/>
      <c r="X60" s="1149"/>
      <c r="Y60" s="1149"/>
    </row>
    <row r="61" spans="1:25" s="1147" customFormat="1" ht="12.75" customHeight="1">
      <c r="A61" s="1230"/>
      <c r="B61" s="1230"/>
      <c r="C61" s="1230"/>
      <c r="D61" s="1230"/>
      <c r="E61" s="1230"/>
      <c r="F61" s="1230"/>
      <c r="G61" s="1230"/>
      <c r="H61" s="1230"/>
      <c r="I61" s="1230"/>
      <c r="J61" s="1230"/>
      <c r="K61" s="1230"/>
      <c r="L61" s="1230"/>
      <c r="M61" s="1230"/>
      <c r="N61" s="1230"/>
      <c r="O61" s="1230"/>
      <c r="P61" s="1230"/>
      <c r="Q61" s="1230"/>
      <c r="R61" s="1230"/>
      <c r="S61" s="1230"/>
      <c r="T61" s="1149"/>
      <c r="U61" s="1149"/>
      <c r="V61" s="1149"/>
      <c r="W61" s="1149"/>
      <c r="X61" s="1149"/>
      <c r="Y61" s="1149"/>
    </row>
    <row r="62" spans="1:25" s="1147" customFormat="1" ht="12.75" customHeight="1">
      <c r="A62" s="1230"/>
      <c r="B62" s="1230"/>
      <c r="C62" s="1230"/>
      <c r="D62" s="1230"/>
      <c r="E62" s="1230"/>
      <c r="F62" s="1230"/>
      <c r="G62" s="1230"/>
      <c r="H62" s="1230"/>
      <c r="I62" s="1230"/>
      <c r="J62" s="1230"/>
      <c r="K62" s="1230"/>
      <c r="L62" s="1230"/>
      <c r="M62" s="1230"/>
      <c r="N62" s="1230"/>
      <c r="O62" s="1230"/>
      <c r="P62" s="1230"/>
      <c r="Q62" s="1230"/>
      <c r="R62" s="1230"/>
      <c r="S62" s="1230"/>
      <c r="T62" s="1149"/>
      <c r="U62" s="1149"/>
      <c r="V62" s="1149"/>
      <c r="W62" s="1149"/>
      <c r="X62" s="1149"/>
      <c r="Y62" s="1149"/>
    </row>
    <row r="63" spans="1:25">
      <c r="A63" s="1230"/>
      <c r="B63" s="1230"/>
      <c r="C63" s="1230"/>
      <c r="D63" s="1230"/>
      <c r="E63" s="1230"/>
      <c r="F63" s="1230"/>
      <c r="R63" s="1230"/>
      <c r="S63" s="1230"/>
    </row>
  </sheetData>
  <customSheetViews>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2"/>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3"/>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4"/>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5"/>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6"/>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7"/>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8"/>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9"/>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0"/>
      <headerFooter alignWithMargins="0"/>
    </customSheetView>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s>
  <printOptions horizontalCentered="1" verticalCentered="1" gridLinesSet="0"/>
  <pageMargins left="0.5" right="0.5" top="0.5" bottom="0.25" header="0.5" footer="0.25"/>
  <pageSetup scale="99" orientation="portrait" r:id="rId12"/>
  <headerFooter alignWithMargins="0"/>
  <colBreaks count="2" manualBreakCount="2">
    <brk id="10" max="1048575" man="1"/>
    <brk id="17" max="1048575" man="1"/>
  </colBreaks>
  <legacy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8" sqref="C38"/>
    </sheetView>
  </sheetViews>
  <sheetFormatPr defaultColWidth="9.140625" defaultRowHeight="12.75"/>
  <cols>
    <col min="1" max="16384" width="9.140625" style="3769"/>
  </cols>
  <sheetData>
    <row r="1" spans="1:1">
      <c r="A1" s="3768" t="s">
        <v>1573</v>
      </c>
    </row>
  </sheetData>
  <printOptions horizontalCentered="1" vertic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showGridLines="0" topLeftCell="A43" zoomScaleNormal="100" workbookViewId="0">
      <selection activeCell="C38" sqref="C38"/>
    </sheetView>
  </sheetViews>
  <sheetFormatPr defaultColWidth="8.85546875" defaultRowHeight="12.75"/>
  <cols>
    <col min="1" max="2" width="5.7109375" style="1084" customWidth="1"/>
    <col min="3" max="3" width="4.7109375" style="1084" customWidth="1"/>
    <col min="4" max="4" width="2.7109375" style="1084" customWidth="1"/>
    <col min="5" max="5" width="24.28515625" style="1084" customWidth="1"/>
    <col min="6" max="6" width="12.7109375" style="1084" customWidth="1"/>
    <col min="7" max="7" width="11.7109375" style="1084" customWidth="1"/>
    <col min="8" max="8" width="10.7109375" style="1347" customWidth="1"/>
    <col min="9" max="10" width="11.7109375" style="1084" customWidth="1"/>
    <col min="11" max="11" width="9.7109375" style="1084" customWidth="1"/>
    <col min="12" max="12" width="6.7109375" style="1084" customWidth="1"/>
    <col min="13" max="13" width="4.5703125" style="1084" customWidth="1"/>
    <col min="14" max="14" width="8.85546875" style="1084"/>
    <col min="15" max="15" width="20.140625" style="1240" bestFit="1" customWidth="1"/>
    <col min="16" max="16" width="10.140625" style="1240" bestFit="1" customWidth="1"/>
    <col min="17" max="17" width="20.140625" style="1240" bestFit="1" customWidth="1"/>
    <col min="18" max="18" width="10.140625" style="1084" bestFit="1" customWidth="1"/>
    <col min="19" max="16384" width="8.85546875" style="1084"/>
  </cols>
  <sheetData>
    <row r="1" spans="1:17">
      <c r="A1" s="1236">
        <v>34</v>
      </c>
      <c r="B1" s="1237"/>
      <c r="C1" s="1237"/>
      <c r="D1" s="1237"/>
      <c r="E1" s="1237"/>
      <c r="F1" s="1237"/>
      <c r="G1" s="1237"/>
      <c r="H1" s="1238"/>
      <c r="I1" s="1237"/>
      <c r="J1" s="1237"/>
      <c r="K1" s="1237"/>
      <c r="L1" s="1239" t="s">
        <v>3461</v>
      </c>
    </row>
    <row r="2" spans="1:17">
      <c r="A2" s="1241" t="s">
        <v>1355</v>
      </c>
      <c r="B2" s="1242"/>
      <c r="C2" s="1242"/>
      <c r="D2" s="1242"/>
      <c r="E2" s="1242"/>
      <c r="F2" s="1242"/>
      <c r="G2" s="1242"/>
      <c r="H2" s="1242"/>
      <c r="I2" s="1242"/>
      <c r="J2" s="1242"/>
      <c r="K2" s="1242"/>
      <c r="L2" s="1243"/>
      <c r="M2" s="1118"/>
    </row>
    <row r="3" spans="1:17" s="685" customFormat="1">
      <c r="A3" s="1244" t="s">
        <v>295</v>
      </c>
      <c r="B3" s="1245"/>
      <c r="C3" s="1245"/>
      <c r="D3" s="1245"/>
      <c r="E3" s="1245"/>
      <c r="F3" s="1245"/>
      <c r="G3" s="1245"/>
      <c r="H3" s="1245"/>
      <c r="I3" s="1245"/>
      <c r="J3" s="1245"/>
      <c r="K3" s="1245"/>
      <c r="L3" s="1246"/>
      <c r="M3" s="1247"/>
      <c r="O3" s="841"/>
      <c r="P3" s="841"/>
      <c r="Q3" s="841"/>
    </row>
    <row r="4" spans="1:17" s="685" customFormat="1">
      <c r="A4" s="1244"/>
      <c r="B4" s="1245"/>
      <c r="C4" s="1245"/>
      <c r="D4" s="1245"/>
      <c r="E4" s="1245"/>
      <c r="F4" s="1245"/>
      <c r="G4" s="1245"/>
      <c r="H4" s="1245"/>
      <c r="I4" s="1245"/>
      <c r="J4" s="1245"/>
      <c r="K4" s="1245"/>
      <c r="L4" s="1246"/>
      <c r="M4" s="1244"/>
      <c r="O4" s="841"/>
      <c r="P4" s="841"/>
      <c r="Q4" s="841"/>
    </row>
    <row r="5" spans="1:17" s="685" customFormat="1" ht="12">
      <c r="A5" s="1247"/>
      <c r="B5" s="1248"/>
      <c r="C5" s="1248"/>
      <c r="D5" s="1248"/>
      <c r="E5" s="1248"/>
      <c r="F5" s="1248"/>
      <c r="G5" s="1248"/>
      <c r="H5" s="1249"/>
      <c r="I5" s="1248"/>
      <c r="J5" s="1248"/>
      <c r="K5" s="1248"/>
      <c r="L5" s="1250"/>
      <c r="M5" s="1248"/>
      <c r="O5" s="841"/>
      <c r="P5" s="841"/>
      <c r="Q5" s="841"/>
    </row>
    <row r="6" spans="1:17" s="685" customFormat="1">
      <c r="A6" s="1251" t="s">
        <v>1356</v>
      </c>
      <c r="B6" s="855"/>
      <c r="C6" s="1248"/>
      <c r="D6" s="1248"/>
      <c r="E6" s="1248"/>
      <c r="F6" s="1118"/>
      <c r="G6" s="1118"/>
      <c r="H6" s="1252"/>
      <c r="I6" s="1118"/>
      <c r="J6" s="1118"/>
      <c r="K6" s="1118"/>
      <c r="L6" s="1253"/>
      <c r="M6" s="1118"/>
      <c r="O6" s="841"/>
      <c r="P6" s="841"/>
      <c r="Q6" s="841"/>
    </row>
    <row r="7" spans="1:17" s="685" customFormat="1">
      <c r="A7" s="1254" t="s">
        <v>1357</v>
      </c>
      <c r="B7" s="855"/>
      <c r="C7" s="1248"/>
      <c r="D7" s="1248"/>
      <c r="E7" s="1248"/>
      <c r="F7" s="1118"/>
      <c r="G7" s="1118"/>
      <c r="H7" s="1252"/>
      <c r="I7" s="1118"/>
      <c r="J7" s="1118"/>
      <c r="K7" s="1118"/>
      <c r="L7" s="1253"/>
      <c r="M7" s="1118"/>
      <c r="O7" s="841"/>
      <c r="P7" s="841"/>
      <c r="Q7" s="841"/>
    </row>
    <row r="8" spans="1:17" s="685" customFormat="1">
      <c r="A8" s="1254" t="s">
        <v>1358</v>
      </c>
      <c r="B8" s="855"/>
      <c r="C8" s="1248"/>
      <c r="D8" s="1248"/>
      <c r="E8" s="1248"/>
      <c r="F8" s="1118"/>
      <c r="G8" s="1118"/>
      <c r="H8" s="1252"/>
      <c r="I8" s="1118"/>
      <c r="J8" s="1118"/>
      <c r="K8" s="1118"/>
      <c r="L8" s="1253"/>
      <c r="M8" s="1118"/>
      <c r="O8" s="841"/>
      <c r="P8" s="841"/>
      <c r="Q8" s="841"/>
    </row>
    <row r="9" spans="1:17" s="685" customFormat="1">
      <c r="A9" s="1254" t="s">
        <v>1359</v>
      </c>
      <c r="B9" s="855"/>
      <c r="C9" s="1248"/>
      <c r="D9" s="1248"/>
      <c r="E9" s="1248"/>
      <c r="F9" s="1118"/>
      <c r="G9" s="1118"/>
      <c r="H9" s="1252"/>
      <c r="I9" s="1118"/>
      <c r="J9" s="1118"/>
      <c r="K9" s="1118"/>
      <c r="L9" s="1253"/>
      <c r="M9" s="1118"/>
      <c r="O9" s="841"/>
      <c r="P9" s="841"/>
      <c r="Q9" s="841"/>
    </row>
    <row r="10" spans="1:17" s="685" customFormat="1">
      <c r="A10" s="1254" t="s">
        <v>1360</v>
      </c>
      <c r="B10" s="855"/>
      <c r="C10" s="1248"/>
      <c r="D10" s="1248"/>
      <c r="E10" s="1248"/>
      <c r="F10" s="1118"/>
      <c r="G10" s="1118"/>
      <c r="H10" s="1252"/>
      <c r="I10" s="1118"/>
      <c r="J10" s="1118"/>
      <c r="K10" s="1118"/>
      <c r="L10" s="1253"/>
      <c r="M10" s="1118"/>
      <c r="O10" s="841"/>
      <c r="P10" s="841"/>
      <c r="Q10" s="841"/>
    </row>
    <row r="11" spans="1:17" s="685" customFormat="1">
      <c r="A11" s="1254" t="s">
        <v>1361</v>
      </c>
      <c r="B11" s="855"/>
      <c r="C11" s="1248"/>
      <c r="D11" s="1248"/>
      <c r="E11" s="1248"/>
      <c r="F11" s="1118"/>
      <c r="G11" s="1118"/>
      <c r="H11" s="1252"/>
      <c r="I11" s="1118"/>
      <c r="J11" s="1118"/>
      <c r="K11" s="1118"/>
      <c r="L11" s="1253"/>
      <c r="M11" s="1118"/>
      <c r="O11" s="841"/>
      <c r="P11" s="841"/>
      <c r="Q11" s="841"/>
    </row>
    <row r="12" spans="1:17" s="685" customFormat="1">
      <c r="A12" s="1254" t="s">
        <v>1362</v>
      </c>
      <c r="B12" s="855"/>
      <c r="C12" s="1248"/>
      <c r="D12" s="1248"/>
      <c r="E12" s="1248"/>
      <c r="F12" s="1118"/>
      <c r="G12" s="1118"/>
      <c r="H12" s="1252"/>
      <c r="I12" s="1118"/>
      <c r="J12" s="1118"/>
      <c r="K12" s="1118"/>
      <c r="L12" s="1253"/>
      <c r="M12" s="1118"/>
      <c r="O12" s="841"/>
      <c r="P12" s="841"/>
      <c r="Q12" s="841"/>
    </row>
    <row r="13" spans="1:17" s="685" customFormat="1">
      <c r="A13" s="1254" t="s">
        <v>1363</v>
      </c>
      <c r="B13" s="855"/>
      <c r="C13" s="1248"/>
      <c r="D13" s="1248"/>
      <c r="E13" s="1248"/>
      <c r="F13" s="1118"/>
      <c r="G13" s="1118"/>
      <c r="H13" s="1252"/>
      <c r="I13" s="1118"/>
      <c r="J13" s="1118"/>
      <c r="K13" s="1118"/>
      <c r="L13" s="1253"/>
      <c r="M13" s="1118"/>
      <c r="O13" s="841"/>
      <c r="P13" s="841"/>
      <c r="Q13" s="841"/>
    </row>
    <row r="14" spans="1:17" s="685" customFormat="1">
      <c r="A14" s="1254" t="s">
        <v>1364</v>
      </c>
      <c r="B14" s="855"/>
      <c r="C14" s="1248"/>
      <c r="D14" s="1248"/>
      <c r="E14" s="1248"/>
      <c r="F14" s="1118"/>
      <c r="G14" s="1118"/>
      <c r="H14" s="1252"/>
      <c r="I14" s="1118"/>
      <c r="J14" s="1118"/>
      <c r="K14" s="1118"/>
      <c r="L14" s="1253"/>
      <c r="M14" s="1118"/>
      <c r="O14" s="841"/>
      <c r="P14" s="841"/>
      <c r="Q14" s="841"/>
    </row>
    <row r="15" spans="1:17" s="685" customFormat="1">
      <c r="A15" s="1254" t="s">
        <v>1365</v>
      </c>
      <c r="B15" s="855"/>
      <c r="C15" s="1248"/>
      <c r="D15" s="1248"/>
      <c r="E15" s="1248"/>
      <c r="F15" s="1118"/>
      <c r="G15" s="1118"/>
      <c r="H15" s="1252"/>
      <c r="I15" s="1118"/>
      <c r="J15" s="1118"/>
      <c r="K15" s="1118"/>
      <c r="L15" s="1253"/>
      <c r="M15" s="1118"/>
      <c r="O15" s="841"/>
      <c r="P15" s="841"/>
      <c r="Q15" s="841"/>
    </row>
    <row r="16" spans="1:17" s="685" customFormat="1">
      <c r="A16" s="1251" t="s">
        <v>1366</v>
      </c>
      <c r="B16" s="855"/>
      <c r="C16" s="1248"/>
      <c r="D16" s="1248"/>
      <c r="E16" s="1248"/>
      <c r="F16" s="1118"/>
      <c r="G16" s="1118"/>
      <c r="H16" s="1252"/>
      <c r="I16" s="1118"/>
      <c r="J16" s="1118"/>
      <c r="K16" s="1118"/>
      <c r="L16" s="1253"/>
      <c r="M16" s="1118"/>
      <c r="O16" s="841"/>
      <c r="P16" s="841"/>
      <c r="Q16" s="841"/>
    </row>
    <row r="17" spans="1:18" s="685" customFormat="1">
      <c r="A17" s="1251" t="s">
        <v>1367</v>
      </c>
      <c r="B17" s="855"/>
      <c r="C17" s="1248"/>
      <c r="D17" s="1248"/>
      <c r="E17" s="1248"/>
      <c r="F17" s="1118"/>
      <c r="G17" s="1118"/>
      <c r="H17" s="1252"/>
      <c r="I17" s="1118"/>
      <c r="J17" s="1118"/>
      <c r="K17" s="1118"/>
      <c r="L17" s="1253"/>
      <c r="M17" s="1118"/>
      <c r="O17" s="841"/>
      <c r="P17" s="841"/>
      <c r="Q17" s="841"/>
    </row>
    <row r="18" spans="1:18" s="685" customFormat="1">
      <c r="A18" s="1254" t="s">
        <v>1368</v>
      </c>
      <c r="B18" s="855"/>
      <c r="C18" s="1248"/>
      <c r="D18" s="1248"/>
      <c r="E18" s="1248"/>
      <c r="F18" s="1118"/>
      <c r="G18" s="1118"/>
      <c r="H18" s="1252"/>
      <c r="I18" s="1118"/>
      <c r="J18" s="1118"/>
      <c r="K18" s="1118"/>
      <c r="L18" s="1253"/>
      <c r="M18" s="1118"/>
      <c r="O18" s="841"/>
      <c r="P18" s="841"/>
      <c r="Q18" s="841"/>
    </row>
    <row r="19" spans="1:18" s="685" customFormat="1">
      <c r="A19" s="1251" t="s">
        <v>1369</v>
      </c>
      <c r="B19" s="855"/>
      <c r="C19" s="1248"/>
      <c r="D19" s="1248"/>
      <c r="E19" s="1248"/>
      <c r="F19" s="1118"/>
      <c r="G19" s="1118"/>
      <c r="H19" s="1252"/>
      <c r="I19" s="1118"/>
      <c r="J19" s="1118"/>
      <c r="K19" s="1118"/>
      <c r="L19" s="1253"/>
      <c r="M19" s="1118"/>
      <c r="O19" s="841"/>
      <c r="P19" s="841"/>
      <c r="Q19" s="841"/>
    </row>
    <row r="20" spans="1:18" s="685" customFormat="1">
      <c r="A20" s="1254" t="s">
        <v>1370</v>
      </c>
      <c r="B20" s="855"/>
      <c r="C20" s="1248"/>
      <c r="D20" s="1248"/>
      <c r="E20" s="1248"/>
      <c r="F20" s="1118"/>
      <c r="G20" s="1118"/>
      <c r="H20" s="1252"/>
      <c r="I20" s="1118"/>
      <c r="J20" s="1118"/>
      <c r="K20" s="1118"/>
      <c r="L20" s="1253"/>
      <c r="M20" s="1118"/>
      <c r="O20" s="841"/>
      <c r="P20" s="841"/>
      <c r="Q20" s="841"/>
    </row>
    <row r="21" spans="1:18" s="685" customFormat="1" ht="12">
      <c r="A21" s="1251" t="s">
        <v>1371</v>
      </c>
      <c r="B21" s="855"/>
      <c r="C21" s="1248"/>
      <c r="D21" s="1248"/>
      <c r="E21" s="1248"/>
      <c r="F21" s="1248"/>
      <c r="G21" s="1248"/>
      <c r="H21" s="1249"/>
      <c r="I21" s="1248"/>
      <c r="J21" s="1248"/>
      <c r="K21" s="1248"/>
      <c r="L21" s="1250"/>
      <c r="M21" s="1248"/>
      <c r="O21" s="841"/>
      <c r="P21" s="841"/>
      <c r="Q21" s="841"/>
    </row>
    <row r="22" spans="1:18" s="685" customFormat="1" ht="12">
      <c r="A22" s="1254" t="s">
        <v>1372</v>
      </c>
      <c r="B22" s="1255"/>
      <c r="C22" s="1248"/>
      <c r="D22" s="1248"/>
      <c r="E22" s="1248"/>
      <c r="F22" s="1248"/>
      <c r="G22" s="1248"/>
      <c r="H22" s="1249"/>
      <c r="I22" s="1248"/>
      <c r="J22" s="1248"/>
      <c r="K22" s="1248"/>
      <c r="L22" s="1250"/>
      <c r="M22" s="1248"/>
      <c r="O22" s="841"/>
      <c r="P22" s="841"/>
      <c r="Q22" s="841"/>
    </row>
    <row r="23" spans="1:18" s="685" customFormat="1" ht="12.75" customHeight="1">
      <c r="A23" s="1256"/>
      <c r="B23" s="1257"/>
      <c r="C23" s="1258"/>
      <c r="D23" s="1258"/>
      <c r="E23" s="1258"/>
      <c r="F23" s="1258"/>
      <c r="G23" s="1258"/>
      <c r="H23" s="1239"/>
      <c r="I23" s="1258"/>
      <c r="J23" s="1258"/>
      <c r="K23" s="1258"/>
      <c r="L23" s="1259"/>
      <c r="M23" s="1248"/>
      <c r="O23" s="841"/>
      <c r="P23" s="841"/>
      <c r="Q23" s="841"/>
    </row>
    <row r="24" spans="1:18" s="685" customFormat="1" ht="11.25" customHeight="1">
      <c r="A24" s="1260"/>
      <c r="B24" s="1261"/>
      <c r="C24" s="1261"/>
      <c r="D24" s="1261"/>
      <c r="E24" s="1261"/>
      <c r="F24" s="1261"/>
      <c r="G24" s="1261"/>
      <c r="H24" s="1262"/>
      <c r="I24" s="1261"/>
      <c r="J24" s="1261"/>
      <c r="K24" s="1261"/>
      <c r="L24" s="843"/>
      <c r="M24" s="1084"/>
      <c r="O24" s="841"/>
      <c r="P24" s="841"/>
      <c r="Q24" s="841"/>
    </row>
    <row r="25" spans="1:18" s="685" customFormat="1" ht="13.5" thickBot="1">
      <c r="A25" s="824"/>
      <c r="B25" s="824"/>
      <c r="C25" s="855"/>
      <c r="D25" s="855"/>
      <c r="E25" s="855"/>
      <c r="F25" s="1256" t="s">
        <v>1373</v>
      </c>
      <c r="G25" s="1256"/>
      <c r="H25" s="1263"/>
      <c r="I25" s="1256" t="s">
        <v>1374</v>
      </c>
      <c r="J25" s="1256"/>
      <c r="K25" s="1256"/>
      <c r="L25" s="1264"/>
      <c r="M25" s="1084"/>
      <c r="O25" s="841"/>
      <c r="P25" s="841"/>
      <c r="Q25" s="841"/>
    </row>
    <row r="26" spans="1:18" s="1240" customFormat="1">
      <c r="A26" s="839"/>
      <c r="B26" s="844"/>
      <c r="C26" s="856"/>
      <c r="D26" s="856"/>
      <c r="E26" s="854"/>
      <c r="F26" s="1265" t="s">
        <v>1375</v>
      </c>
      <c r="G26" s="1266"/>
      <c r="H26" s="1267" t="s">
        <v>1376</v>
      </c>
      <c r="I26" s="1265" t="s">
        <v>1375</v>
      </c>
      <c r="J26" s="1266"/>
      <c r="K26" s="1268" t="s">
        <v>1376</v>
      </c>
      <c r="L26" s="839"/>
      <c r="M26" s="1084"/>
    </row>
    <row r="27" spans="1:18" s="1240" customFormat="1">
      <c r="A27" s="839"/>
      <c r="B27" s="856"/>
      <c r="C27" s="685"/>
      <c r="D27" s="685"/>
      <c r="E27" s="854"/>
      <c r="F27" s="1269" t="s">
        <v>1377</v>
      </c>
      <c r="G27" s="1270" t="s">
        <v>1378</v>
      </c>
      <c r="H27" s="1271" t="s">
        <v>1379</v>
      </c>
      <c r="I27" s="1269" t="s">
        <v>1377</v>
      </c>
      <c r="J27" s="1270" t="s">
        <v>1378</v>
      </c>
      <c r="K27" s="1272" t="s">
        <v>1379</v>
      </c>
      <c r="L27" s="839"/>
      <c r="M27" s="1084"/>
    </row>
    <row r="28" spans="1:18" s="1240" customFormat="1">
      <c r="A28" s="839" t="s">
        <v>7</v>
      </c>
      <c r="B28" s="1248" t="s">
        <v>557</v>
      </c>
      <c r="C28" s="1248"/>
      <c r="D28" s="1248"/>
      <c r="E28" s="1273"/>
      <c r="F28" s="1274" t="s">
        <v>1380</v>
      </c>
      <c r="G28" s="839" t="s">
        <v>1381</v>
      </c>
      <c r="H28" s="1271" t="s">
        <v>1382</v>
      </c>
      <c r="I28" s="1274" t="s">
        <v>1380</v>
      </c>
      <c r="J28" s="839" t="s">
        <v>1381</v>
      </c>
      <c r="K28" s="1272" t="s">
        <v>1382</v>
      </c>
      <c r="L28" s="839" t="s">
        <v>7</v>
      </c>
      <c r="M28" s="1084"/>
    </row>
    <row r="29" spans="1:18" s="1240" customFormat="1">
      <c r="A29" s="839" t="s">
        <v>17</v>
      </c>
      <c r="B29" s="1248"/>
      <c r="C29" s="1248"/>
      <c r="D29" s="1248"/>
      <c r="E29" s="1273"/>
      <c r="F29" s="1274" t="s">
        <v>81</v>
      </c>
      <c r="G29" s="839" t="s">
        <v>81</v>
      </c>
      <c r="H29" s="1271" t="s">
        <v>1383</v>
      </c>
      <c r="I29" s="1274" t="s">
        <v>81</v>
      </c>
      <c r="J29" s="839" t="s">
        <v>81</v>
      </c>
      <c r="K29" s="1272" t="s">
        <v>1383</v>
      </c>
      <c r="L29" s="839" t="s">
        <v>17</v>
      </c>
      <c r="M29" s="1084"/>
    </row>
    <row r="30" spans="1:18" s="1240" customFormat="1">
      <c r="A30" s="833"/>
      <c r="B30" s="1258" t="s">
        <v>24</v>
      </c>
      <c r="C30" s="1258"/>
      <c r="D30" s="1258"/>
      <c r="E30" s="1258"/>
      <c r="F30" s="1275" t="s">
        <v>25</v>
      </c>
      <c r="G30" s="833" t="s">
        <v>26</v>
      </c>
      <c r="H30" s="1276" t="s">
        <v>27</v>
      </c>
      <c r="I30" s="1275" t="s">
        <v>28</v>
      </c>
      <c r="J30" s="833" t="s">
        <v>29</v>
      </c>
      <c r="K30" s="1277" t="s">
        <v>30</v>
      </c>
      <c r="L30" s="833"/>
      <c r="M30" s="1084"/>
      <c r="O30" s="220"/>
      <c r="P30" s="220"/>
      <c r="Q30" s="220"/>
      <c r="R30" s="220"/>
    </row>
    <row r="31" spans="1:18" s="1240" customFormat="1">
      <c r="A31" s="839"/>
      <c r="B31" s="1248" t="s">
        <v>1384</v>
      </c>
      <c r="C31" s="1248"/>
      <c r="D31" s="1248"/>
      <c r="E31" s="1248"/>
      <c r="F31" s="1274"/>
      <c r="G31" s="839"/>
      <c r="H31" s="1278"/>
      <c r="I31" s="1274"/>
      <c r="J31" s="839"/>
      <c r="K31" s="1279"/>
      <c r="L31" s="839"/>
      <c r="M31" s="1084"/>
    </row>
    <row r="32" spans="1:18" s="685" customFormat="1" ht="12.75" customHeight="1">
      <c r="A32" s="1280">
        <v>1</v>
      </c>
      <c r="B32" s="1281" t="s">
        <v>1276</v>
      </c>
      <c r="C32" s="835" t="s">
        <v>1277</v>
      </c>
      <c r="D32" s="836"/>
      <c r="E32" s="836"/>
      <c r="F32" s="1282">
        <v>2987399</v>
      </c>
      <c r="G32" s="1283">
        <v>2997849</v>
      </c>
      <c r="H32" s="1284">
        <v>2.3599999999999999E-2</v>
      </c>
      <c r="I32" s="1282"/>
      <c r="J32" s="1283"/>
      <c r="K32" s="1285"/>
      <c r="L32" s="1286">
        <v>1</v>
      </c>
      <c r="M32" s="1084"/>
      <c r="O32" s="841"/>
      <c r="P32" s="841"/>
      <c r="Q32" s="841"/>
    </row>
    <row r="33" spans="1:17" s="685" customFormat="1" ht="12.75" customHeight="1">
      <c r="A33" s="1287">
        <v>2</v>
      </c>
      <c r="B33" s="1288" t="s">
        <v>1278</v>
      </c>
      <c r="C33" s="843" t="s">
        <v>1279</v>
      </c>
      <c r="D33" s="836"/>
      <c r="E33" s="836"/>
      <c r="F33" s="1282">
        <v>18271</v>
      </c>
      <c r="G33" s="1283">
        <v>18272</v>
      </c>
      <c r="H33" s="1284">
        <v>1.11E-2</v>
      </c>
      <c r="I33" s="1282"/>
      <c r="J33" s="1283"/>
      <c r="K33" s="1289"/>
      <c r="L33" s="1290">
        <v>2</v>
      </c>
      <c r="M33" s="1084"/>
      <c r="O33" s="841"/>
      <c r="P33" s="841"/>
      <c r="Q33" s="841"/>
    </row>
    <row r="34" spans="1:17" s="685" customFormat="1" ht="12.75" customHeight="1">
      <c r="A34" s="1287">
        <v>3</v>
      </c>
      <c r="B34" s="1288" t="s">
        <v>1280</v>
      </c>
      <c r="C34" s="843" t="s">
        <v>1281</v>
      </c>
      <c r="D34" s="836"/>
      <c r="E34" s="836"/>
      <c r="F34" s="1282">
        <v>370673</v>
      </c>
      <c r="G34" s="1283">
        <v>370514</v>
      </c>
      <c r="H34" s="1284">
        <v>1.14E-2</v>
      </c>
      <c r="I34" s="1282"/>
      <c r="J34" s="1283"/>
      <c r="K34" s="1289"/>
      <c r="L34" s="1290">
        <v>3</v>
      </c>
      <c r="M34" s="1084"/>
      <c r="O34" s="841"/>
      <c r="P34" s="841"/>
      <c r="Q34" s="841"/>
    </row>
    <row r="35" spans="1:17" s="685" customFormat="1" ht="12.75" customHeight="1">
      <c r="A35" s="1287">
        <v>4</v>
      </c>
      <c r="B35" s="1288" t="s">
        <v>1282</v>
      </c>
      <c r="C35" s="843" t="s">
        <v>1283</v>
      </c>
      <c r="D35" s="836"/>
      <c r="E35" s="836"/>
      <c r="F35" s="1282">
        <v>2456200</v>
      </c>
      <c r="G35" s="1283">
        <v>2482014</v>
      </c>
      <c r="H35" s="1284">
        <v>1.5900000000000001E-2</v>
      </c>
      <c r="I35" s="1282"/>
      <c r="J35" s="1283"/>
      <c r="K35" s="1289"/>
      <c r="L35" s="1290">
        <v>4</v>
      </c>
      <c r="M35" s="1084"/>
      <c r="O35" s="841"/>
      <c r="P35" s="841"/>
      <c r="Q35" s="841"/>
    </row>
    <row r="36" spans="1:17" s="685" customFormat="1" ht="12.75" customHeight="1">
      <c r="A36" s="1287">
        <v>5</v>
      </c>
      <c r="B36" s="1288" t="s">
        <v>1284</v>
      </c>
      <c r="C36" s="843" t="s">
        <v>1385</v>
      </c>
      <c r="D36" s="836"/>
      <c r="E36" s="836"/>
      <c r="F36" s="1282">
        <v>42582</v>
      </c>
      <c r="G36" s="1283">
        <v>42582</v>
      </c>
      <c r="H36" s="1284">
        <v>6.6500000000000004E-2</v>
      </c>
      <c r="I36" s="1282"/>
      <c r="J36" s="1283"/>
      <c r="K36" s="1289"/>
      <c r="L36" s="1290">
        <v>5</v>
      </c>
      <c r="M36" s="1084"/>
      <c r="O36" s="841"/>
      <c r="P36" s="841"/>
      <c r="Q36" s="841"/>
    </row>
    <row r="37" spans="1:17" s="685" customFormat="1" ht="12.75" customHeight="1">
      <c r="A37" s="1287">
        <v>6</v>
      </c>
      <c r="B37" s="1288" t="s">
        <v>1286</v>
      </c>
      <c r="C37" s="1261" t="s">
        <v>1287</v>
      </c>
      <c r="D37" s="836"/>
      <c r="E37" s="836"/>
      <c r="F37" s="1282">
        <v>4192010</v>
      </c>
      <c r="G37" s="1283">
        <v>4353151</v>
      </c>
      <c r="H37" s="1284">
        <v>4.6100000000000002E-2</v>
      </c>
      <c r="I37" s="1282"/>
      <c r="J37" s="1283"/>
      <c r="K37" s="1289"/>
      <c r="L37" s="1290">
        <v>6</v>
      </c>
      <c r="M37" s="1084"/>
      <c r="O37" s="841"/>
      <c r="P37" s="841"/>
      <c r="Q37" s="841"/>
    </row>
    <row r="38" spans="1:17" s="685" customFormat="1" ht="12.75" customHeight="1">
      <c r="A38" s="1287">
        <v>7</v>
      </c>
      <c r="B38" s="1288" t="s">
        <v>1288</v>
      </c>
      <c r="C38" s="843" t="s">
        <v>1289</v>
      </c>
      <c r="D38" s="836"/>
      <c r="E38" s="836"/>
      <c r="F38" s="1282">
        <v>5472525</v>
      </c>
      <c r="G38" s="1283">
        <v>5666780</v>
      </c>
      <c r="H38" s="1284">
        <v>2.5600000000000001E-2</v>
      </c>
      <c r="I38" s="1282"/>
      <c r="J38" s="1283"/>
      <c r="K38" s="1289"/>
      <c r="L38" s="1290">
        <v>7</v>
      </c>
      <c r="M38" s="1084"/>
      <c r="O38" s="841"/>
      <c r="P38" s="841"/>
      <c r="Q38" s="841"/>
    </row>
    <row r="39" spans="1:17" s="685" customFormat="1" ht="12.75" customHeight="1">
      <c r="A39" s="1287">
        <v>8</v>
      </c>
      <c r="B39" s="1288" t="s">
        <v>1290</v>
      </c>
      <c r="C39" s="843" t="s">
        <v>1291</v>
      </c>
      <c r="D39" s="836"/>
      <c r="E39" s="836"/>
      <c r="F39" s="1282">
        <v>2124687</v>
      </c>
      <c r="G39" s="1283">
        <v>2223760</v>
      </c>
      <c r="H39" s="1284">
        <v>2.7099999999999999E-2</v>
      </c>
      <c r="I39" s="1282"/>
      <c r="J39" s="1283"/>
      <c r="K39" s="1289"/>
      <c r="L39" s="1290">
        <v>8</v>
      </c>
      <c r="M39" s="1084"/>
      <c r="O39" s="841"/>
      <c r="P39" s="841"/>
      <c r="Q39" s="841"/>
    </row>
    <row r="40" spans="1:17" s="685" customFormat="1" ht="12.75" customHeight="1">
      <c r="A40" s="1287">
        <v>9</v>
      </c>
      <c r="B40" s="1288" t="s">
        <v>1292</v>
      </c>
      <c r="C40" s="843" t="s">
        <v>1293</v>
      </c>
      <c r="D40" s="836"/>
      <c r="E40" s="836"/>
      <c r="F40" s="1282">
        <v>11767</v>
      </c>
      <c r="G40" s="1283">
        <v>6906</v>
      </c>
      <c r="H40" s="1284">
        <v>1.11E-2</v>
      </c>
      <c r="I40" s="1282"/>
      <c r="J40" s="1283"/>
      <c r="K40" s="1289"/>
      <c r="L40" s="1290">
        <v>9</v>
      </c>
      <c r="M40" s="1084"/>
      <c r="O40" s="841"/>
      <c r="P40" s="841"/>
      <c r="Q40" s="841"/>
    </row>
    <row r="41" spans="1:17" s="685" customFormat="1" ht="12.75" customHeight="1">
      <c r="A41" s="1287">
        <v>10</v>
      </c>
      <c r="B41" s="1288" t="s">
        <v>1294</v>
      </c>
      <c r="C41" s="843" t="s">
        <v>1295</v>
      </c>
      <c r="D41" s="836"/>
      <c r="E41" s="836"/>
      <c r="F41" s="1282">
        <v>688530</v>
      </c>
      <c r="G41" s="1283">
        <v>709982</v>
      </c>
      <c r="H41" s="1284">
        <v>2.4899999999999999E-2</v>
      </c>
      <c r="I41" s="1282"/>
      <c r="J41" s="1283"/>
      <c r="K41" s="1291"/>
      <c r="L41" s="1290">
        <v>10</v>
      </c>
      <c r="M41" s="1084"/>
      <c r="O41" s="841"/>
      <c r="P41" s="841"/>
      <c r="Q41" s="841"/>
    </row>
    <row r="42" spans="1:17" s="685" customFormat="1" ht="12.75" customHeight="1">
      <c r="A42" s="1287">
        <v>11</v>
      </c>
      <c r="B42" s="1288" t="s">
        <v>1296</v>
      </c>
      <c r="C42" s="843" t="s">
        <v>1297</v>
      </c>
      <c r="D42" s="836"/>
      <c r="E42" s="836"/>
      <c r="F42" s="1282">
        <v>53190</v>
      </c>
      <c r="G42" s="1283">
        <v>49546</v>
      </c>
      <c r="H42" s="1284">
        <v>2.3E-2</v>
      </c>
      <c r="I42" s="1282"/>
      <c r="J42" s="1283"/>
      <c r="K42" s="1289"/>
      <c r="L42" s="1290">
        <v>11</v>
      </c>
      <c r="M42" s="1084"/>
      <c r="O42" s="841"/>
      <c r="P42" s="841"/>
      <c r="Q42" s="841"/>
    </row>
    <row r="43" spans="1:17" s="685" customFormat="1" ht="12.75" customHeight="1">
      <c r="A43" s="1287">
        <v>12</v>
      </c>
      <c r="B43" s="1288" t="s">
        <v>1298</v>
      </c>
      <c r="C43" s="843" t="s">
        <v>1299</v>
      </c>
      <c r="D43" s="836"/>
      <c r="E43" s="836"/>
      <c r="F43" s="1282">
        <v>0</v>
      </c>
      <c r="G43" s="1283">
        <v>0</v>
      </c>
      <c r="H43" s="1284">
        <v>0</v>
      </c>
      <c r="I43" s="1282"/>
      <c r="J43" s="1283"/>
      <c r="K43" s="1291"/>
      <c r="L43" s="1290">
        <v>12</v>
      </c>
      <c r="M43" s="1084"/>
      <c r="O43" s="841"/>
      <c r="P43" s="841"/>
      <c r="Q43" s="841"/>
    </row>
    <row r="44" spans="1:17" s="685" customFormat="1" ht="12.75" customHeight="1">
      <c r="A44" s="1287">
        <v>13</v>
      </c>
      <c r="B44" s="1288" t="s">
        <v>1300</v>
      </c>
      <c r="C44" s="843" t="s">
        <v>1301</v>
      </c>
      <c r="D44" s="836"/>
      <c r="E44" s="836"/>
      <c r="F44" s="1282">
        <v>92914</v>
      </c>
      <c r="G44" s="1283">
        <v>97696</v>
      </c>
      <c r="H44" s="1284">
        <v>3.2800000000000003E-2</v>
      </c>
      <c r="I44" s="1282"/>
      <c r="J44" s="1283"/>
      <c r="K44" s="1289"/>
      <c r="L44" s="1290">
        <v>13</v>
      </c>
      <c r="M44" s="1084"/>
      <c r="O44" s="841"/>
      <c r="P44" s="841"/>
      <c r="Q44" s="841"/>
    </row>
    <row r="45" spans="1:17" s="685" customFormat="1" ht="12.75" customHeight="1">
      <c r="A45" s="1287">
        <v>14</v>
      </c>
      <c r="B45" s="1288" t="s">
        <v>1302</v>
      </c>
      <c r="C45" s="843" t="s">
        <v>1303</v>
      </c>
      <c r="D45" s="836"/>
      <c r="E45" s="836"/>
      <c r="F45" s="1282">
        <v>426970</v>
      </c>
      <c r="G45" s="1283">
        <v>450937</v>
      </c>
      <c r="H45" s="1284">
        <v>2.0299999999999999E-2</v>
      </c>
      <c r="I45" s="3943" t="s">
        <v>1386</v>
      </c>
      <c r="J45" s="3944"/>
      <c r="K45" s="3945"/>
      <c r="L45" s="1290">
        <v>14</v>
      </c>
      <c r="M45" s="1084"/>
      <c r="O45" s="841"/>
      <c r="P45" s="841"/>
      <c r="Q45" s="841"/>
    </row>
    <row r="46" spans="1:17" s="685" customFormat="1" ht="12.75" customHeight="1">
      <c r="A46" s="1287">
        <v>15</v>
      </c>
      <c r="B46" s="1288" t="s">
        <v>1304</v>
      </c>
      <c r="C46" s="843" t="s">
        <v>1305</v>
      </c>
      <c r="D46" s="836"/>
      <c r="E46" s="836"/>
      <c r="F46" s="1282">
        <v>871</v>
      </c>
      <c r="G46" s="1283">
        <v>871</v>
      </c>
      <c r="H46" s="1284">
        <v>2.5000000000000001E-2</v>
      </c>
      <c r="I46" s="1282"/>
      <c r="J46" s="1283"/>
      <c r="K46" s="1289"/>
      <c r="L46" s="1290">
        <v>15</v>
      </c>
      <c r="M46" s="1084"/>
      <c r="O46" s="841"/>
      <c r="P46" s="841"/>
      <c r="Q46" s="841"/>
    </row>
    <row r="47" spans="1:17" s="685" customFormat="1" ht="12.75" customHeight="1">
      <c r="A47" s="1287">
        <v>16</v>
      </c>
      <c r="B47" s="1288" t="s">
        <v>1306</v>
      </c>
      <c r="C47" s="843" t="s">
        <v>1307</v>
      </c>
      <c r="D47" s="836"/>
      <c r="E47" s="836"/>
      <c r="F47" s="1282">
        <v>5049</v>
      </c>
      <c r="G47" s="1283">
        <v>6000</v>
      </c>
      <c r="H47" s="1284">
        <v>3.3300000000000003E-2</v>
      </c>
      <c r="I47" s="1282"/>
      <c r="J47" s="1283"/>
      <c r="K47" s="1289"/>
      <c r="L47" s="1290">
        <v>16</v>
      </c>
      <c r="M47" s="1084"/>
      <c r="O47" s="841"/>
      <c r="P47" s="841"/>
      <c r="Q47" s="841"/>
    </row>
    <row r="48" spans="1:17" s="685" customFormat="1" ht="12.75" customHeight="1">
      <c r="A48" s="1287">
        <v>17</v>
      </c>
      <c r="B48" s="1288" t="s">
        <v>1308</v>
      </c>
      <c r="C48" s="843" t="s">
        <v>1309</v>
      </c>
      <c r="D48" s="836"/>
      <c r="E48" s="836"/>
      <c r="F48" s="1282">
        <v>251755</v>
      </c>
      <c r="G48" s="1283">
        <v>244022</v>
      </c>
      <c r="H48" s="1284">
        <v>3.09E-2</v>
      </c>
      <c r="I48" s="1282"/>
      <c r="J48" s="1283"/>
      <c r="K48" s="1289"/>
      <c r="L48" s="1290">
        <v>17</v>
      </c>
      <c r="M48" s="1084"/>
      <c r="O48" s="841"/>
      <c r="P48" s="841"/>
      <c r="Q48" s="841"/>
    </row>
    <row r="49" spans="1:18" s="685" customFormat="1" ht="12.75" customHeight="1">
      <c r="A49" s="1287">
        <v>18</v>
      </c>
      <c r="B49" s="1288" t="s">
        <v>1310</v>
      </c>
      <c r="C49" s="843" t="s">
        <v>1311</v>
      </c>
      <c r="D49" s="836"/>
      <c r="E49" s="836"/>
      <c r="F49" s="1282">
        <v>728198</v>
      </c>
      <c r="G49" s="1283">
        <v>728524</v>
      </c>
      <c r="H49" s="1284">
        <v>3.0700000000000002E-2</v>
      </c>
      <c r="I49" s="1282"/>
      <c r="J49" s="1283"/>
      <c r="K49" s="1289"/>
      <c r="L49" s="1290">
        <v>18</v>
      </c>
      <c r="M49" s="1084"/>
      <c r="O49" s="841"/>
      <c r="P49" s="841"/>
      <c r="Q49" s="841"/>
    </row>
    <row r="50" spans="1:18" s="685" customFormat="1" ht="12.75" customHeight="1">
      <c r="A50" s="1287">
        <v>19</v>
      </c>
      <c r="B50" s="1288" t="s">
        <v>1312</v>
      </c>
      <c r="C50" s="843" t="s">
        <v>1313</v>
      </c>
      <c r="D50" s="836"/>
      <c r="E50" s="836"/>
      <c r="F50" s="1282">
        <v>579340</v>
      </c>
      <c r="G50" s="1283">
        <v>587327</v>
      </c>
      <c r="H50" s="1284">
        <v>3.9E-2</v>
      </c>
      <c r="I50" s="1282"/>
      <c r="J50" s="1283"/>
      <c r="K50" s="1289"/>
      <c r="L50" s="1290">
        <v>19</v>
      </c>
      <c r="M50" s="1084"/>
      <c r="O50" s="841"/>
      <c r="P50" s="841"/>
      <c r="Q50" s="841"/>
    </row>
    <row r="51" spans="1:18" s="685" customFormat="1" ht="12.75" customHeight="1">
      <c r="A51" s="1287">
        <v>20</v>
      </c>
      <c r="B51" s="1288" t="s">
        <v>1314</v>
      </c>
      <c r="C51" s="843" t="s">
        <v>1315</v>
      </c>
      <c r="D51" s="836"/>
      <c r="E51" s="836"/>
      <c r="F51" s="1282">
        <v>1567228</v>
      </c>
      <c r="G51" s="1283">
        <v>1624279</v>
      </c>
      <c r="H51" s="1284">
        <v>1.83E-2</v>
      </c>
      <c r="I51" s="1282"/>
      <c r="J51" s="1283"/>
      <c r="K51" s="1289"/>
      <c r="L51" s="1290">
        <v>20</v>
      </c>
      <c r="M51" s="1084"/>
      <c r="O51" s="841"/>
      <c r="P51" s="841"/>
      <c r="Q51" s="841"/>
    </row>
    <row r="52" spans="1:18" s="685" customFormat="1" ht="12.75" customHeight="1">
      <c r="A52" s="1287">
        <v>21</v>
      </c>
      <c r="B52" s="1288" t="s">
        <v>1316</v>
      </c>
      <c r="C52" s="843" t="s">
        <v>1317</v>
      </c>
      <c r="D52" s="836"/>
      <c r="E52" s="836"/>
      <c r="F52" s="1282">
        <v>2771</v>
      </c>
      <c r="G52" s="1283">
        <v>2771</v>
      </c>
      <c r="H52" s="1284">
        <v>3.0800000000000001E-2</v>
      </c>
      <c r="I52" s="1282"/>
      <c r="J52" s="1283"/>
      <c r="K52" s="1289"/>
      <c r="L52" s="1290">
        <v>21</v>
      </c>
      <c r="M52" s="1084"/>
      <c r="O52" s="841"/>
      <c r="P52" s="841"/>
      <c r="Q52" s="841"/>
    </row>
    <row r="53" spans="1:18" s="685" customFormat="1" ht="12.75" customHeight="1">
      <c r="A53" s="1287">
        <v>22</v>
      </c>
      <c r="B53" s="1288" t="s">
        <v>1318</v>
      </c>
      <c r="C53" s="843" t="s">
        <v>1319</v>
      </c>
      <c r="D53" s="836"/>
      <c r="E53" s="836"/>
      <c r="F53" s="1282">
        <v>40144</v>
      </c>
      <c r="G53" s="1283">
        <v>40194</v>
      </c>
      <c r="H53" s="1284">
        <v>2.2700000000000001E-2</v>
      </c>
      <c r="I53" s="1282"/>
      <c r="J53" s="1283"/>
      <c r="K53" s="1289"/>
      <c r="L53" s="1290">
        <v>22</v>
      </c>
      <c r="M53" s="1084"/>
      <c r="O53" s="841"/>
      <c r="P53" s="841"/>
      <c r="Q53" s="841"/>
    </row>
    <row r="54" spans="1:18" s="685" customFormat="1" ht="12.75" customHeight="1">
      <c r="A54" s="1287">
        <v>23</v>
      </c>
      <c r="B54" s="1288" t="s">
        <v>1320</v>
      </c>
      <c r="C54" s="843" t="s">
        <v>1321</v>
      </c>
      <c r="D54" s="836"/>
      <c r="E54" s="836"/>
      <c r="F54" s="1282">
        <v>12919</v>
      </c>
      <c r="G54" s="1283">
        <v>13001</v>
      </c>
      <c r="H54" s="1284">
        <v>2.58E-2</v>
      </c>
      <c r="I54" s="1282"/>
      <c r="J54" s="1283"/>
      <c r="K54" s="1289"/>
      <c r="L54" s="1290">
        <v>23</v>
      </c>
      <c r="M54" s="1084"/>
      <c r="O54" s="841"/>
      <c r="P54" s="841"/>
      <c r="Q54" s="841"/>
    </row>
    <row r="55" spans="1:18" s="685" customFormat="1" ht="12.75" customHeight="1">
      <c r="A55" s="1287">
        <v>24</v>
      </c>
      <c r="B55" s="1288" t="s">
        <v>1322</v>
      </c>
      <c r="C55" s="843" t="s">
        <v>1323</v>
      </c>
      <c r="D55" s="836"/>
      <c r="E55" s="836"/>
      <c r="F55" s="1282">
        <v>630956</v>
      </c>
      <c r="G55" s="1283">
        <v>651182</v>
      </c>
      <c r="H55" s="1284">
        <v>5.3400000000000003E-2</v>
      </c>
      <c r="I55" s="1282"/>
      <c r="J55" s="1283"/>
      <c r="K55" s="1289"/>
      <c r="L55" s="1290">
        <v>24</v>
      </c>
      <c r="M55" s="1084"/>
      <c r="O55" s="841"/>
      <c r="P55" s="841"/>
      <c r="Q55" s="841"/>
    </row>
    <row r="56" spans="1:18" s="685" customFormat="1" ht="12.75" customHeight="1">
      <c r="A56" s="1287">
        <v>25</v>
      </c>
      <c r="B56" s="1288" t="s">
        <v>1324</v>
      </c>
      <c r="C56" s="843" t="s">
        <v>1325</v>
      </c>
      <c r="D56" s="836"/>
      <c r="E56" s="836"/>
      <c r="F56" s="1282">
        <v>363659</v>
      </c>
      <c r="G56" s="1283">
        <v>377075</v>
      </c>
      <c r="H56" s="1284">
        <v>7.6999999999999999E-2</v>
      </c>
      <c r="I56" s="1282"/>
      <c r="J56" s="1283"/>
      <c r="K56" s="1289"/>
      <c r="L56" s="1290">
        <v>25</v>
      </c>
      <c r="M56" s="1084"/>
      <c r="O56" s="841"/>
      <c r="P56" s="841"/>
      <c r="Q56" s="841"/>
    </row>
    <row r="57" spans="1:18" s="685" customFormat="1" ht="12.75" customHeight="1">
      <c r="A57" s="1287">
        <v>26</v>
      </c>
      <c r="B57" s="1288" t="s">
        <v>1326</v>
      </c>
      <c r="C57" s="843" t="s">
        <v>1327</v>
      </c>
      <c r="D57" s="836"/>
      <c r="E57" s="836"/>
      <c r="F57" s="1282">
        <v>141143</v>
      </c>
      <c r="G57" s="1283">
        <v>152003</v>
      </c>
      <c r="H57" s="1284">
        <v>3.6200000000000003E-2</v>
      </c>
      <c r="I57" s="1282"/>
      <c r="J57" s="1283"/>
      <c r="K57" s="1289"/>
      <c r="L57" s="1290">
        <v>26</v>
      </c>
      <c r="M57" s="1084"/>
      <c r="O57" s="841"/>
      <c r="P57" s="841"/>
      <c r="Q57" s="841"/>
    </row>
    <row r="58" spans="1:18" s="685" customFormat="1" ht="12.75" customHeight="1">
      <c r="A58" s="1287">
        <v>27</v>
      </c>
      <c r="B58" s="1288" t="s">
        <v>1328</v>
      </c>
      <c r="C58" s="843" t="s">
        <v>1329</v>
      </c>
      <c r="D58" s="836"/>
      <c r="E58" s="836"/>
      <c r="F58" s="1282">
        <v>15285</v>
      </c>
      <c r="G58" s="1283">
        <v>15285</v>
      </c>
      <c r="H58" s="1284">
        <v>2.2700000000000001E-2</v>
      </c>
      <c r="I58" s="1282"/>
      <c r="J58" s="1283"/>
      <c r="K58" s="1289"/>
      <c r="L58" s="1290">
        <v>27</v>
      </c>
      <c r="M58" s="1084"/>
      <c r="O58" s="841"/>
      <c r="P58" s="841"/>
      <c r="Q58" s="841"/>
    </row>
    <row r="59" spans="1:18" s="685" customFormat="1" ht="12.75" customHeight="1">
      <c r="A59" s="1287">
        <v>28</v>
      </c>
      <c r="B59" s="1292" t="s">
        <v>1387</v>
      </c>
      <c r="C59" s="1293"/>
      <c r="D59" s="1236"/>
      <c r="E59" s="1236"/>
      <c r="F59" s="1282">
        <v>0</v>
      </c>
      <c r="G59" s="1283">
        <v>0</v>
      </c>
      <c r="H59" s="1284">
        <v>0</v>
      </c>
      <c r="I59" s="1282"/>
      <c r="J59" s="1283"/>
      <c r="K59" s="1289"/>
      <c r="L59" s="1290">
        <v>28</v>
      </c>
      <c r="M59" s="1084"/>
      <c r="O59" s="841"/>
      <c r="P59" s="841"/>
      <c r="Q59" s="841"/>
    </row>
    <row r="60" spans="1:18" s="685" customFormat="1" ht="12.75" customHeight="1">
      <c r="A60" s="1287">
        <v>29</v>
      </c>
      <c r="B60" s="1292" t="s">
        <v>1388</v>
      </c>
      <c r="C60" s="1293"/>
      <c r="D60" s="1236"/>
      <c r="E60" s="1236"/>
      <c r="F60" s="1282">
        <v>0</v>
      </c>
      <c r="G60" s="1283">
        <v>0</v>
      </c>
      <c r="H60" s="1284">
        <v>0</v>
      </c>
      <c r="I60" s="1282"/>
      <c r="J60" s="1283"/>
      <c r="K60" s="1289"/>
      <c r="L60" s="1290">
        <v>29</v>
      </c>
      <c r="M60" s="1084"/>
      <c r="O60" s="841"/>
      <c r="P60" s="841"/>
      <c r="Q60" s="841"/>
    </row>
    <row r="61" spans="1:18" s="685" customFormat="1" ht="12.75" customHeight="1">
      <c r="A61" s="1287">
        <v>30</v>
      </c>
      <c r="B61" s="1294"/>
      <c r="C61" s="1295"/>
      <c r="D61" s="1296" t="s">
        <v>1389</v>
      </c>
      <c r="E61" s="1295"/>
      <c r="F61" s="1282">
        <f>SUM(F31:F60)</f>
        <v>23277036</v>
      </c>
      <c r="G61" s="1283">
        <f>SUM(G31:G60)</f>
        <v>23912523</v>
      </c>
      <c r="H61" s="1297">
        <v>2.9600000000000001E-2</v>
      </c>
      <c r="I61" s="1298"/>
      <c r="J61" s="1299"/>
      <c r="K61" s="1300"/>
      <c r="L61" s="1301">
        <v>30</v>
      </c>
      <c r="M61" s="1084"/>
      <c r="O61" s="841"/>
      <c r="P61" s="841"/>
      <c r="Q61" s="841"/>
      <c r="R61" s="841"/>
    </row>
    <row r="62" spans="1:18" s="685" customFormat="1" ht="3.95" customHeight="1">
      <c r="A62" s="1302"/>
      <c r="B62" s="1303"/>
      <c r="C62" s="1127"/>
      <c r="D62" s="1304"/>
      <c r="E62" s="1127"/>
      <c r="F62" s="1305"/>
      <c r="G62" s="1306"/>
      <c r="H62" s="1278"/>
      <c r="I62" s="1307"/>
      <c r="J62" s="1308"/>
      <c r="K62" s="1309"/>
      <c r="L62" s="1310"/>
      <c r="M62" s="1084"/>
      <c r="O62" s="841"/>
      <c r="P62" s="841"/>
      <c r="Q62" s="841"/>
    </row>
    <row r="63" spans="1:18" s="685" customFormat="1" ht="12.75" customHeight="1">
      <c r="A63" s="1302"/>
      <c r="B63" s="1311" t="s">
        <v>276</v>
      </c>
      <c r="C63" s="1312"/>
      <c r="D63" s="1312"/>
      <c r="E63" s="1313"/>
      <c r="F63" s="1307"/>
      <c r="G63" s="1314"/>
      <c r="H63" s="1315"/>
      <c r="I63" s="1307"/>
      <c r="J63" s="1314"/>
      <c r="K63" s="1309"/>
      <c r="L63" s="1310"/>
      <c r="M63" s="1084"/>
      <c r="O63" s="841"/>
      <c r="P63" s="841"/>
      <c r="Q63" s="841"/>
    </row>
    <row r="64" spans="1:18" s="685" customFormat="1" ht="12.75" customHeight="1">
      <c r="A64" s="1280">
        <v>31</v>
      </c>
      <c r="B64" s="1281" t="s">
        <v>1332</v>
      </c>
      <c r="C64" s="835" t="s">
        <v>1390</v>
      </c>
      <c r="D64" s="836"/>
      <c r="E64" s="836"/>
      <c r="F64" s="1282">
        <v>4813904</v>
      </c>
      <c r="G64" s="1283">
        <v>4992346</v>
      </c>
      <c r="H64" s="1284">
        <v>3.3099999999999997E-2</v>
      </c>
      <c r="I64" s="1282"/>
      <c r="J64" s="1283"/>
      <c r="K64" s="1285"/>
      <c r="L64" s="1286">
        <v>31</v>
      </c>
      <c r="M64" s="1084"/>
      <c r="O64" s="841"/>
      <c r="P64" s="841"/>
      <c r="Q64" s="841"/>
    </row>
    <row r="65" spans="1:18" s="685" customFormat="1" ht="12.75" customHeight="1">
      <c r="A65" s="1287">
        <v>32</v>
      </c>
      <c r="B65" s="1288" t="s">
        <v>1334</v>
      </c>
      <c r="C65" s="843" t="s">
        <v>1335</v>
      </c>
      <c r="D65" s="836"/>
      <c r="E65" s="836"/>
      <c r="F65" s="1282">
        <v>3200506</v>
      </c>
      <c r="G65" s="1283">
        <v>3280388</v>
      </c>
      <c r="H65" s="1284">
        <v>2.8500000000000001E-2</v>
      </c>
      <c r="I65" s="1282"/>
      <c r="J65" s="1283"/>
      <c r="K65" s="1289"/>
      <c r="L65" s="1290">
        <v>32</v>
      </c>
      <c r="M65" s="1084"/>
      <c r="O65" s="841"/>
      <c r="P65" s="841"/>
      <c r="Q65" s="841"/>
    </row>
    <row r="66" spans="1:18" s="685" customFormat="1" ht="12.75" customHeight="1">
      <c r="A66" s="1287">
        <v>33</v>
      </c>
      <c r="B66" s="1288" t="s">
        <v>1336</v>
      </c>
      <c r="C66" s="843" t="s">
        <v>1337</v>
      </c>
      <c r="D66" s="836"/>
      <c r="E66" s="836"/>
      <c r="F66" s="1282">
        <v>0</v>
      </c>
      <c r="G66" s="1283">
        <v>0</v>
      </c>
      <c r="H66" s="1284">
        <v>0</v>
      </c>
      <c r="I66" s="1282"/>
      <c r="J66" s="1283"/>
      <c r="K66" s="1289"/>
      <c r="L66" s="1290">
        <v>33</v>
      </c>
      <c r="M66" s="1084"/>
      <c r="O66" s="841"/>
      <c r="P66" s="841"/>
      <c r="Q66" s="841"/>
    </row>
    <row r="67" spans="1:18" s="685" customFormat="1" ht="12.75" customHeight="1">
      <c r="A67" s="1287">
        <v>34</v>
      </c>
      <c r="B67" s="1288" t="s">
        <v>1338</v>
      </c>
      <c r="C67" s="843" t="s">
        <v>1339</v>
      </c>
      <c r="D67" s="836"/>
      <c r="E67" s="836"/>
      <c r="F67" s="1282">
        <v>459902</v>
      </c>
      <c r="G67" s="1283">
        <v>528076</v>
      </c>
      <c r="H67" s="1284">
        <v>7.4200000000000002E-2</v>
      </c>
      <c r="I67" s="1282"/>
      <c r="J67" s="1283"/>
      <c r="K67" s="1289"/>
      <c r="L67" s="1290">
        <v>34</v>
      </c>
      <c r="M67" s="1084"/>
      <c r="O67" s="841"/>
      <c r="P67" s="841"/>
      <c r="Q67" s="841"/>
    </row>
    <row r="68" spans="1:18" s="685" customFormat="1" ht="12.75" customHeight="1">
      <c r="A68" s="1287">
        <v>35</v>
      </c>
      <c r="B68" s="1288" t="s">
        <v>1340</v>
      </c>
      <c r="C68" s="843" t="s">
        <v>1341</v>
      </c>
      <c r="D68" s="836"/>
      <c r="E68" s="836"/>
      <c r="F68" s="1282">
        <v>0</v>
      </c>
      <c r="G68" s="1283">
        <v>0</v>
      </c>
      <c r="H68" s="1284">
        <v>0</v>
      </c>
      <c r="I68" s="1282"/>
      <c r="J68" s="1283"/>
      <c r="K68" s="1289"/>
      <c r="L68" s="1290">
        <v>35</v>
      </c>
      <c r="M68" s="1084"/>
      <c r="O68" s="841"/>
      <c r="P68" s="841"/>
      <c r="Q68" s="841"/>
    </row>
    <row r="69" spans="1:18" s="685" customFormat="1" ht="12.75" customHeight="1">
      <c r="A69" s="1287">
        <v>36</v>
      </c>
      <c r="B69" s="1288" t="s">
        <v>1342</v>
      </c>
      <c r="C69" s="843" t="s">
        <v>1343</v>
      </c>
      <c r="D69" s="836"/>
      <c r="E69" s="836"/>
      <c r="F69" s="1282">
        <v>162746</v>
      </c>
      <c r="G69" s="1283">
        <v>170607</v>
      </c>
      <c r="H69" s="1284">
        <v>2.3900000000000001E-2</v>
      </c>
      <c r="I69" s="1282"/>
      <c r="J69" s="1283"/>
      <c r="K69" s="1289"/>
      <c r="L69" s="1290">
        <v>36</v>
      </c>
      <c r="M69" s="1084"/>
      <c r="O69" s="841"/>
      <c r="P69" s="841"/>
      <c r="Q69" s="841"/>
    </row>
    <row r="70" spans="1:18" s="685" customFormat="1" ht="12.75" customHeight="1">
      <c r="A70" s="1287">
        <v>37</v>
      </c>
      <c r="B70" s="1288" t="s">
        <v>1344</v>
      </c>
      <c r="C70" s="843" t="s">
        <v>1345</v>
      </c>
      <c r="D70" s="836"/>
      <c r="E70" s="836"/>
      <c r="F70" s="1282">
        <v>238968</v>
      </c>
      <c r="G70" s="1283">
        <v>246686</v>
      </c>
      <c r="H70" s="1284">
        <v>7.8100000000000003E-2</v>
      </c>
      <c r="I70" s="1282"/>
      <c r="J70" s="1283"/>
      <c r="K70" s="1289"/>
      <c r="L70" s="1290">
        <v>37</v>
      </c>
      <c r="M70" s="1084"/>
      <c r="O70" s="841"/>
      <c r="P70" s="841"/>
      <c r="Q70" s="841"/>
    </row>
    <row r="71" spans="1:18" s="685" customFormat="1" ht="12.75" customHeight="1">
      <c r="A71" s="1316">
        <v>38</v>
      </c>
      <c r="B71" s="1317" t="s">
        <v>1346</v>
      </c>
      <c r="C71" s="829" t="s">
        <v>1391</v>
      </c>
      <c r="D71" s="855"/>
      <c r="E71" s="855"/>
      <c r="F71" s="1282">
        <v>512891</v>
      </c>
      <c r="G71" s="1283">
        <v>485896</v>
      </c>
      <c r="H71" s="1284">
        <v>0.1115</v>
      </c>
      <c r="I71" s="1282"/>
      <c r="J71" s="1283"/>
      <c r="K71" s="1318"/>
      <c r="L71" s="1319">
        <v>38</v>
      </c>
      <c r="M71" s="1084"/>
      <c r="O71" s="841"/>
      <c r="P71" s="841"/>
      <c r="Q71" s="841"/>
    </row>
    <row r="72" spans="1:18" s="685" customFormat="1" ht="12.75" customHeight="1">
      <c r="A72" s="1320"/>
      <c r="B72" s="1321"/>
      <c r="C72" s="1261" t="s">
        <v>1392</v>
      </c>
      <c r="D72" s="1261"/>
      <c r="E72" s="1322"/>
      <c r="F72" s="1282"/>
      <c r="G72" s="1283"/>
      <c r="H72" s="1323"/>
      <c r="I72" s="1282"/>
      <c r="J72" s="1283"/>
      <c r="K72" s="1289"/>
      <c r="L72" s="1324"/>
      <c r="M72" s="1084"/>
      <c r="O72" s="841"/>
      <c r="P72" s="841"/>
      <c r="Q72" s="841"/>
    </row>
    <row r="73" spans="1:18" s="685" customFormat="1" ht="12.75" customHeight="1">
      <c r="A73" s="1287">
        <v>39</v>
      </c>
      <c r="B73" s="1295"/>
      <c r="C73" s="1325" t="s">
        <v>1348</v>
      </c>
      <c r="D73" s="1326"/>
      <c r="E73" s="1295"/>
      <c r="F73" s="1298">
        <v>9388917</v>
      </c>
      <c r="G73" s="1327">
        <v>9703999</v>
      </c>
      <c r="H73" s="1284">
        <v>3.7900000000000003E-2</v>
      </c>
      <c r="I73" s="1298"/>
      <c r="J73" s="1299"/>
      <c r="K73" s="1300"/>
      <c r="L73" s="1301">
        <v>39</v>
      </c>
      <c r="M73" s="1084"/>
      <c r="O73" s="841"/>
      <c r="P73" s="841"/>
      <c r="Q73" s="841"/>
      <c r="R73" s="841"/>
    </row>
    <row r="74" spans="1:18" s="685" customFormat="1" ht="3.95" customHeight="1">
      <c r="A74" s="1287"/>
      <c r="B74" s="860"/>
      <c r="C74" s="1325"/>
      <c r="D74" s="1328"/>
      <c r="E74" s="1295"/>
      <c r="F74" s="1298"/>
      <c r="G74" s="1327"/>
      <c r="H74" s="1329"/>
      <c r="I74" s="1298"/>
      <c r="J74" s="1327"/>
      <c r="K74" s="1300"/>
      <c r="L74" s="1301"/>
      <c r="M74" s="1084"/>
      <c r="O74" s="841"/>
      <c r="P74" s="841"/>
      <c r="Q74" s="841"/>
    </row>
    <row r="75" spans="1:18" ht="13.5" thickBot="1">
      <c r="A75" s="1287">
        <v>40</v>
      </c>
      <c r="B75" s="1294"/>
      <c r="C75" s="1294"/>
      <c r="D75" s="1330" t="s">
        <v>328</v>
      </c>
      <c r="E75" s="1331"/>
      <c r="F75" s="1332">
        <f>+F61+F73</f>
        <v>32665953</v>
      </c>
      <c r="G75" s="1333">
        <f>+G61+G73</f>
        <v>33616522</v>
      </c>
      <c r="H75" s="1334">
        <v>3.2000000000000001E-2</v>
      </c>
      <c r="I75" s="1332"/>
      <c r="J75" s="1335"/>
      <c r="K75" s="1333"/>
      <c r="L75" s="1301">
        <v>40</v>
      </c>
      <c r="Q75" s="1336"/>
      <c r="R75" s="841"/>
    </row>
    <row r="76" spans="1:18" s="1345" customFormat="1" ht="12">
      <c r="A76" s="1337"/>
      <c r="B76" s="1338"/>
      <c r="C76" s="1339"/>
      <c r="D76" s="1340"/>
      <c r="E76" s="1341"/>
      <c r="F76" s="1342"/>
      <c r="G76" s="1342"/>
      <c r="H76" s="1343"/>
      <c r="I76" s="1342"/>
      <c r="J76" s="1342"/>
      <c r="K76" s="1342"/>
      <c r="L76" s="1344"/>
      <c r="O76" s="1346"/>
      <c r="P76" s="1346"/>
      <c r="Q76" s="1346"/>
    </row>
    <row r="77" spans="1:18">
      <c r="A77" s="855" t="s">
        <v>391</v>
      </c>
    </row>
    <row r="80" spans="1:18">
      <c r="F80" s="1348"/>
      <c r="G80" s="1348"/>
    </row>
    <row r="81" spans="6:7">
      <c r="F81" s="1348"/>
      <c r="G81" s="1348"/>
    </row>
    <row r="82" spans="6:7">
      <c r="F82" s="1348"/>
      <c r="G82" s="1348"/>
    </row>
  </sheetData>
  <customSheetViews>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1"/>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2"/>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3"/>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4"/>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5"/>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6"/>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7"/>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8"/>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9"/>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10"/>
      <headerFooter alignWithMargins="0"/>
    </customSheetView>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11"/>
      <headerFooter alignWithMargins="0"/>
    </customSheetView>
  </customSheetViews>
  <mergeCells count="1">
    <mergeCell ref="I45:K45"/>
  </mergeCells>
  <printOptions horizontalCentered="1" verticalCentered="1"/>
  <pageMargins left="0.5" right="0.5" top="0.5" bottom="0.25" header="0.5" footer="0.5"/>
  <pageSetup scale="79" orientation="portrait" cellComments="atEnd" r:id="rId12"/>
  <headerFooter alignWithMargins="0"/>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topLeftCell="A37" zoomScaleNormal="100" workbookViewId="0">
      <selection activeCell="C38" sqref="C38"/>
    </sheetView>
  </sheetViews>
  <sheetFormatPr defaultColWidth="8.85546875" defaultRowHeight="12.75"/>
  <cols>
    <col min="1" max="2" width="5.7109375" style="1084" customWidth="1"/>
    <col min="3" max="3" width="4.7109375" style="1084" customWidth="1"/>
    <col min="4" max="4" width="2.7109375" style="1084" customWidth="1"/>
    <col min="5" max="5" width="3.7109375" style="1084" customWidth="1"/>
    <col min="6" max="6" width="21.85546875" style="1084" customWidth="1"/>
    <col min="7" max="8" width="10.28515625" style="1084" customWidth="1"/>
    <col min="9" max="9" width="8.85546875" style="1084"/>
    <col min="10" max="10" width="10" style="1084" customWidth="1"/>
    <col min="11" max="11" width="8.140625" style="1084" customWidth="1"/>
    <col min="12" max="12" width="10.85546875" style="1084" customWidth="1"/>
    <col min="13" max="13" width="4.5703125" style="1084" customWidth="1"/>
    <col min="14" max="14" width="1.7109375" style="1084" customWidth="1"/>
    <col min="15" max="15" width="9.7109375" style="1084" bestFit="1" customWidth="1"/>
    <col min="16" max="16" width="20.140625" style="1240" bestFit="1" customWidth="1"/>
    <col min="17" max="17" width="10.140625" style="1240" bestFit="1" customWidth="1"/>
    <col min="18" max="18" width="21.140625" style="1240" bestFit="1" customWidth="1"/>
    <col min="19" max="19" width="10.140625" style="1240" bestFit="1" customWidth="1"/>
    <col min="20" max="16384" width="8.85546875" style="1084"/>
  </cols>
  <sheetData>
    <row r="1" spans="1:13">
      <c r="A1" s="1349" t="s">
        <v>3461</v>
      </c>
      <c r="B1" s="1237"/>
      <c r="C1" s="1237"/>
      <c r="D1" s="1237"/>
      <c r="E1" s="1237"/>
      <c r="F1" s="1237"/>
      <c r="G1" s="1237"/>
      <c r="H1" s="1237"/>
      <c r="I1" s="1237"/>
      <c r="J1" s="1237"/>
      <c r="K1" s="1237"/>
      <c r="L1" s="1237"/>
      <c r="M1" s="1239">
        <v>35</v>
      </c>
    </row>
    <row r="2" spans="1:13">
      <c r="A2" s="1350" t="s">
        <v>1393</v>
      </c>
      <c r="B2" s="1248"/>
      <c r="C2" s="1248"/>
      <c r="D2" s="1248"/>
      <c r="E2" s="1248"/>
      <c r="F2" s="1248"/>
      <c r="G2" s="1248"/>
      <c r="H2" s="1248"/>
      <c r="I2" s="1248"/>
      <c r="J2" s="1248"/>
      <c r="K2" s="1248"/>
      <c r="L2" s="1248"/>
      <c r="M2" s="1250"/>
    </row>
    <row r="3" spans="1:13">
      <c r="A3" s="1244" t="s">
        <v>295</v>
      </c>
      <c r="B3" s="1351"/>
      <c r="C3" s="1351"/>
      <c r="D3" s="1351"/>
      <c r="E3" s="1351"/>
      <c r="F3" s="1351"/>
      <c r="G3" s="1351"/>
      <c r="H3" s="1351"/>
      <c r="I3" s="1351"/>
      <c r="J3" s="1351"/>
      <c r="K3" s="1351"/>
      <c r="L3" s="1351"/>
      <c r="M3" s="1352"/>
    </row>
    <row r="4" spans="1:13">
      <c r="A4" s="1244"/>
      <c r="B4" s="1351"/>
      <c r="C4" s="1351"/>
      <c r="D4" s="1351"/>
      <c r="E4" s="1351"/>
      <c r="F4" s="1351"/>
      <c r="G4" s="1351"/>
      <c r="H4" s="1351"/>
      <c r="I4" s="1351"/>
      <c r="J4" s="1351"/>
      <c r="K4" s="1351"/>
      <c r="L4" s="1351"/>
      <c r="M4" s="1352"/>
    </row>
    <row r="5" spans="1:13">
      <c r="A5" s="1247"/>
      <c r="B5" s="1248"/>
      <c r="C5" s="1248"/>
      <c r="D5" s="1248"/>
      <c r="E5" s="1248"/>
      <c r="F5" s="1248"/>
      <c r="G5" s="1248"/>
      <c r="H5" s="1248"/>
      <c r="I5" s="1248"/>
      <c r="J5" s="1248"/>
      <c r="K5" s="1248"/>
      <c r="L5" s="1248"/>
      <c r="M5" s="1250"/>
    </row>
    <row r="6" spans="1:13">
      <c r="A6" s="1247"/>
      <c r="B6" s="1353" t="s">
        <v>1394</v>
      </c>
      <c r="C6" s="1248"/>
      <c r="D6" s="1248"/>
      <c r="E6" s="1248"/>
      <c r="M6" s="1253"/>
    </row>
    <row r="7" spans="1:13">
      <c r="A7" s="1247"/>
      <c r="B7" s="1255" t="s">
        <v>1395</v>
      </c>
      <c r="C7" s="1248"/>
      <c r="D7" s="1248"/>
      <c r="E7" s="1248"/>
      <c r="M7" s="1253"/>
    </row>
    <row r="8" spans="1:13">
      <c r="A8" s="1247"/>
      <c r="B8" s="1255" t="s">
        <v>1396</v>
      </c>
      <c r="C8" s="1248"/>
      <c r="D8" s="1248"/>
      <c r="E8" s="1248"/>
      <c r="M8" s="1253"/>
    </row>
    <row r="9" spans="1:13">
      <c r="A9" s="1247"/>
      <c r="B9" s="1255" t="s">
        <v>1397</v>
      </c>
      <c r="C9" s="1248"/>
      <c r="D9" s="1248"/>
      <c r="E9" s="1248"/>
      <c r="M9" s="1253"/>
    </row>
    <row r="10" spans="1:13">
      <c r="A10" s="1247"/>
      <c r="B10" s="1255" t="s">
        <v>1398</v>
      </c>
      <c r="C10" s="1248"/>
      <c r="D10" s="1248"/>
      <c r="E10" s="1248"/>
      <c r="M10" s="1253"/>
    </row>
    <row r="11" spans="1:13">
      <c r="A11" s="1247"/>
      <c r="B11" s="1255" t="s">
        <v>1399</v>
      </c>
      <c r="C11" s="1248"/>
      <c r="D11" s="1248"/>
      <c r="E11" s="1248"/>
      <c r="M11" s="1253"/>
    </row>
    <row r="12" spans="1:13">
      <c r="A12" s="1247"/>
      <c r="B12" s="1353" t="s">
        <v>1400</v>
      </c>
      <c r="C12" s="1248"/>
      <c r="D12" s="1248"/>
      <c r="E12" s="1248"/>
      <c r="M12" s="1253"/>
    </row>
    <row r="13" spans="1:13">
      <c r="A13" s="1247"/>
      <c r="B13" s="1353" t="s">
        <v>1401</v>
      </c>
      <c r="C13" s="1248"/>
      <c r="D13" s="1248"/>
      <c r="E13" s="1248"/>
      <c r="M13" s="1253"/>
    </row>
    <row r="14" spans="1:13">
      <c r="A14" s="1247"/>
      <c r="B14" s="1353" t="s">
        <v>1402</v>
      </c>
      <c r="C14" s="1248"/>
      <c r="D14" s="1248"/>
      <c r="E14" s="1248"/>
      <c r="F14" s="1248"/>
      <c r="G14" s="1248"/>
      <c r="H14" s="1248"/>
      <c r="I14" s="1248"/>
      <c r="J14" s="1248"/>
      <c r="K14" s="1248"/>
      <c r="L14" s="1248"/>
      <c r="M14" s="1250"/>
    </row>
    <row r="15" spans="1:13">
      <c r="A15" s="1247"/>
      <c r="B15" s="1255" t="s">
        <v>1403</v>
      </c>
      <c r="C15" s="1248"/>
      <c r="D15" s="1248"/>
      <c r="E15" s="1248"/>
      <c r="F15" s="1248"/>
      <c r="G15" s="1248"/>
      <c r="H15" s="1248"/>
      <c r="I15" s="1248"/>
      <c r="J15" s="1248"/>
      <c r="K15" s="1248"/>
      <c r="L15" s="1248"/>
      <c r="M15" s="1250"/>
    </row>
    <row r="16" spans="1:13">
      <c r="A16" s="1247"/>
      <c r="B16" s="1353" t="s">
        <v>1404</v>
      </c>
      <c r="C16" s="1248"/>
      <c r="D16" s="1248"/>
      <c r="E16" s="1248"/>
      <c r="F16" s="1248"/>
      <c r="G16" s="1248"/>
      <c r="H16" s="1248"/>
      <c r="I16" s="1248"/>
      <c r="J16" s="1248"/>
      <c r="K16" s="1248"/>
      <c r="L16" s="1248"/>
      <c r="M16" s="1250"/>
    </row>
    <row r="17" spans="1:19">
      <c r="A17" s="1247"/>
      <c r="B17" s="1354"/>
      <c r="C17" s="1248"/>
      <c r="D17" s="1248"/>
      <c r="E17" s="1248"/>
      <c r="F17" s="1248"/>
      <c r="G17" s="1248"/>
      <c r="H17" s="1248"/>
      <c r="I17" s="1248"/>
      <c r="J17" s="1248"/>
      <c r="K17" s="1248"/>
      <c r="L17" s="1248"/>
      <c r="M17" s="1250"/>
    </row>
    <row r="18" spans="1:19">
      <c r="A18" s="1260"/>
      <c r="B18" s="1261"/>
      <c r="C18" s="1261"/>
      <c r="D18" s="1261"/>
      <c r="E18" s="1261"/>
      <c r="F18" s="1261"/>
      <c r="G18" s="1261"/>
      <c r="H18" s="1261"/>
      <c r="I18" s="1261"/>
      <c r="J18" s="1261"/>
      <c r="K18" s="1261"/>
      <c r="L18" s="1261"/>
      <c r="M18" s="843"/>
    </row>
    <row r="19" spans="1:19">
      <c r="A19" s="824"/>
      <c r="B19" s="824"/>
      <c r="C19" s="824"/>
      <c r="D19" s="855"/>
      <c r="E19" s="855"/>
      <c r="F19" s="855"/>
      <c r="G19" s="824"/>
      <c r="H19" s="1247" t="s">
        <v>1405</v>
      </c>
      <c r="I19" s="1247"/>
      <c r="J19" s="1247" t="s">
        <v>1406</v>
      </c>
      <c r="K19" s="1247"/>
      <c r="L19" s="824"/>
      <c r="M19" s="1264"/>
    </row>
    <row r="20" spans="1:19" ht="12.75" customHeight="1">
      <c r="A20" s="839"/>
      <c r="B20" s="839"/>
      <c r="C20" s="844"/>
      <c r="D20" s="856"/>
      <c r="E20" s="856"/>
      <c r="F20" s="854"/>
      <c r="G20" s="839"/>
      <c r="H20" s="1355" t="s">
        <v>1407</v>
      </c>
      <c r="I20" s="1355"/>
      <c r="J20" s="1355" t="s">
        <v>1407</v>
      </c>
      <c r="K20" s="1355"/>
      <c r="L20" s="839"/>
      <c r="M20" s="839"/>
    </row>
    <row r="21" spans="1:19" ht="12" customHeight="1">
      <c r="A21" s="839"/>
      <c r="B21" s="839"/>
      <c r="C21" s="856"/>
      <c r="D21" s="685"/>
      <c r="E21" s="685"/>
      <c r="F21" s="854"/>
      <c r="G21" s="839" t="s">
        <v>1408</v>
      </c>
      <c r="H21" s="839" t="s">
        <v>1409</v>
      </c>
      <c r="I21" s="839"/>
      <c r="J21" s="839"/>
      <c r="K21" s="839"/>
      <c r="L21" s="839" t="s">
        <v>1408</v>
      </c>
      <c r="M21" s="839"/>
    </row>
    <row r="22" spans="1:19">
      <c r="A22" s="839" t="s">
        <v>7</v>
      </c>
      <c r="B22" s="839" t="s">
        <v>71</v>
      </c>
      <c r="C22" s="1248" t="s">
        <v>557</v>
      </c>
      <c r="D22" s="1248"/>
      <c r="E22" s="1248"/>
      <c r="F22" s="1273"/>
      <c r="G22" s="839" t="s">
        <v>72</v>
      </c>
      <c r="H22" s="839" t="s">
        <v>1410</v>
      </c>
      <c r="I22" s="839" t="s">
        <v>1247</v>
      </c>
      <c r="J22" s="839" t="s">
        <v>1411</v>
      </c>
      <c r="K22" s="839" t="s">
        <v>1247</v>
      </c>
      <c r="L22" s="839" t="s">
        <v>1412</v>
      </c>
      <c r="M22" s="839" t="s">
        <v>7</v>
      </c>
    </row>
    <row r="23" spans="1:19">
      <c r="A23" s="839" t="s">
        <v>17</v>
      </c>
      <c r="B23" s="839" t="s">
        <v>79</v>
      </c>
      <c r="C23" s="1248"/>
      <c r="D23" s="1248"/>
      <c r="E23" s="1248"/>
      <c r="F23" s="1273"/>
      <c r="G23" s="839" t="s">
        <v>81</v>
      </c>
      <c r="H23" s="839" t="s">
        <v>687</v>
      </c>
      <c r="I23" s="839" t="s">
        <v>1413</v>
      </c>
      <c r="J23" s="839"/>
      <c r="K23" s="839" t="s">
        <v>1414</v>
      </c>
      <c r="L23" s="839" t="s">
        <v>1415</v>
      </c>
      <c r="M23" s="839" t="s">
        <v>17</v>
      </c>
    </row>
    <row r="24" spans="1:19" ht="13.5" thickBot="1">
      <c r="A24" s="833"/>
      <c r="B24" s="833"/>
      <c r="C24" s="1248" t="s">
        <v>24</v>
      </c>
      <c r="D24" s="1248"/>
      <c r="E24" s="1248"/>
      <c r="F24" s="1273"/>
      <c r="G24" s="839" t="s">
        <v>25</v>
      </c>
      <c r="H24" s="839" t="s">
        <v>26</v>
      </c>
      <c r="I24" s="839" t="s">
        <v>27</v>
      </c>
      <c r="J24" s="839" t="s">
        <v>28</v>
      </c>
      <c r="K24" s="839" t="s">
        <v>29</v>
      </c>
      <c r="L24" s="839" t="s">
        <v>30</v>
      </c>
      <c r="M24" s="839"/>
      <c r="O24" s="1356"/>
      <c r="P24" s="220"/>
      <c r="Q24" s="220"/>
      <c r="R24" s="220"/>
      <c r="S24" s="220"/>
    </row>
    <row r="25" spans="1:19">
      <c r="A25" s="833"/>
      <c r="B25" s="1357"/>
      <c r="C25" s="1358" t="s">
        <v>1384</v>
      </c>
      <c r="D25" s="1359"/>
      <c r="E25" s="1242"/>
      <c r="F25" s="1242"/>
      <c r="G25" s="3695"/>
      <c r="H25" s="1361"/>
      <c r="I25" s="1362"/>
      <c r="J25" s="1362"/>
      <c r="K25" s="1362"/>
      <c r="L25" s="1363"/>
      <c r="M25" s="1364"/>
      <c r="O25" s="1356"/>
    </row>
    <row r="26" spans="1:19">
      <c r="A26" s="1287">
        <v>1</v>
      </c>
      <c r="B26" s="1331"/>
      <c r="C26" s="1288" t="s">
        <v>1276</v>
      </c>
      <c r="D26" s="843" t="s">
        <v>1277</v>
      </c>
      <c r="E26" s="1261"/>
      <c r="F26" s="1261"/>
      <c r="G26" s="3675">
        <v>729578</v>
      </c>
      <c r="H26" s="3676">
        <v>66157</v>
      </c>
      <c r="I26" s="3676">
        <v>0</v>
      </c>
      <c r="J26" s="3676">
        <v>909</v>
      </c>
      <c r="K26" s="3677">
        <v>0</v>
      </c>
      <c r="L26" s="3675">
        <v>794826</v>
      </c>
      <c r="M26" s="1324">
        <v>1</v>
      </c>
      <c r="O26" s="1367"/>
    </row>
    <row r="27" spans="1:19">
      <c r="A27" s="1287">
        <v>2</v>
      </c>
      <c r="B27" s="1331"/>
      <c r="C27" s="1288" t="s">
        <v>1278</v>
      </c>
      <c r="D27" s="843" t="s">
        <v>1279</v>
      </c>
      <c r="E27" s="836"/>
      <c r="F27" s="836"/>
      <c r="G27" s="3675">
        <v>1985</v>
      </c>
      <c r="H27" s="3676">
        <v>198</v>
      </c>
      <c r="I27" s="3678">
        <v>0</v>
      </c>
      <c r="J27" s="3676">
        <v>1</v>
      </c>
      <c r="K27" s="3678">
        <v>0</v>
      </c>
      <c r="L27" s="3675">
        <v>2182</v>
      </c>
      <c r="M27" s="1290">
        <v>2</v>
      </c>
      <c r="O27" s="1367"/>
    </row>
    <row r="28" spans="1:19">
      <c r="A28" s="1287">
        <v>3</v>
      </c>
      <c r="B28" s="1331"/>
      <c r="C28" s="1288" t="s">
        <v>1280</v>
      </c>
      <c r="D28" s="843" t="s">
        <v>1281</v>
      </c>
      <c r="E28" s="836"/>
      <c r="F28" s="836"/>
      <c r="G28" s="3675">
        <v>52534</v>
      </c>
      <c r="H28" s="3676">
        <v>4133</v>
      </c>
      <c r="I28" s="3678">
        <v>0</v>
      </c>
      <c r="J28" s="3676">
        <v>158</v>
      </c>
      <c r="K28" s="3678">
        <v>0</v>
      </c>
      <c r="L28" s="3675">
        <v>56509</v>
      </c>
      <c r="M28" s="1290">
        <v>3</v>
      </c>
      <c r="O28" s="1367"/>
    </row>
    <row r="29" spans="1:19">
      <c r="A29" s="1287">
        <v>4</v>
      </c>
      <c r="B29" s="1331"/>
      <c r="C29" s="1288" t="s">
        <v>1282</v>
      </c>
      <c r="D29" s="843" t="s">
        <v>1283</v>
      </c>
      <c r="E29" s="836"/>
      <c r="F29" s="836"/>
      <c r="G29" s="3675">
        <v>400002</v>
      </c>
      <c r="H29" s="3676">
        <v>37848</v>
      </c>
      <c r="I29" s="3678">
        <v>0</v>
      </c>
      <c r="J29" s="3676">
        <v>8121</v>
      </c>
      <c r="K29" s="3678">
        <v>0</v>
      </c>
      <c r="L29" s="3675">
        <v>429729</v>
      </c>
      <c r="M29" s="1290">
        <v>4</v>
      </c>
      <c r="O29" s="1367"/>
    </row>
    <row r="30" spans="1:19">
      <c r="A30" s="1287">
        <v>5</v>
      </c>
      <c r="B30" s="1331"/>
      <c r="C30" s="1288" t="s">
        <v>1284</v>
      </c>
      <c r="D30" s="843" t="s">
        <v>1285</v>
      </c>
      <c r="E30" s="836"/>
      <c r="F30" s="836"/>
      <c r="G30" s="3675">
        <v>39586</v>
      </c>
      <c r="H30" s="3676">
        <v>452</v>
      </c>
      <c r="I30" s="3678">
        <v>0</v>
      </c>
      <c r="J30" s="3676">
        <v>1</v>
      </c>
      <c r="K30" s="3678">
        <v>0</v>
      </c>
      <c r="L30" s="3675">
        <v>40037</v>
      </c>
      <c r="M30" s="1290">
        <v>5</v>
      </c>
      <c r="O30" s="1367"/>
    </row>
    <row r="31" spans="1:19">
      <c r="A31" s="1287">
        <v>6</v>
      </c>
      <c r="B31" s="1331"/>
      <c r="C31" s="1288" t="s">
        <v>1286</v>
      </c>
      <c r="D31" s="1261" t="s">
        <v>1287</v>
      </c>
      <c r="E31" s="836"/>
      <c r="F31" s="836"/>
      <c r="G31" s="3675">
        <v>1361009</v>
      </c>
      <c r="H31" s="3676">
        <v>202404</v>
      </c>
      <c r="I31" s="3678">
        <v>0</v>
      </c>
      <c r="J31" s="3676">
        <v>121527</v>
      </c>
      <c r="K31" s="3678">
        <v>0</v>
      </c>
      <c r="L31" s="3675">
        <v>1441886</v>
      </c>
      <c r="M31" s="1290">
        <v>6</v>
      </c>
      <c r="O31" s="1367"/>
    </row>
    <row r="32" spans="1:19">
      <c r="A32" s="1287">
        <v>7</v>
      </c>
      <c r="B32" s="1331"/>
      <c r="C32" s="1288" t="s">
        <v>1288</v>
      </c>
      <c r="D32" s="843" t="s">
        <v>1289</v>
      </c>
      <c r="E32" s="836"/>
      <c r="F32" s="836"/>
      <c r="G32" s="3675">
        <v>1686610</v>
      </c>
      <c r="H32" s="3676">
        <v>140445</v>
      </c>
      <c r="I32" s="3678">
        <v>0</v>
      </c>
      <c r="J32" s="3676">
        <v>79177</v>
      </c>
      <c r="K32" s="3678">
        <v>0</v>
      </c>
      <c r="L32" s="3675">
        <v>1747878</v>
      </c>
      <c r="M32" s="1290">
        <v>7</v>
      </c>
      <c r="O32" s="1367"/>
    </row>
    <row r="33" spans="1:15">
      <c r="A33" s="1287">
        <v>8</v>
      </c>
      <c r="B33" s="1331"/>
      <c r="C33" s="1288" t="s">
        <v>1290</v>
      </c>
      <c r="D33" s="843" t="s">
        <v>1291</v>
      </c>
      <c r="E33" s="836"/>
      <c r="F33" s="836"/>
      <c r="G33" s="3675">
        <v>415759</v>
      </c>
      <c r="H33" s="3676">
        <v>59560</v>
      </c>
      <c r="I33" s="3678">
        <v>0</v>
      </c>
      <c r="J33" s="3676">
        <v>28922</v>
      </c>
      <c r="K33" s="3678">
        <v>0</v>
      </c>
      <c r="L33" s="3675">
        <v>446397</v>
      </c>
      <c r="M33" s="1290">
        <v>8</v>
      </c>
      <c r="O33" s="1367"/>
    </row>
    <row r="34" spans="1:15">
      <c r="A34" s="1287">
        <v>9</v>
      </c>
      <c r="B34" s="1331"/>
      <c r="C34" s="1288" t="s">
        <v>1292</v>
      </c>
      <c r="D34" s="843" t="s">
        <v>1293</v>
      </c>
      <c r="E34" s="836"/>
      <c r="F34" s="836"/>
      <c r="G34" s="3675">
        <v>3967</v>
      </c>
      <c r="H34" s="3676">
        <v>113</v>
      </c>
      <c r="I34" s="3678">
        <v>0</v>
      </c>
      <c r="J34" s="3676">
        <v>8</v>
      </c>
      <c r="K34" s="3678">
        <v>0</v>
      </c>
      <c r="L34" s="3675">
        <v>4072</v>
      </c>
      <c r="M34" s="1290">
        <v>9</v>
      </c>
      <c r="O34" s="1367"/>
    </row>
    <row r="35" spans="1:15">
      <c r="A35" s="1287">
        <v>10</v>
      </c>
      <c r="B35" s="1331"/>
      <c r="C35" s="1288" t="s">
        <v>1294</v>
      </c>
      <c r="D35" s="843" t="s">
        <v>1295</v>
      </c>
      <c r="E35" s="836"/>
      <c r="F35" s="836"/>
      <c r="G35" s="3675">
        <v>286915</v>
      </c>
      <c r="H35" s="3676">
        <v>14701</v>
      </c>
      <c r="I35" s="3678">
        <v>0</v>
      </c>
      <c r="J35" s="3676">
        <v>2389</v>
      </c>
      <c r="K35" s="3678">
        <v>3</v>
      </c>
      <c r="L35" s="3675">
        <v>299224</v>
      </c>
      <c r="M35" s="1290">
        <v>10</v>
      </c>
      <c r="O35" s="1367"/>
    </row>
    <row r="36" spans="1:15">
      <c r="A36" s="1287">
        <v>11</v>
      </c>
      <c r="B36" s="1331"/>
      <c r="C36" s="1288" t="s">
        <v>1296</v>
      </c>
      <c r="D36" s="843" t="s">
        <v>1297</v>
      </c>
      <c r="E36" s="836"/>
      <c r="F36" s="836"/>
      <c r="G36" s="3675">
        <v>31546</v>
      </c>
      <c r="H36" s="3676">
        <v>954</v>
      </c>
      <c r="I36" s="3678">
        <v>0</v>
      </c>
      <c r="J36" s="3676">
        <v>359</v>
      </c>
      <c r="K36" s="3678">
        <v>0</v>
      </c>
      <c r="L36" s="3675">
        <v>32141</v>
      </c>
      <c r="M36" s="1290">
        <v>11</v>
      </c>
      <c r="O36" s="1367"/>
    </row>
    <row r="37" spans="1:15">
      <c r="A37" s="1287">
        <v>12</v>
      </c>
      <c r="B37" s="1331"/>
      <c r="C37" s="1288" t="s">
        <v>1298</v>
      </c>
      <c r="D37" s="843" t="s">
        <v>1299</v>
      </c>
      <c r="E37" s="836"/>
      <c r="F37" s="836"/>
      <c r="G37" s="3675">
        <v>0</v>
      </c>
      <c r="H37" s="3676">
        <v>0</v>
      </c>
      <c r="I37" s="3678">
        <v>0</v>
      </c>
      <c r="J37" s="3676">
        <v>0</v>
      </c>
      <c r="K37" s="3678">
        <v>0</v>
      </c>
      <c r="L37" s="3675">
        <v>0</v>
      </c>
      <c r="M37" s="1290">
        <v>12</v>
      </c>
      <c r="O37" s="1367"/>
    </row>
    <row r="38" spans="1:15">
      <c r="A38" s="1287">
        <v>13</v>
      </c>
      <c r="B38" s="1331"/>
      <c r="C38" s="1288" t="s">
        <v>1300</v>
      </c>
      <c r="D38" s="843" t="s">
        <v>1301</v>
      </c>
      <c r="E38" s="836"/>
      <c r="F38" s="836"/>
      <c r="G38" s="3675">
        <v>21964</v>
      </c>
      <c r="H38" s="3676">
        <v>3117</v>
      </c>
      <c r="I38" s="3678">
        <v>0</v>
      </c>
      <c r="J38" s="3676">
        <v>45</v>
      </c>
      <c r="K38" s="3678">
        <v>0</v>
      </c>
      <c r="L38" s="3675">
        <v>25036</v>
      </c>
      <c r="M38" s="1290">
        <v>13</v>
      </c>
      <c r="O38" s="1367"/>
    </row>
    <row r="39" spans="1:15">
      <c r="A39" s="1287">
        <v>14</v>
      </c>
      <c r="B39" s="1331"/>
      <c r="C39" s="1288" t="s">
        <v>1302</v>
      </c>
      <c r="D39" s="843" t="s">
        <v>1303</v>
      </c>
      <c r="E39" s="836"/>
      <c r="F39" s="836"/>
      <c r="G39" s="3675">
        <v>109371</v>
      </c>
      <c r="H39" s="3676">
        <v>8730</v>
      </c>
      <c r="I39" s="3678">
        <v>0</v>
      </c>
      <c r="J39" s="3676">
        <v>554</v>
      </c>
      <c r="K39" s="3678">
        <v>0</v>
      </c>
      <c r="L39" s="3675">
        <v>117547</v>
      </c>
      <c r="M39" s="1290">
        <v>14</v>
      </c>
      <c r="O39" s="1367"/>
    </row>
    <row r="40" spans="1:15">
      <c r="A40" s="1287">
        <v>15</v>
      </c>
      <c r="B40" s="1331"/>
      <c r="C40" s="1288" t="s">
        <v>1304</v>
      </c>
      <c r="D40" s="843" t="s">
        <v>1305</v>
      </c>
      <c r="E40" s="836"/>
      <c r="F40" s="836"/>
      <c r="G40" s="3675">
        <v>983</v>
      </c>
      <c r="H40" s="3676">
        <v>2</v>
      </c>
      <c r="I40" s="3678">
        <v>0</v>
      </c>
      <c r="J40" s="3676">
        <v>1</v>
      </c>
      <c r="K40" s="3678">
        <v>0</v>
      </c>
      <c r="L40" s="3675">
        <v>984</v>
      </c>
      <c r="M40" s="1290">
        <v>15</v>
      </c>
      <c r="O40" s="1367"/>
    </row>
    <row r="41" spans="1:15">
      <c r="A41" s="1287">
        <v>16</v>
      </c>
      <c r="B41" s="1331"/>
      <c r="C41" s="1288" t="s">
        <v>1306</v>
      </c>
      <c r="D41" s="843" t="s">
        <v>1307</v>
      </c>
      <c r="E41" s="836"/>
      <c r="F41" s="836"/>
      <c r="G41" s="3675">
        <v>2274</v>
      </c>
      <c r="H41" s="3676">
        <v>144</v>
      </c>
      <c r="I41" s="3678">
        <v>0</v>
      </c>
      <c r="J41" s="3676">
        <v>490</v>
      </c>
      <c r="K41" s="3678">
        <v>0</v>
      </c>
      <c r="L41" s="3675">
        <v>1928</v>
      </c>
      <c r="M41" s="1290">
        <v>16</v>
      </c>
      <c r="O41" s="1367"/>
    </row>
    <row r="42" spans="1:15">
      <c r="A42" s="1287">
        <v>17</v>
      </c>
      <c r="B42" s="1331"/>
      <c r="C42" s="1288" t="s">
        <v>1308</v>
      </c>
      <c r="D42" s="843" t="s">
        <v>1309</v>
      </c>
      <c r="E42" s="836"/>
      <c r="F42" s="836"/>
      <c r="G42" s="3675">
        <v>102361</v>
      </c>
      <c r="H42" s="3676">
        <v>7557</v>
      </c>
      <c r="I42" s="3678">
        <v>0</v>
      </c>
      <c r="J42" s="3676">
        <v>14049</v>
      </c>
      <c r="K42" s="3678">
        <v>0</v>
      </c>
      <c r="L42" s="3675">
        <v>95869</v>
      </c>
      <c r="M42" s="1290">
        <v>17</v>
      </c>
      <c r="O42" s="1367"/>
    </row>
    <row r="43" spans="1:15">
      <c r="A43" s="1287">
        <v>18</v>
      </c>
      <c r="B43" s="1331"/>
      <c r="C43" s="1288" t="s">
        <v>1310</v>
      </c>
      <c r="D43" s="843" t="s">
        <v>1311</v>
      </c>
      <c r="E43" s="836"/>
      <c r="F43" s="836"/>
      <c r="G43" s="3675">
        <v>190115</v>
      </c>
      <c r="H43" s="3676">
        <v>22094</v>
      </c>
      <c r="I43" s="3678">
        <v>0</v>
      </c>
      <c r="J43" s="3676">
        <v>9440</v>
      </c>
      <c r="K43" s="3678">
        <v>0</v>
      </c>
      <c r="L43" s="3675">
        <v>202769</v>
      </c>
      <c r="M43" s="1290">
        <v>18</v>
      </c>
      <c r="O43" s="1367"/>
    </row>
    <row r="44" spans="1:15">
      <c r="A44" s="1287">
        <v>19</v>
      </c>
      <c r="B44" s="1331"/>
      <c r="C44" s="1288" t="s">
        <v>1312</v>
      </c>
      <c r="D44" s="843" t="s">
        <v>1313</v>
      </c>
      <c r="E44" s="836"/>
      <c r="F44" s="836"/>
      <c r="G44" s="3675">
        <v>305272</v>
      </c>
      <c r="H44" s="3676">
        <v>19356</v>
      </c>
      <c r="I44" s="3678">
        <v>0</v>
      </c>
      <c r="J44" s="3676">
        <v>2022</v>
      </c>
      <c r="K44" s="3678">
        <v>252</v>
      </c>
      <c r="L44" s="3675">
        <v>322354</v>
      </c>
      <c r="M44" s="1290">
        <v>19</v>
      </c>
      <c r="O44" s="1367"/>
    </row>
    <row r="45" spans="1:15">
      <c r="A45" s="1287">
        <v>20</v>
      </c>
      <c r="B45" s="1331"/>
      <c r="C45" s="1288" t="s">
        <v>1314</v>
      </c>
      <c r="D45" s="843" t="s">
        <v>1315</v>
      </c>
      <c r="E45" s="836"/>
      <c r="F45" s="836"/>
      <c r="G45" s="3675">
        <v>260559</v>
      </c>
      <c r="H45" s="3676">
        <v>28254</v>
      </c>
      <c r="I45" s="3678">
        <v>0</v>
      </c>
      <c r="J45" s="3676">
        <v>28536</v>
      </c>
      <c r="K45" s="3678">
        <v>554</v>
      </c>
      <c r="L45" s="3675">
        <v>259723</v>
      </c>
      <c r="M45" s="1290">
        <v>20</v>
      </c>
      <c r="O45" s="1367"/>
    </row>
    <row r="46" spans="1:15">
      <c r="A46" s="1287">
        <v>21</v>
      </c>
      <c r="B46" s="1331"/>
      <c r="C46" s="1288" t="s">
        <v>1316</v>
      </c>
      <c r="D46" s="843" t="s">
        <v>1317</v>
      </c>
      <c r="E46" s="836"/>
      <c r="F46" s="836"/>
      <c r="G46" s="3675">
        <v>2533</v>
      </c>
      <c r="H46" s="3676">
        <v>24</v>
      </c>
      <c r="I46" s="3678">
        <v>0</v>
      </c>
      <c r="J46" s="3676">
        <v>0</v>
      </c>
      <c r="K46" s="3678">
        <v>0</v>
      </c>
      <c r="L46" s="3675">
        <v>2557</v>
      </c>
      <c r="M46" s="1290">
        <v>21</v>
      </c>
      <c r="O46" s="1367"/>
    </row>
    <row r="47" spans="1:15">
      <c r="A47" s="1287">
        <v>22</v>
      </c>
      <c r="B47" s="1331"/>
      <c r="C47" s="1288" t="s">
        <v>1318</v>
      </c>
      <c r="D47" s="843" t="s">
        <v>1319</v>
      </c>
      <c r="E47" s="836"/>
      <c r="F47" s="836"/>
      <c r="G47" s="3675">
        <v>16351</v>
      </c>
      <c r="H47" s="3676">
        <v>769</v>
      </c>
      <c r="I47" s="3678">
        <v>0</v>
      </c>
      <c r="J47" s="3676">
        <v>22</v>
      </c>
      <c r="K47" s="3678">
        <v>0</v>
      </c>
      <c r="L47" s="3675">
        <v>17098</v>
      </c>
      <c r="M47" s="1290">
        <v>22</v>
      </c>
      <c r="O47" s="1367"/>
    </row>
    <row r="48" spans="1:15">
      <c r="A48" s="1287">
        <v>23</v>
      </c>
      <c r="B48" s="1331"/>
      <c r="C48" s="1288" t="s">
        <v>1320</v>
      </c>
      <c r="D48" s="843" t="s">
        <v>1321</v>
      </c>
      <c r="E48" s="836"/>
      <c r="F48" s="836"/>
      <c r="G48" s="3675">
        <v>9693</v>
      </c>
      <c r="H48" s="3676">
        <v>236</v>
      </c>
      <c r="I48" s="3678">
        <v>0</v>
      </c>
      <c r="J48" s="3676">
        <v>73</v>
      </c>
      <c r="K48" s="3678">
        <v>0</v>
      </c>
      <c r="L48" s="3675">
        <v>9856</v>
      </c>
      <c r="M48" s="1290">
        <v>23</v>
      </c>
      <c r="O48" s="1367"/>
    </row>
    <row r="49" spans="1:19">
      <c r="A49" s="1287">
        <v>24</v>
      </c>
      <c r="B49" s="1331"/>
      <c r="C49" s="1288" t="s">
        <v>1322</v>
      </c>
      <c r="D49" s="843" t="s">
        <v>1323</v>
      </c>
      <c r="E49" s="836"/>
      <c r="F49" s="836"/>
      <c r="G49" s="3675">
        <v>213716</v>
      </c>
      <c r="H49" s="3676">
        <v>31112</v>
      </c>
      <c r="I49" s="3678">
        <v>0</v>
      </c>
      <c r="J49" s="3676">
        <v>30981</v>
      </c>
      <c r="K49" s="3678">
        <v>0</v>
      </c>
      <c r="L49" s="3675">
        <v>213847</v>
      </c>
      <c r="M49" s="1290">
        <v>24</v>
      </c>
      <c r="O49" s="1367"/>
    </row>
    <row r="50" spans="1:19">
      <c r="A50" s="1287">
        <v>25</v>
      </c>
      <c r="B50" s="1331"/>
      <c r="C50" s="1288" t="s">
        <v>1324</v>
      </c>
      <c r="D50" s="843" t="s">
        <v>1325</v>
      </c>
      <c r="E50" s="836"/>
      <c r="F50" s="836"/>
      <c r="G50" s="3675">
        <v>-90929</v>
      </c>
      <c r="H50" s="3676">
        <v>58424</v>
      </c>
      <c r="I50" s="3678">
        <v>0</v>
      </c>
      <c r="J50" s="3676">
        <v>25393</v>
      </c>
      <c r="K50" s="3678">
        <v>0</v>
      </c>
      <c r="L50" s="3675">
        <v>-57898</v>
      </c>
      <c r="M50" s="1290">
        <v>25</v>
      </c>
      <c r="O50" s="1367"/>
    </row>
    <row r="51" spans="1:19">
      <c r="A51" s="1287">
        <v>26</v>
      </c>
      <c r="B51" s="1331"/>
      <c r="C51" s="1288" t="s">
        <v>1326</v>
      </c>
      <c r="D51" s="843" t="s">
        <v>1416</v>
      </c>
      <c r="E51" s="836"/>
      <c r="F51" s="836"/>
      <c r="G51" s="3675">
        <v>57228</v>
      </c>
      <c r="H51" s="3676">
        <v>4696</v>
      </c>
      <c r="I51" s="3678">
        <v>0</v>
      </c>
      <c r="J51" s="3676">
        <v>258</v>
      </c>
      <c r="K51" s="3678">
        <v>0</v>
      </c>
      <c r="L51" s="3675">
        <v>61666</v>
      </c>
      <c r="M51" s="1290">
        <v>26</v>
      </c>
      <c r="O51" s="1367"/>
    </row>
    <row r="52" spans="1:19">
      <c r="A52" s="1287">
        <v>27</v>
      </c>
      <c r="B52" s="1331"/>
      <c r="C52" s="1288" t="s">
        <v>1328</v>
      </c>
      <c r="D52" s="843" t="s">
        <v>1329</v>
      </c>
      <c r="E52" s="836"/>
      <c r="F52" s="836"/>
      <c r="G52" s="3675">
        <v>10570</v>
      </c>
      <c r="H52" s="3676">
        <v>240</v>
      </c>
      <c r="I52" s="3678">
        <v>0</v>
      </c>
      <c r="J52" s="3676">
        <v>-1</v>
      </c>
      <c r="K52" s="3678">
        <v>0</v>
      </c>
      <c r="L52" s="3675">
        <v>10811</v>
      </c>
      <c r="M52" s="1290">
        <v>27</v>
      </c>
      <c r="O52" s="1367"/>
    </row>
    <row r="53" spans="1:19">
      <c r="A53" s="1287">
        <v>28</v>
      </c>
      <c r="B53" s="1331"/>
      <c r="C53" s="1292" t="s">
        <v>1387</v>
      </c>
      <c r="D53" s="1293"/>
      <c r="E53" s="1236"/>
      <c r="F53" s="1236"/>
      <c r="G53" s="3675">
        <v>0</v>
      </c>
      <c r="H53" s="3676">
        <v>0</v>
      </c>
      <c r="I53" s="3678">
        <v>0</v>
      </c>
      <c r="J53" s="3676">
        <v>0</v>
      </c>
      <c r="K53" s="3678">
        <v>0</v>
      </c>
      <c r="L53" s="3675">
        <v>0</v>
      </c>
      <c r="M53" s="1290">
        <v>28</v>
      </c>
      <c r="O53" s="1367"/>
    </row>
    <row r="54" spans="1:19">
      <c r="A54" s="1287">
        <v>29</v>
      </c>
      <c r="B54" s="1331"/>
      <c r="C54" s="1292" t="s">
        <v>1388</v>
      </c>
      <c r="D54" s="1293"/>
      <c r="E54" s="1236"/>
      <c r="F54" s="1236"/>
      <c r="G54" s="3675">
        <v>0</v>
      </c>
      <c r="H54" s="3676">
        <v>0</v>
      </c>
      <c r="I54" s="3678">
        <v>0</v>
      </c>
      <c r="J54" s="3676">
        <v>0</v>
      </c>
      <c r="K54" s="3678">
        <v>0</v>
      </c>
      <c r="L54" s="3675">
        <v>0</v>
      </c>
      <c r="M54" s="1290">
        <v>29</v>
      </c>
      <c r="O54" s="1367"/>
    </row>
    <row r="55" spans="1:19">
      <c r="A55" s="1287">
        <v>30</v>
      </c>
      <c r="B55" s="1331"/>
      <c r="C55" s="1294"/>
      <c r="D55" s="860"/>
      <c r="E55" s="1296" t="s">
        <v>1389</v>
      </c>
      <c r="F55" s="1295"/>
      <c r="G55" s="3679">
        <v>6221552</v>
      </c>
      <c r="H55" s="3680">
        <v>711720</v>
      </c>
      <c r="I55" s="3680">
        <v>0</v>
      </c>
      <c r="J55" s="3676">
        <v>353435</v>
      </c>
      <c r="K55" s="3680">
        <v>809</v>
      </c>
      <c r="L55" s="3679">
        <v>6579028</v>
      </c>
      <c r="M55" s="1301">
        <v>30</v>
      </c>
      <c r="O55" s="1367"/>
      <c r="P55" s="3727"/>
    </row>
    <row r="56" spans="1:19" ht="3.95" customHeight="1">
      <c r="A56" s="1287"/>
      <c r="B56" s="1331"/>
      <c r="C56" s="1294"/>
      <c r="D56" s="1368"/>
      <c r="E56" s="1369"/>
      <c r="F56" s="1295"/>
      <c r="G56" s="3679"/>
      <c r="H56" s="3681"/>
      <c r="I56" s="3680"/>
      <c r="J56" s="3680"/>
      <c r="K56" s="3680"/>
      <c r="L56" s="3679"/>
      <c r="M56" s="1301"/>
      <c r="O56" s="1367"/>
      <c r="P56" s="3727"/>
    </row>
    <row r="57" spans="1:19" s="1118" customFormat="1" ht="17.25" customHeight="1">
      <c r="A57" s="1370"/>
      <c r="B57" s="1370"/>
      <c r="C57" s="1371" t="s">
        <v>276</v>
      </c>
      <c r="D57" s="1372"/>
      <c r="E57" s="1372"/>
      <c r="F57" s="1372"/>
      <c r="G57" s="3682"/>
      <c r="H57" s="3683"/>
      <c r="I57" s="3684"/>
      <c r="J57" s="3685"/>
      <c r="K57" s="3685"/>
      <c r="L57" s="3682"/>
      <c r="M57" s="1377"/>
      <c r="O57" s="1367"/>
      <c r="P57" s="3727"/>
      <c r="Q57" s="1378"/>
      <c r="R57" s="1378"/>
      <c r="S57" s="1378"/>
    </row>
    <row r="58" spans="1:19" s="1380" customFormat="1">
      <c r="A58" s="1280">
        <v>31</v>
      </c>
      <c r="B58" s="1379" t="s">
        <v>98</v>
      </c>
      <c r="C58" s="1281" t="s">
        <v>1332</v>
      </c>
      <c r="D58" s="835" t="s">
        <v>1390</v>
      </c>
      <c r="E58" s="836"/>
      <c r="F58" s="836"/>
      <c r="G58" s="3675">
        <v>1917968</v>
      </c>
      <c r="H58" s="3676">
        <v>141397</v>
      </c>
      <c r="I58" s="3676">
        <v>0</v>
      </c>
      <c r="J58" s="3676">
        <v>49139</v>
      </c>
      <c r="K58" s="3676">
        <v>4</v>
      </c>
      <c r="L58" s="3675">
        <v>2010222</v>
      </c>
      <c r="M58" s="1286">
        <v>31</v>
      </c>
      <c r="O58" s="1367"/>
      <c r="P58" s="3727"/>
      <c r="Q58" s="1240"/>
      <c r="R58" s="1336"/>
      <c r="S58" s="1336"/>
    </row>
    <row r="59" spans="1:19" s="1380" customFormat="1">
      <c r="A59" s="1287">
        <v>32</v>
      </c>
      <c r="B59" s="1381" t="s">
        <v>98</v>
      </c>
      <c r="C59" s="1288" t="s">
        <v>1334</v>
      </c>
      <c r="D59" s="843" t="s">
        <v>1335</v>
      </c>
      <c r="E59" s="836"/>
      <c r="F59" s="836"/>
      <c r="G59" s="3675">
        <v>1427857</v>
      </c>
      <c r="H59" s="3676">
        <v>50826</v>
      </c>
      <c r="I59" s="3678">
        <v>167</v>
      </c>
      <c r="J59" s="3676">
        <v>67410</v>
      </c>
      <c r="K59" s="3676">
        <v>0</v>
      </c>
      <c r="L59" s="3675">
        <v>1411440</v>
      </c>
      <c r="M59" s="1290">
        <v>32</v>
      </c>
      <c r="O59" s="1367"/>
      <c r="P59" s="3727"/>
      <c r="Q59" s="1240"/>
      <c r="R59" s="1336"/>
      <c r="S59" s="1336"/>
    </row>
    <row r="60" spans="1:19" s="1380" customFormat="1">
      <c r="A60" s="1287">
        <v>33</v>
      </c>
      <c r="B60" s="1381" t="s">
        <v>98</v>
      </c>
      <c r="C60" s="1288" t="s">
        <v>1336</v>
      </c>
      <c r="D60" s="843" t="s">
        <v>1337</v>
      </c>
      <c r="E60" s="836"/>
      <c r="F60" s="836"/>
      <c r="G60" s="3675">
        <v>0</v>
      </c>
      <c r="H60" s="3676">
        <v>0</v>
      </c>
      <c r="I60" s="3678">
        <v>0</v>
      </c>
      <c r="J60" s="3676">
        <v>0</v>
      </c>
      <c r="K60" s="3676">
        <v>0</v>
      </c>
      <c r="L60" s="3675">
        <v>0</v>
      </c>
      <c r="M60" s="1290">
        <v>33</v>
      </c>
      <c r="O60" s="1367"/>
      <c r="P60" s="3727"/>
      <c r="Q60" s="1240"/>
      <c r="R60" s="1336"/>
      <c r="S60" s="1336"/>
    </row>
    <row r="61" spans="1:19" s="1380" customFormat="1">
      <c r="A61" s="1287">
        <v>34</v>
      </c>
      <c r="B61" s="1381" t="s">
        <v>98</v>
      </c>
      <c r="C61" s="1288" t="s">
        <v>1338</v>
      </c>
      <c r="D61" s="843" t="s">
        <v>1339</v>
      </c>
      <c r="E61" s="836"/>
      <c r="F61" s="836"/>
      <c r="G61" s="3675">
        <v>154278</v>
      </c>
      <c r="H61" s="3676">
        <v>32302</v>
      </c>
      <c r="I61" s="3678">
        <v>0</v>
      </c>
      <c r="J61" s="3676">
        <v>9261</v>
      </c>
      <c r="K61" s="3676">
        <v>0</v>
      </c>
      <c r="L61" s="3675">
        <v>177319</v>
      </c>
      <c r="M61" s="1290">
        <v>34</v>
      </c>
      <c r="O61" s="1367"/>
      <c r="P61" s="3727"/>
      <c r="Q61" s="1240"/>
      <c r="R61" s="1336"/>
      <c r="S61" s="1336"/>
    </row>
    <row r="62" spans="1:19" s="1380" customFormat="1">
      <c r="A62" s="1287">
        <v>35</v>
      </c>
      <c r="B62" s="1381" t="s">
        <v>98</v>
      </c>
      <c r="C62" s="1288" t="s">
        <v>1340</v>
      </c>
      <c r="D62" s="843" t="s">
        <v>1341</v>
      </c>
      <c r="E62" s="836"/>
      <c r="F62" s="836"/>
      <c r="G62" s="3675">
        <v>0</v>
      </c>
      <c r="H62" s="3676">
        <v>0</v>
      </c>
      <c r="I62" s="3678">
        <v>0</v>
      </c>
      <c r="J62" s="3676">
        <v>0</v>
      </c>
      <c r="K62" s="3676">
        <v>0</v>
      </c>
      <c r="L62" s="3675">
        <v>0</v>
      </c>
      <c r="M62" s="1290">
        <v>35</v>
      </c>
      <c r="O62" s="1367"/>
      <c r="P62" s="3727"/>
      <c r="Q62" s="1240"/>
      <c r="R62" s="1336"/>
      <c r="S62" s="1336"/>
    </row>
    <row r="63" spans="1:19" s="1380" customFormat="1">
      <c r="A63" s="1287">
        <v>36</v>
      </c>
      <c r="B63" s="1381" t="s">
        <v>98</v>
      </c>
      <c r="C63" s="1288" t="s">
        <v>1342</v>
      </c>
      <c r="D63" s="843" t="s">
        <v>1343</v>
      </c>
      <c r="E63" s="836"/>
      <c r="F63" s="836"/>
      <c r="G63" s="3675">
        <v>65962</v>
      </c>
      <c r="H63" s="3676">
        <v>2820</v>
      </c>
      <c r="I63" s="3678">
        <v>0</v>
      </c>
      <c r="J63" s="3676">
        <v>-766</v>
      </c>
      <c r="K63" s="3676">
        <v>0</v>
      </c>
      <c r="L63" s="3675">
        <v>69548</v>
      </c>
      <c r="M63" s="1290">
        <v>36</v>
      </c>
      <c r="O63" s="1367"/>
      <c r="P63" s="3727"/>
      <c r="Q63" s="1240"/>
      <c r="R63" s="1336"/>
      <c r="S63" s="1336"/>
    </row>
    <row r="64" spans="1:19" s="1380" customFormat="1">
      <c r="A64" s="1287">
        <v>37</v>
      </c>
      <c r="B64" s="1381" t="s">
        <v>98</v>
      </c>
      <c r="C64" s="1288" t="s">
        <v>1344</v>
      </c>
      <c r="D64" s="843" t="s">
        <v>1345</v>
      </c>
      <c r="E64" s="836"/>
      <c r="F64" s="836"/>
      <c r="G64" s="3675">
        <v>96144</v>
      </c>
      <c r="H64" s="3676">
        <v>16655</v>
      </c>
      <c r="I64" s="3678">
        <v>0</v>
      </c>
      <c r="J64" s="3676">
        <v>10699</v>
      </c>
      <c r="K64" s="3676">
        <v>0</v>
      </c>
      <c r="L64" s="3675">
        <v>102100</v>
      </c>
      <c r="M64" s="1290">
        <v>37</v>
      </c>
      <c r="O64" s="1367"/>
      <c r="P64" s="3727"/>
      <c r="Q64" s="1240"/>
      <c r="R64" s="1336"/>
      <c r="S64" s="1336"/>
    </row>
    <row r="65" spans="1:19" s="1380" customFormat="1">
      <c r="A65" s="1316">
        <v>38</v>
      </c>
      <c r="B65" s="1382"/>
      <c r="C65" s="1288" t="s">
        <v>1346</v>
      </c>
      <c r="D65" s="843" t="s">
        <v>1417</v>
      </c>
      <c r="E65" s="836"/>
      <c r="F65" s="836"/>
      <c r="G65" s="3675">
        <v>292391</v>
      </c>
      <c r="H65" s="3676">
        <v>48175</v>
      </c>
      <c r="I65" s="3676">
        <v>0</v>
      </c>
      <c r="J65" s="3676">
        <v>59747</v>
      </c>
      <c r="K65" s="3676">
        <v>0</v>
      </c>
      <c r="L65" s="3675">
        <v>280819</v>
      </c>
      <c r="M65" s="1264">
        <v>38</v>
      </c>
      <c r="O65" s="1367"/>
      <c r="P65" s="3727"/>
      <c r="Q65" s="1240"/>
      <c r="R65" s="1336"/>
      <c r="S65" s="1336"/>
    </row>
    <row r="66" spans="1:19" s="1380" customFormat="1">
      <c r="A66" s="1287">
        <v>39</v>
      </c>
      <c r="B66" s="1381" t="s">
        <v>98</v>
      </c>
      <c r="C66" s="1295" t="s">
        <v>1418</v>
      </c>
      <c r="D66" s="1294"/>
      <c r="E66" s="1325"/>
      <c r="F66" s="1295"/>
      <c r="G66" s="3675">
        <v>0</v>
      </c>
      <c r="H66" s="3676">
        <v>0</v>
      </c>
      <c r="I66" s="3678">
        <v>0</v>
      </c>
      <c r="J66" s="3676">
        <v>0</v>
      </c>
      <c r="K66" s="3676">
        <v>0</v>
      </c>
      <c r="L66" s="3675">
        <v>0</v>
      </c>
      <c r="M66" s="1301">
        <v>39</v>
      </c>
      <c r="O66" s="1367"/>
      <c r="P66" s="3727"/>
      <c r="Q66" s="1240"/>
      <c r="R66" s="1336"/>
      <c r="S66" s="1336"/>
    </row>
    <row r="67" spans="1:19">
      <c r="A67" s="1287">
        <v>40</v>
      </c>
      <c r="B67" s="1331"/>
      <c r="C67" s="1294"/>
      <c r="D67" s="1383" t="s">
        <v>1348</v>
      </c>
      <c r="E67" s="1296"/>
      <c r="F67" s="1295"/>
      <c r="G67" s="3679">
        <v>3954600</v>
      </c>
      <c r="H67" s="3680">
        <v>292175</v>
      </c>
      <c r="I67" s="3680">
        <v>167</v>
      </c>
      <c r="J67" s="3680">
        <v>195490</v>
      </c>
      <c r="K67" s="3680">
        <v>4</v>
      </c>
      <c r="L67" s="3679">
        <v>4051448</v>
      </c>
      <c r="M67" s="1290">
        <v>40</v>
      </c>
      <c r="O67" s="1367"/>
      <c r="P67" s="3727"/>
    </row>
    <row r="68" spans="1:19" ht="3.95" customHeight="1">
      <c r="A68" s="1287"/>
      <c r="B68" s="1331"/>
      <c r="C68" s="1294"/>
      <c r="D68" s="1383"/>
      <c r="E68" s="1296"/>
      <c r="F68" s="1295"/>
      <c r="G68" s="3686"/>
      <c r="H68" s="3687"/>
      <c r="I68" s="3688"/>
      <c r="J68" s="3688"/>
      <c r="K68" s="3688"/>
      <c r="L68" s="3686"/>
      <c r="M68" s="835"/>
      <c r="O68" s="1367"/>
      <c r="P68" s="3727"/>
    </row>
    <row r="69" spans="1:19" ht="13.5" thickBot="1">
      <c r="A69" s="1302">
        <v>41</v>
      </c>
      <c r="B69" s="1384"/>
      <c r="C69" s="1303"/>
      <c r="D69" s="1303"/>
      <c r="E69" s="1385" t="s">
        <v>328</v>
      </c>
      <c r="F69" s="1383"/>
      <c r="G69" s="3689">
        <v>10176152</v>
      </c>
      <c r="H69" s="3690">
        <v>1003895</v>
      </c>
      <c r="I69" s="3690">
        <v>167</v>
      </c>
      <c r="J69" s="3691">
        <v>548925</v>
      </c>
      <c r="K69" s="3690">
        <v>813</v>
      </c>
      <c r="L69" s="3689">
        <v>10630476</v>
      </c>
      <c r="M69" s="825">
        <v>41</v>
      </c>
      <c r="O69" s="1367"/>
      <c r="P69" s="3727"/>
    </row>
    <row r="70" spans="1:19">
      <c r="A70" s="1360" t="s">
        <v>98</v>
      </c>
      <c r="B70" s="830" t="s">
        <v>1419</v>
      </c>
      <c r="C70" s="830"/>
      <c r="D70" s="830"/>
      <c r="E70" s="830"/>
      <c r="F70" s="830"/>
      <c r="G70" s="1386"/>
      <c r="H70" s="1386"/>
      <c r="I70" s="1386"/>
      <c r="J70" s="1386"/>
      <c r="K70" s="1386"/>
      <c r="L70" s="1386"/>
      <c r="M70" s="1387"/>
    </row>
    <row r="71" spans="1:19">
      <c r="A71" s="1388"/>
      <c r="B71" s="855"/>
      <c r="C71" s="855"/>
      <c r="D71" s="855"/>
      <c r="E71" s="855"/>
      <c r="F71" s="855"/>
      <c r="G71" s="855"/>
      <c r="H71" s="855"/>
      <c r="I71" s="855"/>
      <c r="J71" s="855"/>
      <c r="K71" s="1389"/>
      <c r="L71" s="855"/>
      <c r="M71" s="825"/>
    </row>
    <row r="72" spans="1:19">
      <c r="A72" s="3946" t="s">
        <v>37</v>
      </c>
      <c r="B72" s="3947"/>
      <c r="C72" s="3947"/>
      <c r="D72" s="3947"/>
      <c r="E72" s="3947"/>
      <c r="F72" s="3947"/>
      <c r="G72" s="3947"/>
      <c r="H72" s="3947"/>
      <c r="I72" s="3947"/>
      <c r="J72" s="3947"/>
      <c r="K72" s="3947"/>
      <c r="L72" s="3947"/>
      <c r="M72" s="3911"/>
    </row>
    <row r="73" spans="1:19">
      <c r="A73" s="1388"/>
      <c r="B73" s="1118"/>
      <c r="C73" s="1118"/>
      <c r="D73" s="1118"/>
      <c r="E73" s="1118"/>
      <c r="F73" s="1118"/>
      <c r="G73" s="1118"/>
      <c r="H73" s="1118"/>
      <c r="I73" s="1118"/>
      <c r="J73" s="1118"/>
      <c r="K73" s="1118"/>
      <c r="L73" s="1118"/>
      <c r="M73" s="1253"/>
    </row>
    <row r="74" spans="1:19">
      <c r="A74" s="1391"/>
      <c r="B74" s="1237"/>
      <c r="C74" s="1237"/>
      <c r="D74" s="1237"/>
      <c r="E74" s="1237"/>
      <c r="F74" s="1237"/>
      <c r="G74" s="1237"/>
      <c r="H74" s="1237"/>
      <c r="I74" s="1326"/>
      <c r="J74" s="1326"/>
      <c r="K74" s="1326"/>
      <c r="L74" s="1326"/>
      <c r="M74" s="1392"/>
      <c r="N74" s="1328"/>
    </row>
    <row r="75" spans="1:19">
      <c r="A75" s="855" t="s">
        <v>391</v>
      </c>
    </row>
  </sheetData>
  <customSheetViews>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1"/>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2"/>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3"/>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4"/>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5"/>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6"/>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7"/>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8"/>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9"/>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10"/>
      <headerFooter alignWithMargins="0"/>
    </customSheetView>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11"/>
      <headerFooter alignWithMargins="0"/>
    </customSheetView>
  </customSheetViews>
  <mergeCells count="1">
    <mergeCell ref="A72:M72"/>
  </mergeCells>
  <printOptions horizontalCentered="1" verticalCentered="1" gridLinesSet="0"/>
  <pageMargins left="0.5" right="0.5" top="0.5" bottom="0.25" header="0.5" footer="0.5"/>
  <pageSetup scale="80" orientation="portrait" cellComments="atEnd" r:id="rId12"/>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1"/>
  <sheetViews>
    <sheetView showGridLines="0" topLeftCell="A40" workbookViewId="0">
      <selection activeCell="R52" sqref="R52"/>
    </sheetView>
  </sheetViews>
  <sheetFormatPr defaultColWidth="8.85546875" defaultRowHeight="12.75"/>
  <cols>
    <col min="1" max="1" width="4.140625" style="1084" customWidth="1"/>
    <col min="2" max="2" width="5.7109375" style="1084" customWidth="1"/>
    <col min="3" max="3" width="4.7109375" style="1084" customWidth="1"/>
    <col min="4" max="4" width="2.7109375" style="1084" customWidth="1"/>
    <col min="5" max="5" width="21.5703125" style="1084" customWidth="1"/>
    <col min="6" max="6" width="11.7109375" style="1084" customWidth="1"/>
    <col min="7" max="7" width="10.85546875" style="1084" customWidth="1"/>
    <col min="8" max="8" width="11.28515625" style="1084" customWidth="1"/>
    <col min="9" max="9" width="12.28515625" style="1084" customWidth="1"/>
    <col min="10" max="10" width="11.85546875" style="1084" customWidth="1"/>
    <col min="11" max="11" width="9.85546875" style="1084" customWidth="1"/>
    <col min="12" max="13" width="4.5703125" style="1084" customWidth="1"/>
    <col min="14" max="14" width="5.7109375" style="1084" customWidth="1"/>
    <col min="15" max="15" width="20.140625" style="1084" bestFit="1" customWidth="1"/>
    <col min="16" max="16" width="10.140625" style="1084" bestFit="1" customWidth="1"/>
    <col min="17" max="17" width="22.28515625" style="1084" bestFit="1" customWidth="1"/>
    <col min="18" max="18" width="10.140625" style="1084" bestFit="1" customWidth="1"/>
    <col min="19" max="19" width="20.7109375" style="1084" customWidth="1"/>
    <col min="20" max="20" width="5.7109375" style="1084" customWidth="1"/>
    <col min="21" max="16384" width="8.85546875" style="1084"/>
  </cols>
  <sheetData>
    <row r="1" spans="1:20" s="1395" customFormat="1">
      <c r="A1" s="1349">
        <v>36</v>
      </c>
      <c r="B1" s="1393"/>
      <c r="C1" s="1393"/>
      <c r="D1" s="1393"/>
      <c r="E1" s="1393"/>
      <c r="F1" s="1393"/>
      <c r="G1" s="1393"/>
      <c r="H1" s="1393"/>
      <c r="I1" s="1394"/>
      <c r="J1" s="1394"/>
      <c r="K1" s="1394"/>
      <c r="L1" s="1239" t="s">
        <v>3461</v>
      </c>
    </row>
    <row r="2" spans="1:20">
      <c r="A2" s="1350" t="s">
        <v>1420</v>
      </c>
      <c r="B2" s="1248"/>
      <c r="C2" s="1248"/>
      <c r="D2" s="1248"/>
      <c r="E2" s="1248"/>
      <c r="F2" s="1248"/>
      <c r="G2" s="1248"/>
      <c r="H2" s="1248"/>
      <c r="I2" s="1248"/>
      <c r="J2" s="1248"/>
      <c r="K2" s="1248"/>
      <c r="L2" s="1253"/>
      <c r="M2" s="1118"/>
    </row>
    <row r="3" spans="1:20" s="685" customFormat="1">
      <c r="A3" s="1247" t="s">
        <v>295</v>
      </c>
      <c r="B3" s="1351"/>
      <c r="C3" s="1351"/>
      <c r="D3" s="1351"/>
      <c r="E3" s="1351"/>
      <c r="F3" s="1351"/>
      <c r="G3" s="1351"/>
      <c r="H3" s="1351"/>
      <c r="I3" s="1351"/>
      <c r="J3" s="1351"/>
      <c r="K3" s="1351"/>
      <c r="L3" s="1253"/>
      <c r="M3" s="1248"/>
      <c r="N3" s="1084"/>
      <c r="O3" s="1084"/>
      <c r="P3" s="1084"/>
      <c r="Q3" s="1084"/>
      <c r="R3" s="1084"/>
      <c r="S3" s="1084"/>
      <c r="T3" s="1084"/>
    </row>
    <row r="4" spans="1:20" s="685" customFormat="1">
      <c r="A4" s="1247"/>
      <c r="B4" s="1351"/>
      <c r="C4" s="1351"/>
      <c r="D4" s="1351"/>
      <c r="E4" s="1351"/>
      <c r="F4" s="1351"/>
      <c r="G4" s="1351"/>
      <c r="H4" s="1351"/>
      <c r="I4" s="1351"/>
      <c r="J4" s="1351"/>
      <c r="K4" s="1351"/>
      <c r="L4" s="1253"/>
      <c r="M4" s="1245"/>
      <c r="N4" s="1084"/>
      <c r="O4" s="1084"/>
      <c r="P4" s="1084"/>
      <c r="Q4" s="1084"/>
      <c r="R4" s="1084"/>
      <c r="S4" s="1084"/>
      <c r="T4" s="1084"/>
    </row>
    <row r="5" spans="1:20" s="685" customFormat="1" ht="9" customHeight="1">
      <c r="A5" s="1247"/>
      <c r="B5" s="1248"/>
      <c r="C5" s="1248"/>
      <c r="D5" s="1248"/>
      <c r="E5" s="1248"/>
      <c r="F5" s="1248"/>
      <c r="G5" s="1248"/>
      <c r="H5" s="1248"/>
      <c r="I5" s="1248"/>
      <c r="J5" s="1248"/>
      <c r="K5" s="1248"/>
      <c r="L5" s="1250"/>
      <c r="M5" s="1248"/>
      <c r="N5" s="1084"/>
      <c r="O5" s="1084"/>
      <c r="P5" s="1084"/>
      <c r="Q5" s="1084"/>
      <c r="R5" s="1084"/>
      <c r="S5" s="1084"/>
      <c r="T5" s="1084"/>
    </row>
    <row r="6" spans="1:20" s="685" customFormat="1">
      <c r="A6" s="1247"/>
      <c r="B6" s="1353" t="s">
        <v>1421</v>
      </c>
      <c r="C6" s="1396"/>
      <c r="D6" s="1248"/>
      <c r="E6" s="1248"/>
      <c r="F6" s="1084"/>
      <c r="G6" s="1084"/>
      <c r="H6" s="1084"/>
      <c r="I6" s="1084"/>
      <c r="J6" s="1084"/>
      <c r="K6" s="1084"/>
      <c r="L6" s="1253"/>
      <c r="M6" s="1388"/>
      <c r="N6" s="1084"/>
      <c r="O6" s="1084"/>
      <c r="P6" s="1084"/>
      <c r="Q6" s="1084"/>
      <c r="R6" s="1084"/>
      <c r="S6" s="1084"/>
      <c r="T6" s="1084"/>
    </row>
    <row r="7" spans="1:20" s="685" customFormat="1">
      <c r="A7" s="1247"/>
      <c r="B7" s="1255" t="s">
        <v>1422</v>
      </c>
      <c r="C7" s="1396"/>
      <c r="D7" s="1248"/>
      <c r="E7" s="1248"/>
      <c r="F7" s="1084"/>
      <c r="G7" s="1084"/>
      <c r="H7" s="1084"/>
      <c r="I7" s="1084"/>
      <c r="J7" s="1084"/>
      <c r="K7" s="1084"/>
      <c r="L7" s="1253"/>
      <c r="M7" s="1118"/>
      <c r="N7" s="1084"/>
      <c r="O7" s="1084"/>
      <c r="P7" s="1084"/>
      <c r="Q7" s="1084"/>
      <c r="R7" s="1084"/>
      <c r="S7" s="1084"/>
      <c r="T7" s="1084"/>
    </row>
    <row r="8" spans="1:20" s="685" customFormat="1">
      <c r="A8" s="1247"/>
      <c r="B8" s="1353" t="s">
        <v>1423</v>
      </c>
      <c r="C8" s="1396"/>
      <c r="D8" s="1248"/>
      <c r="E8" s="1248"/>
      <c r="F8" s="1084"/>
      <c r="G8" s="1084"/>
      <c r="H8" s="1084"/>
      <c r="I8" s="1084"/>
      <c r="J8" s="1084"/>
      <c r="K8" s="1084"/>
      <c r="L8" s="1253"/>
      <c r="M8" s="1118"/>
      <c r="N8" s="1084"/>
      <c r="O8" s="1084"/>
      <c r="P8" s="1084"/>
      <c r="Q8" s="1084"/>
      <c r="R8" s="1084"/>
      <c r="S8" s="1084"/>
      <c r="T8" s="1084"/>
    </row>
    <row r="9" spans="1:20" s="685" customFormat="1">
      <c r="A9" s="1247"/>
      <c r="B9" s="1255" t="s">
        <v>1424</v>
      </c>
      <c r="C9" s="1396"/>
      <c r="D9" s="1248"/>
      <c r="E9" s="1248"/>
      <c r="F9" s="1084"/>
      <c r="G9" s="1084"/>
      <c r="H9" s="1084"/>
      <c r="I9" s="1084"/>
      <c r="J9" s="1084"/>
      <c r="K9" s="1084"/>
      <c r="L9" s="1253"/>
      <c r="M9" s="1118"/>
      <c r="N9" s="1084"/>
      <c r="O9" s="1084"/>
      <c r="P9" s="1084"/>
      <c r="Q9" s="1084"/>
      <c r="R9" s="1084"/>
      <c r="S9" s="1084"/>
      <c r="T9" s="1084"/>
    </row>
    <row r="10" spans="1:20" s="685" customFormat="1">
      <c r="A10" s="1247"/>
      <c r="B10" s="1353" t="s">
        <v>1425</v>
      </c>
      <c r="C10" s="1396"/>
      <c r="D10" s="1248"/>
      <c r="E10" s="1248"/>
      <c r="F10" s="1084"/>
      <c r="G10" s="1084"/>
      <c r="H10" s="1084"/>
      <c r="I10" s="1084"/>
      <c r="J10" s="1084"/>
      <c r="K10" s="1084"/>
      <c r="L10" s="1253"/>
      <c r="M10" s="1118"/>
      <c r="N10" s="1084"/>
      <c r="O10" s="1084"/>
      <c r="P10" s="1084"/>
      <c r="Q10" s="1084"/>
      <c r="R10" s="1084"/>
      <c r="S10" s="1084"/>
      <c r="T10" s="1084"/>
    </row>
    <row r="11" spans="1:20" s="685" customFormat="1">
      <c r="A11" s="1247"/>
      <c r="B11" s="1353" t="s">
        <v>1426</v>
      </c>
      <c r="C11" s="1396"/>
      <c r="D11" s="1248"/>
      <c r="E11" s="1248"/>
      <c r="F11" s="1084"/>
      <c r="G11" s="1084"/>
      <c r="H11" s="1084"/>
      <c r="I11" s="1084"/>
      <c r="J11" s="1084"/>
      <c r="K11" s="1084"/>
      <c r="L11" s="1253"/>
      <c r="M11" s="1118"/>
      <c r="N11" s="1084"/>
      <c r="O11" s="1084"/>
      <c r="P11" s="1084"/>
      <c r="Q11" s="1084"/>
      <c r="R11" s="1084"/>
      <c r="S11" s="1084"/>
      <c r="T11" s="1084"/>
    </row>
    <row r="12" spans="1:20" s="685" customFormat="1">
      <c r="A12" s="1247"/>
      <c r="B12" s="1353" t="s">
        <v>1427</v>
      </c>
      <c r="C12" s="1396"/>
      <c r="D12" s="1248"/>
      <c r="E12" s="1248"/>
      <c r="F12" s="1084"/>
      <c r="G12" s="1084"/>
      <c r="H12" s="1084"/>
      <c r="I12" s="1084"/>
      <c r="J12" s="1084"/>
      <c r="K12" s="1084"/>
      <c r="L12" s="1253"/>
      <c r="M12" s="1118"/>
      <c r="N12" s="1084"/>
      <c r="O12" s="1084"/>
      <c r="P12" s="1084"/>
      <c r="Q12" s="1084"/>
      <c r="R12" s="1084"/>
      <c r="S12" s="1084"/>
      <c r="T12" s="1084"/>
    </row>
    <row r="13" spans="1:20" s="685" customFormat="1">
      <c r="A13" s="1247"/>
      <c r="B13" s="1255" t="s">
        <v>1428</v>
      </c>
      <c r="C13" s="1396"/>
      <c r="D13" s="1248"/>
      <c r="E13" s="1248"/>
      <c r="F13" s="1084"/>
      <c r="G13" s="1084"/>
      <c r="H13" s="1084"/>
      <c r="I13" s="1084"/>
      <c r="J13" s="1084"/>
      <c r="K13" s="1084"/>
      <c r="L13" s="1253"/>
      <c r="M13" s="1118"/>
      <c r="N13" s="1084"/>
      <c r="O13" s="1084"/>
      <c r="P13" s="1084"/>
      <c r="Q13" s="1084"/>
      <c r="R13" s="1084"/>
      <c r="S13" s="1084"/>
      <c r="T13" s="1084"/>
    </row>
    <row r="14" spans="1:20" s="685" customFormat="1" ht="9.75" customHeight="1">
      <c r="A14" s="1247"/>
      <c r="B14" s="1354"/>
      <c r="C14" s="1248"/>
      <c r="D14" s="1248"/>
      <c r="E14" s="1248"/>
      <c r="F14" s="1248"/>
      <c r="G14" s="1248"/>
      <c r="H14" s="1248"/>
      <c r="I14" s="1248"/>
      <c r="J14" s="1248"/>
      <c r="K14" s="1248"/>
      <c r="L14" s="1250"/>
      <c r="M14" s="1248"/>
      <c r="N14" s="1084"/>
      <c r="O14" s="1084"/>
      <c r="P14" s="1084"/>
      <c r="Q14" s="1084"/>
      <c r="R14" s="1084"/>
      <c r="S14" s="1084"/>
      <c r="T14" s="1084"/>
    </row>
    <row r="15" spans="1:20" s="685" customFormat="1" ht="6" customHeight="1">
      <c r="A15" s="1260"/>
      <c r="B15" s="1261"/>
      <c r="C15" s="1261"/>
      <c r="D15" s="1261"/>
      <c r="E15" s="1261"/>
      <c r="F15" s="1261"/>
      <c r="G15" s="1261"/>
      <c r="H15" s="1261"/>
      <c r="I15" s="1261"/>
      <c r="J15" s="1261"/>
      <c r="K15" s="1261"/>
      <c r="L15" s="843"/>
      <c r="M15" s="1084"/>
      <c r="N15" s="1084"/>
      <c r="O15" s="1084"/>
      <c r="P15" s="1084"/>
      <c r="Q15" s="1084"/>
      <c r="R15" s="1084"/>
      <c r="S15" s="1084"/>
      <c r="T15" s="1084"/>
    </row>
    <row r="16" spans="1:20" s="685" customFormat="1">
      <c r="A16" s="824"/>
      <c r="B16" s="824"/>
      <c r="C16" s="855"/>
      <c r="D16" s="855"/>
      <c r="E16" s="855"/>
      <c r="F16" s="1247"/>
      <c r="G16" s="1247" t="s">
        <v>1429</v>
      </c>
      <c r="H16" s="1250"/>
      <c r="I16" s="1273" t="s">
        <v>1430</v>
      </c>
      <c r="J16" s="1273"/>
      <c r="K16" s="1397"/>
      <c r="L16" s="1253"/>
      <c r="M16" s="1084"/>
      <c r="N16" s="1084"/>
      <c r="O16" s="1084"/>
      <c r="P16" s="1084"/>
      <c r="Q16" s="1084"/>
      <c r="R16" s="1084"/>
      <c r="S16" s="1084"/>
      <c r="T16" s="1084"/>
    </row>
    <row r="17" spans="1:20" s="1240" customFormat="1">
      <c r="A17" s="1398"/>
      <c r="B17" s="1399"/>
      <c r="C17" s="1378"/>
      <c r="D17" s="1378"/>
      <c r="E17" s="1400"/>
      <c r="F17" s="1401"/>
      <c r="G17" s="1256" t="s">
        <v>1407</v>
      </c>
      <c r="H17" s="1259"/>
      <c r="I17" s="1256" t="s">
        <v>1407</v>
      </c>
      <c r="J17" s="1259"/>
      <c r="K17" s="1397"/>
      <c r="L17" s="1398"/>
      <c r="M17" s="1084"/>
      <c r="N17" s="1084"/>
      <c r="O17" s="1084"/>
      <c r="P17" s="1084"/>
      <c r="Q17" s="1084"/>
      <c r="R17" s="1084"/>
      <c r="S17" s="1084"/>
      <c r="T17" s="1084"/>
    </row>
    <row r="18" spans="1:20" s="841" customFormat="1" ht="12">
      <c r="A18" s="839"/>
      <c r="B18" s="856"/>
      <c r="C18" s="685"/>
      <c r="D18" s="685"/>
      <c r="E18" s="854"/>
      <c r="F18" s="839" t="s">
        <v>1408</v>
      </c>
      <c r="G18" s="839" t="s">
        <v>1409</v>
      </c>
      <c r="H18" s="839"/>
      <c r="I18" s="839"/>
      <c r="J18" s="839"/>
      <c r="K18" s="839" t="s">
        <v>1408</v>
      </c>
      <c r="L18" s="839"/>
      <c r="M18" s="685"/>
      <c r="N18" s="685"/>
      <c r="O18" s="685"/>
      <c r="P18" s="685"/>
      <c r="Q18" s="685"/>
      <c r="R18" s="685"/>
      <c r="S18" s="685"/>
      <c r="T18" s="685"/>
    </row>
    <row r="19" spans="1:20" s="841" customFormat="1" ht="12">
      <c r="A19" s="839" t="s">
        <v>7</v>
      </c>
      <c r="B19" s="1248" t="s">
        <v>557</v>
      </c>
      <c r="C19" s="1248"/>
      <c r="D19" s="1248"/>
      <c r="E19" s="1273"/>
      <c r="F19" s="839" t="s">
        <v>72</v>
      </c>
      <c r="G19" s="839" t="s">
        <v>1410</v>
      </c>
      <c r="H19" s="839" t="s">
        <v>1431</v>
      </c>
      <c r="I19" s="839" t="s">
        <v>1411</v>
      </c>
      <c r="J19" s="839" t="s">
        <v>1432</v>
      </c>
      <c r="K19" s="839" t="s">
        <v>1412</v>
      </c>
      <c r="L19" s="839" t="s">
        <v>7</v>
      </c>
      <c r="M19" s="685"/>
      <c r="N19" s="685"/>
      <c r="O19" s="685"/>
      <c r="P19" s="685"/>
      <c r="Q19" s="685"/>
      <c r="R19" s="685"/>
      <c r="S19" s="685"/>
      <c r="T19" s="685"/>
    </row>
    <row r="20" spans="1:20" s="841" customFormat="1" ht="12">
      <c r="A20" s="839" t="s">
        <v>17</v>
      </c>
      <c r="B20" s="1248"/>
      <c r="C20" s="1248"/>
      <c r="D20" s="1248"/>
      <c r="E20" s="1273"/>
      <c r="F20" s="839" t="s">
        <v>81</v>
      </c>
      <c r="G20" s="839" t="s">
        <v>687</v>
      </c>
      <c r="H20" s="839"/>
      <c r="I20" s="839"/>
      <c r="J20" s="839"/>
      <c r="K20" s="839" t="s">
        <v>1415</v>
      </c>
      <c r="L20" s="839" t="s">
        <v>17</v>
      </c>
      <c r="M20" s="685"/>
      <c r="N20" s="685"/>
      <c r="O20" s="685"/>
      <c r="P20" s="685"/>
      <c r="Q20" s="685"/>
      <c r="R20" s="685"/>
      <c r="S20" s="685"/>
      <c r="T20" s="685"/>
    </row>
    <row r="21" spans="1:20" s="841" customFormat="1" thickBot="1">
      <c r="A21" s="833"/>
      <c r="B21" s="1258" t="s">
        <v>24</v>
      </c>
      <c r="C21" s="1258"/>
      <c r="D21" s="1258"/>
      <c r="E21" s="1258"/>
      <c r="F21" s="833" t="s">
        <v>25</v>
      </c>
      <c r="G21" s="833" t="s">
        <v>26</v>
      </c>
      <c r="H21" s="833" t="s">
        <v>27</v>
      </c>
      <c r="I21" s="833" t="s">
        <v>28</v>
      </c>
      <c r="J21" s="833" t="s">
        <v>29</v>
      </c>
      <c r="K21" s="833" t="s">
        <v>30</v>
      </c>
      <c r="L21" s="833"/>
      <c r="M21" s="685"/>
      <c r="N21" s="685"/>
      <c r="O21" s="220"/>
      <c r="P21" s="220"/>
      <c r="Q21" s="220"/>
      <c r="R21" s="220"/>
      <c r="T21" s="685"/>
    </row>
    <row r="22" spans="1:20" s="841" customFormat="1" ht="12">
      <c r="A22" s="839"/>
      <c r="B22" s="1248" t="s">
        <v>1384</v>
      </c>
      <c r="C22" s="1248"/>
      <c r="D22" s="1248"/>
      <c r="E22" s="1248"/>
      <c r="F22" s="1402"/>
      <c r="G22" s="1403"/>
      <c r="H22" s="1404"/>
      <c r="I22" s="1403"/>
      <c r="J22" s="1403"/>
      <c r="K22" s="1405"/>
      <c r="L22" s="839"/>
      <c r="M22" s="685"/>
      <c r="N22" s="685"/>
      <c r="O22" s="685"/>
      <c r="P22" s="685"/>
      <c r="Q22" s="685"/>
      <c r="R22" s="685"/>
      <c r="S22" s="685"/>
      <c r="T22" s="685"/>
    </row>
    <row r="23" spans="1:20" s="685" customFormat="1" ht="12.75" customHeight="1">
      <c r="A23" s="1280">
        <v>1</v>
      </c>
      <c r="B23" s="1281" t="s">
        <v>1276</v>
      </c>
      <c r="C23" s="835" t="s">
        <v>1277</v>
      </c>
      <c r="D23" s="836"/>
      <c r="E23" s="836"/>
      <c r="F23" s="1282"/>
      <c r="G23" s="1283"/>
      <c r="H23" s="1283"/>
      <c r="I23" s="1283"/>
      <c r="J23" s="1283"/>
      <c r="K23" s="1285"/>
      <c r="L23" s="1286">
        <v>1</v>
      </c>
      <c r="M23" s="1084"/>
      <c r="N23" s="1084"/>
      <c r="O23" s="1240"/>
      <c r="P23" s="1240"/>
      <c r="R23" s="1084"/>
      <c r="S23" s="1084"/>
      <c r="T23" s="1084"/>
    </row>
    <row r="24" spans="1:20" s="685" customFormat="1" ht="12.75" customHeight="1">
      <c r="A24" s="1287">
        <f t="shared" ref="A24:A52" si="0">+A23+1</f>
        <v>2</v>
      </c>
      <c r="B24" s="1288" t="s">
        <v>1278</v>
      </c>
      <c r="C24" s="843" t="s">
        <v>1279</v>
      </c>
      <c r="D24" s="836"/>
      <c r="E24" s="836"/>
      <c r="F24" s="1406"/>
      <c r="G24" s="1407"/>
      <c r="H24" s="1283"/>
      <c r="I24" s="1407"/>
      <c r="J24" s="1407"/>
      <c r="K24" s="1289"/>
      <c r="L24" s="1290">
        <f t="shared" ref="L24:L52" si="1">+L23+1</f>
        <v>2</v>
      </c>
      <c r="M24" s="1084"/>
      <c r="N24" s="1084"/>
      <c r="O24" s="1240"/>
      <c r="P24" s="1240"/>
      <c r="Q24" s="1084"/>
      <c r="R24" s="1084"/>
      <c r="S24" s="1084"/>
      <c r="T24" s="1084"/>
    </row>
    <row r="25" spans="1:20" s="685" customFormat="1" ht="12.75" customHeight="1">
      <c r="A25" s="1287">
        <f t="shared" si="0"/>
        <v>3</v>
      </c>
      <c r="B25" s="1288" t="s">
        <v>1280</v>
      </c>
      <c r="C25" s="843" t="s">
        <v>1281</v>
      </c>
      <c r="D25" s="836"/>
      <c r="E25" s="836"/>
      <c r="F25" s="1406"/>
      <c r="G25" s="1407"/>
      <c r="H25" s="1283"/>
      <c r="I25" s="1407"/>
      <c r="J25" s="1407"/>
      <c r="K25" s="1289"/>
      <c r="L25" s="1290">
        <f t="shared" si="1"/>
        <v>3</v>
      </c>
      <c r="M25" s="1084"/>
      <c r="N25" s="1084"/>
      <c r="O25" s="1240"/>
      <c r="P25" s="1240"/>
      <c r="Q25" s="1084"/>
      <c r="R25" s="1084"/>
      <c r="S25" s="1084"/>
      <c r="T25" s="1084"/>
    </row>
    <row r="26" spans="1:20" s="685" customFormat="1" ht="12.75" customHeight="1">
      <c r="A26" s="1287">
        <f t="shared" si="0"/>
        <v>4</v>
      </c>
      <c r="B26" s="1288" t="s">
        <v>1282</v>
      </c>
      <c r="C26" s="843" t="s">
        <v>1283</v>
      </c>
      <c r="D26" s="836"/>
      <c r="E26" s="836"/>
      <c r="F26" s="1406"/>
      <c r="G26" s="1407"/>
      <c r="H26" s="1283"/>
      <c r="I26" s="1407"/>
      <c r="J26" s="1407"/>
      <c r="K26" s="1289"/>
      <c r="L26" s="1290">
        <f t="shared" si="1"/>
        <v>4</v>
      </c>
      <c r="M26" s="1084"/>
      <c r="N26" s="1084"/>
      <c r="O26" s="1240"/>
      <c r="P26" s="1240"/>
      <c r="Q26" s="1084"/>
      <c r="R26" s="1084"/>
      <c r="S26" s="1084"/>
      <c r="T26" s="1084"/>
    </row>
    <row r="27" spans="1:20" s="685" customFormat="1" ht="12.75" customHeight="1">
      <c r="A27" s="1287">
        <f t="shared" si="0"/>
        <v>5</v>
      </c>
      <c r="B27" s="1288" t="s">
        <v>1284</v>
      </c>
      <c r="C27" s="843" t="s">
        <v>1285</v>
      </c>
      <c r="D27" s="836"/>
      <c r="E27" s="836"/>
      <c r="F27" s="1406"/>
      <c r="G27" s="1407"/>
      <c r="H27" s="1283"/>
      <c r="I27" s="1407"/>
      <c r="J27" s="1407"/>
      <c r="K27" s="1289"/>
      <c r="L27" s="1290">
        <f t="shared" si="1"/>
        <v>5</v>
      </c>
      <c r="M27" s="1084"/>
      <c r="N27" s="1084"/>
      <c r="O27" s="1240"/>
      <c r="P27" s="1240"/>
      <c r="Q27" s="1084"/>
      <c r="R27" s="1084"/>
      <c r="S27" s="1084"/>
      <c r="T27" s="1084"/>
    </row>
    <row r="28" spans="1:20" s="685" customFormat="1" ht="12.75" customHeight="1">
      <c r="A28" s="1287">
        <f t="shared" si="0"/>
        <v>6</v>
      </c>
      <c r="B28" s="1288" t="s">
        <v>1286</v>
      </c>
      <c r="C28" s="1261" t="s">
        <v>1287</v>
      </c>
      <c r="D28" s="836"/>
      <c r="E28" s="836"/>
      <c r="F28" s="1406"/>
      <c r="G28" s="1407"/>
      <c r="H28" s="1283"/>
      <c r="I28" s="1407"/>
      <c r="J28" s="1407"/>
      <c r="K28" s="1289"/>
      <c r="L28" s="1290">
        <f t="shared" si="1"/>
        <v>6</v>
      </c>
      <c r="M28" s="1084"/>
      <c r="N28" s="1084"/>
      <c r="O28" s="1240"/>
      <c r="P28" s="1240"/>
      <c r="Q28" s="1084"/>
      <c r="R28" s="1084"/>
      <c r="S28" s="1084"/>
      <c r="T28" s="1084"/>
    </row>
    <row r="29" spans="1:20" s="685" customFormat="1" ht="12.75" customHeight="1">
      <c r="A29" s="1287">
        <f t="shared" si="0"/>
        <v>7</v>
      </c>
      <c r="B29" s="1288" t="s">
        <v>1288</v>
      </c>
      <c r="C29" s="843" t="s">
        <v>1289</v>
      </c>
      <c r="D29" s="836"/>
      <c r="E29" s="836"/>
      <c r="F29" s="1406"/>
      <c r="G29" s="1407"/>
      <c r="H29" s="1283"/>
      <c r="I29" s="1407"/>
      <c r="J29" s="1407"/>
      <c r="K29" s="1289"/>
      <c r="L29" s="1290">
        <f t="shared" si="1"/>
        <v>7</v>
      </c>
      <c r="M29" s="1084"/>
      <c r="N29" s="1084"/>
      <c r="O29" s="1240"/>
      <c r="P29" s="1240"/>
      <c r="Q29" s="1084"/>
      <c r="R29" s="1084"/>
      <c r="S29" s="1084"/>
      <c r="T29" s="1084"/>
    </row>
    <row r="30" spans="1:20" s="685" customFormat="1" ht="12.75" customHeight="1">
      <c r="A30" s="1287">
        <f t="shared" si="0"/>
        <v>8</v>
      </c>
      <c r="B30" s="1288" t="s">
        <v>1290</v>
      </c>
      <c r="C30" s="843" t="s">
        <v>1291</v>
      </c>
      <c r="D30" s="836"/>
      <c r="E30" s="836"/>
      <c r="F30" s="1406"/>
      <c r="G30" s="1407"/>
      <c r="H30" s="1283"/>
      <c r="I30" s="1407"/>
      <c r="J30" s="1407"/>
      <c r="K30" s="1289"/>
      <c r="L30" s="1290">
        <f t="shared" si="1"/>
        <v>8</v>
      </c>
      <c r="M30" s="1084"/>
      <c r="N30" s="1084"/>
      <c r="O30" s="1240"/>
      <c r="P30" s="1240"/>
      <c r="Q30" s="1084"/>
      <c r="R30" s="1084"/>
      <c r="S30" s="1084"/>
      <c r="T30" s="1084"/>
    </row>
    <row r="31" spans="1:20" s="685" customFormat="1" ht="12.75" customHeight="1">
      <c r="A31" s="1287">
        <f t="shared" si="0"/>
        <v>9</v>
      </c>
      <c r="B31" s="1288" t="s">
        <v>1292</v>
      </c>
      <c r="C31" s="843" t="s">
        <v>1293</v>
      </c>
      <c r="D31" s="836"/>
      <c r="E31" s="836"/>
      <c r="F31" s="1406"/>
      <c r="G31" s="1407"/>
      <c r="H31" s="1283"/>
      <c r="I31" s="1407"/>
      <c r="J31" s="1407"/>
      <c r="K31" s="1289"/>
      <c r="L31" s="1290">
        <f t="shared" si="1"/>
        <v>9</v>
      </c>
      <c r="M31" s="1084"/>
      <c r="N31" s="1084"/>
      <c r="O31" s="1240"/>
      <c r="P31" s="1240"/>
      <c r="Q31" s="1084"/>
      <c r="R31" s="1084"/>
      <c r="S31" s="1084"/>
      <c r="T31" s="1084"/>
    </row>
    <row r="32" spans="1:20" s="685" customFormat="1" ht="12.75" customHeight="1">
      <c r="A32" s="1287">
        <f t="shared" si="0"/>
        <v>10</v>
      </c>
      <c r="B32" s="1288" t="s">
        <v>1294</v>
      </c>
      <c r="C32" s="843" t="s">
        <v>1295</v>
      </c>
      <c r="D32" s="836"/>
      <c r="E32" s="836"/>
      <c r="F32" s="1406"/>
      <c r="G32" s="1407"/>
      <c r="H32" s="1283"/>
      <c r="I32" s="1408"/>
      <c r="J32" s="1408"/>
      <c r="K32" s="1291"/>
      <c r="L32" s="1290">
        <f t="shared" si="1"/>
        <v>10</v>
      </c>
      <c r="M32" s="1084"/>
      <c r="N32" s="1084"/>
      <c r="O32" s="1240"/>
      <c r="P32" s="1240"/>
      <c r="Q32" s="1084"/>
      <c r="R32" s="1084"/>
      <c r="S32" s="1084"/>
      <c r="T32" s="1084"/>
    </row>
    <row r="33" spans="1:20" s="685" customFormat="1" ht="12.75" customHeight="1">
      <c r="A33" s="1287">
        <f t="shared" si="0"/>
        <v>11</v>
      </c>
      <c r="B33" s="1288" t="s">
        <v>1296</v>
      </c>
      <c r="C33" s="843" t="s">
        <v>1297</v>
      </c>
      <c r="D33" s="836"/>
      <c r="E33" s="836"/>
      <c r="F33" s="1406"/>
      <c r="G33" s="1407"/>
      <c r="H33" s="1283"/>
      <c r="I33" s="1407"/>
      <c r="J33" s="1407"/>
      <c r="K33" s="1289"/>
      <c r="L33" s="1290">
        <f t="shared" si="1"/>
        <v>11</v>
      </c>
      <c r="M33" s="1084"/>
      <c r="N33" s="1084"/>
      <c r="O33" s="1240"/>
      <c r="P33" s="1240"/>
      <c r="Q33" s="1084"/>
      <c r="R33" s="1084"/>
      <c r="S33" s="1084"/>
      <c r="T33" s="1084"/>
    </row>
    <row r="34" spans="1:20" s="685" customFormat="1" ht="12.75" customHeight="1">
      <c r="A34" s="1287">
        <f t="shared" si="0"/>
        <v>12</v>
      </c>
      <c r="B34" s="1288" t="s">
        <v>1298</v>
      </c>
      <c r="C34" s="843" t="s">
        <v>1299</v>
      </c>
      <c r="D34" s="836"/>
      <c r="E34" s="836"/>
      <c r="F34" s="1406"/>
      <c r="G34" s="1407"/>
      <c r="H34" s="1283"/>
      <c r="I34" s="1408"/>
      <c r="J34" s="1408"/>
      <c r="K34" s="1291"/>
      <c r="L34" s="1290">
        <f t="shared" si="1"/>
        <v>12</v>
      </c>
      <c r="M34" s="1084"/>
      <c r="N34" s="1084"/>
      <c r="O34" s="1240"/>
      <c r="P34" s="1240"/>
      <c r="Q34" s="1084"/>
      <c r="R34" s="1084"/>
      <c r="S34" s="1084"/>
      <c r="T34" s="1084"/>
    </row>
    <row r="35" spans="1:20" s="685" customFormat="1" ht="12.75" customHeight="1">
      <c r="A35" s="1287">
        <f t="shared" si="0"/>
        <v>13</v>
      </c>
      <c r="B35" s="1288" t="s">
        <v>1300</v>
      </c>
      <c r="C35" s="843" t="s">
        <v>1301</v>
      </c>
      <c r="D35" s="836"/>
      <c r="E35" s="836"/>
      <c r="F35" s="1406"/>
      <c r="G35" s="1409" t="s">
        <v>1386</v>
      </c>
      <c r="H35" s="1283"/>
      <c r="I35" s="1407"/>
      <c r="J35" s="1407"/>
      <c r="K35" s="1289"/>
      <c r="L35" s="1290">
        <f t="shared" si="1"/>
        <v>13</v>
      </c>
      <c r="M35" s="1084"/>
      <c r="N35" s="1084"/>
      <c r="O35" s="1240"/>
      <c r="P35" s="1240"/>
      <c r="Q35" s="1084"/>
      <c r="R35" s="1084"/>
      <c r="S35" s="1084"/>
      <c r="T35" s="1084"/>
    </row>
    <row r="36" spans="1:20" s="685" customFormat="1" ht="12.75" customHeight="1">
      <c r="A36" s="1287">
        <f t="shared" si="0"/>
        <v>14</v>
      </c>
      <c r="B36" s="1288" t="s">
        <v>1302</v>
      </c>
      <c r="C36" s="843" t="s">
        <v>1303</v>
      </c>
      <c r="D36" s="836"/>
      <c r="E36" s="836"/>
      <c r="F36" s="1406"/>
      <c r="G36" s="1407"/>
      <c r="H36" s="1283"/>
      <c r="I36" s="1407"/>
      <c r="J36" s="1407"/>
      <c r="K36" s="1289"/>
      <c r="L36" s="1290">
        <f t="shared" si="1"/>
        <v>14</v>
      </c>
      <c r="M36" s="1084"/>
      <c r="N36" s="1084"/>
      <c r="O36" s="1240"/>
      <c r="P36" s="1240"/>
      <c r="Q36" s="1084"/>
      <c r="R36" s="1084"/>
      <c r="S36" s="1084"/>
      <c r="T36" s="1084"/>
    </row>
    <row r="37" spans="1:20" s="685" customFormat="1" ht="12.75" customHeight="1">
      <c r="A37" s="1287">
        <f t="shared" si="0"/>
        <v>15</v>
      </c>
      <c r="B37" s="1288" t="s">
        <v>1304</v>
      </c>
      <c r="C37" s="843" t="s">
        <v>1305</v>
      </c>
      <c r="D37" s="836"/>
      <c r="E37" s="836"/>
      <c r="F37" s="1406"/>
      <c r="G37" s="1407"/>
      <c r="H37" s="1283"/>
      <c r="I37" s="1407"/>
      <c r="J37" s="1407"/>
      <c r="K37" s="1289"/>
      <c r="L37" s="1290">
        <f t="shared" si="1"/>
        <v>15</v>
      </c>
      <c r="M37" s="1084"/>
      <c r="N37" s="1084"/>
      <c r="O37" s="1240"/>
      <c r="P37" s="1240"/>
      <c r="Q37" s="1084"/>
      <c r="R37" s="1084"/>
      <c r="S37" s="1084"/>
      <c r="T37" s="1084"/>
    </row>
    <row r="38" spans="1:20" s="685" customFormat="1" ht="12.75" customHeight="1">
      <c r="A38" s="1287">
        <f t="shared" si="0"/>
        <v>16</v>
      </c>
      <c r="B38" s="1288" t="s">
        <v>1306</v>
      </c>
      <c r="C38" s="843" t="s">
        <v>1307</v>
      </c>
      <c r="D38" s="836"/>
      <c r="E38" s="836"/>
      <c r="F38" s="1406"/>
      <c r="G38" s="1407"/>
      <c r="H38" s="1283"/>
      <c r="I38" s="1407"/>
      <c r="J38" s="1407"/>
      <c r="K38" s="1289"/>
      <c r="L38" s="1290">
        <f t="shared" si="1"/>
        <v>16</v>
      </c>
      <c r="M38" s="1084"/>
      <c r="N38" s="1084"/>
      <c r="O38" s="1240"/>
      <c r="P38" s="1240"/>
      <c r="Q38" s="1084"/>
      <c r="R38" s="1084"/>
      <c r="S38" s="1084"/>
      <c r="T38" s="1084"/>
    </row>
    <row r="39" spans="1:20" s="685" customFormat="1" ht="12.75" customHeight="1">
      <c r="A39" s="1287">
        <f t="shared" si="0"/>
        <v>17</v>
      </c>
      <c r="B39" s="1288" t="s">
        <v>1308</v>
      </c>
      <c r="C39" s="843" t="s">
        <v>1309</v>
      </c>
      <c r="D39" s="836"/>
      <c r="E39" s="836"/>
      <c r="F39" s="1406"/>
      <c r="G39" s="1407"/>
      <c r="H39" s="1283"/>
      <c r="I39" s="1407"/>
      <c r="J39" s="1407"/>
      <c r="K39" s="1289"/>
      <c r="L39" s="1290">
        <f t="shared" si="1"/>
        <v>17</v>
      </c>
      <c r="M39" s="1084"/>
      <c r="N39" s="1084"/>
      <c r="O39" s="1240"/>
      <c r="P39" s="1240"/>
      <c r="Q39" s="1084"/>
      <c r="R39" s="1084"/>
      <c r="S39" s="1084"/>
      <c r="T39" s="1084"/>
    </row>
    <row r="40" spans="1:20" s="685" customFormat="1" ht="12.75" customHeight="1">
      <c r="A40" s="1287">
        <f t="shared" si="0"/>
        <v>18</v>
      </c>
      <c r="B40" s="1288" t="s">
        <v>1310</v>
      </c>
      <c r="C40" s="843" t="s">
        <v>1311</v>
      </c>
      <c r="D40" s="836"/>
      <c r="E40" s="836"/>
      <c r="F40" s="1406"/>
      <c r="G40" s="1407"/>
      <c r="H40" s="1283"/>
      <c r="I40" s="1407"/>
      <c r="J40" s="1407"/>
      <c r="K40" s="1289"/>
      <c r="L40" s="1290">
        <f t="shared" si="1"/>
        <v>18</v>
      </c>
      <c r="M40" s="1084"/>
      <c r="N40" s="1084"/>
      <c r="O40" s="1240"/>
      <c r="P40" s="1240"/>
      <c r="Q40" s="1084"/>
      <c r="R40" s="1084"/>
      <c r="S40" s="1084"/>
      <c r="T40" s="1084"/>
    </row>
    <row r="41" spans="1:20" s="685" customFormat="1" ht="12.75" customHeight="1">
      <c r="A41" s="1287">
        <f t="shared" si="0"/>
        <v>19</v>
      </c>
      <c r="B41" s="1288" t="s">
        <v>1312</v>
      </c>
      <c r="C41" s="843" t="s">
        <v>1313</v>
      </c>
      <c r="D41" s="836"/>
      <c r="E41" s="836"/>
      <c r="F41" s="1406"/>
      <c r="G41" s="1407"/>
      <c r="H41" s="1283"/>
      <c r="I41" s="1407"/>
      <c r="J41" s="1407"/>
      <c r="K41" s="1289"/>
      <c r="L41" s="1290">
        <f t="shared" si="1"/>
        <v>19</v>
      </c>
      <c r="M41" s="1084"/>
      <c r="N41" s="1084"/>
      <c r="O41" s="1240"/>
      <c r="P41" s="1240"/>
      <c r="Q41" s="1084"/>
      <c r="R41" s="1084"/>
      <c r="S41" s="1084"/>
      <c r="T41" s="1084"/>
    </row>
    <row r="42" spans="1:20" s="685" customFormat="1" ht="12.75" customHeight="1">
      <c r="A42" s="1287">
        <f t="shared" si="0"/>
        <v>20</v>
      </c>
      <c r="B42" s="1288" t="s">
        <v>1314</v>
      </c>
      <c r="C42" s="843" t="s">
        <v>1315</v>
      </c>
      <c r="D42" s="836"/>
      <c r="E42" s="836"/>
      <c r="F42" s="1406"/>
      <c r="G42" s="1407"/>
      <c r="H42" s="1283"/>
      <c r="I42" s="1407"/>
      <c r="J42" s="1407"/>
      <c r="K42" s="1289"/>
      <c r="L42" s="1290">
        <f t="shared" si="1"/>
        <v>20</v>
      </c>
      <c r="M42" s="1084"/>
      <c r="N42" s="1084"/>
      <c r="O42" s="1240"/>
      <c r="P42" s="1240"/>
      <c r="Q42" s="1084"/>
      <c r="R42" s="1084"/>
      <c r="S42" s="1084"/>
      <c r="T42" s="1084"/>
    </row>
    <row r="43" spans="1:20" s="685" customFormat="1" ht="12.75" customHeight="1">
      <c r="A43" s="1287">
        <f t="shared" si="0"/>
        <v>21</v>
      </c>
      <c r="B43" s="1288" t="s">
        <v>1316</v>
      </c>
      <c r="C43" s="843" t="s">
        <v>1317</v>
      </c>
      <c r="D43" s="836"/>
      <c r="E43" s="836"/>
      <c r="F43" s="1406"/>
      <c r="G43" s="1407"/>
      <c r="H43" s="1283"/>
      <c r="I43" s="1407"/>
      <c r="J43" s="1407"/>
      <c r="K43" s="1289"/>
      <c r="L43" s="1290">
        <f t="shared" si="1"/>
        <v>21</v>
      </c>
      <c r="M43" s="1084"/>
      <c r="N43" s="1084"/>
      <c r="O43" s="1240"/>
      <c r="P43" s="1240"/>
      <c r="Q43" s="1084"/>
      <c r="R43" s="1084"/>
      <c r="S43" s="1084"/>
      <c r="T43" s="1084"/>
    </row>
    <row r="44" spans="1:20" s="685" customFormat="1" ht="12.75" customHeight="1">
      <c r="A44" s="1287">
        <f t="shared" si="0"/>
        <v>22</v>
      </c>
      <c r="B44" s="1288" t="s">
        <v>1318</v>
      </c>
      <c r="C44" s="843" t="s">
        <v>1319</v>
      </c>
      <c r="D44" s="836"/>
      <c r="E44" s="836"/>
      <c r="F44" s="1406"/>
      <c r="G44" s="1407"/>
      <c r="H44" s="1283"/>
      <c r="I44" s="1407"/>
      <c r="J44" s="1407"/>
      <c r="K44" s="1289"/>
      <c r="L44" s="1290">
        <f t="shared" si="1"/>
        <v>22</v>
      </c>
      <c r="M44" s="1084"/>
      <c r="N44" s="1084"/>
      <c r="O44" s="1240"/>
      <c r="P44" s="1240"/>
      <c r="Q44" s="1084"/>
      <c r="R44" s="1084"/>
      <c r="S44" s="1084"/>
      <c r="T44" s="1084"/>
    </row>
    <row r="45" spans="1:20" s="685" customFormat="1" ht="12.75" customHeight="1">
      <c r="A45" s="1287">
        <f t="shared" si="0"/>
        <v>23</v>
      </c>
      <c r="B45" s="1288" t="s">
        <v>1320</v>
      </c>
      <c r="C45" s="843" t="s">
        <v>1321</v>
      </c>
      <c r="D45" s="836"/>
      <c r="E45" s="836"/>
      <c r="F45" s="1406"/>
      <c r="G45" s="1407"/>
      <c r="H45" s="1283"/>
      <c r="I45" s="1407"/>
      <c r="J45" s="1407"/>
      <c r="K45" s="1289"/>
      <c r="L45" s="1290">
        <f t="shared" si="1"/>
        <v>23</v>
      </c>
      <c r="M45" s="1084"/>
      <c r="N45" s="1084"/>
      <c r="O45" s="1240"/>
      <c r="P45" s="1240"/>
      <c r="Q45" s="1084"/>
      <c r="R45" s="1084"/>
      <c r="S45" s="1084"/>
      <c r="T45" s="1084"/>
    </row>
    <row r="46" spans="1:20" s="685" customFormat="1" ht="12.75" customHeight="1">
      <c r="A46" s="1287">
        <f t="shared" si="0"/>
        <v>24</v>
      </c>
      <c r="B46" s="1288" t="s">
        <v>1322</v>
      </c>
      <c r="C46" s="843" t="s">
        <v>1323</v>
      </c>
      <c r="D46" s="836"/>
      <c r="E46" s="836"/>
      <c r="F46" s="1406"/>
      <c r="G46" s="1407"/>
      <c r="H46" s="1283"/>
      <c r="I46" s="1407"/>
      <c r="J46" s="1407"/>
      <c r="K46" s="1289"/>
      <c r="L46" s="1290">
        <f t="shared" si="1"/>
        <v>24</v>
      </c>
      <c r="M46" s="1084"/>
      <c r="N46" s="1084"/>
      <c r="O46" s="1240"/>
      <c r="P46" s="1240"/>
      <c r="Q46" s="1084"/>
      <c r="R46" s="1084"/>
      <c r="S46" s="1084"/>
      <c r="T46" s="1084"/>
    </row>
    <row r="47" spans="1:20" s="685" customFormat="1" ht="12.75" customHeight="1">
      <c r="A47" s="1287">
        <f t="shared" si="0"/>
        <v>25</v>
      </c>
      <c r="B47" s="1288" t="s">
        <v>1324</v>
      </c>
      <c r="C47" s="843" t="s">
        <v>1325</v>
      </c>
      <c r="D47" s="836"/>
      <c r="E47" s="836"/>
      <c r="F47" s="1406"/>
      <c r="G47" s="1407"/>
      <c r="H47" s="1283"/>
      <c r="I47" s="1407"/>
      <c r="J47" s="1407"/>
      <c r="K47" s="1289"/>
      <c r="L47" s="1290">
        <f t="shared" si="1"/>
        <v>25</v>
      </c>
      <c r="M47" s="1084"/>
      <c r="N47" s="1084"/>
      <c r="O47" s="1240"/>
      <c r="P47" s="1240"/>
      <c r="Q47" s="1084"/>
      <c r="R47" s="1084"/>
      <c r="S47" s="1084"/>
      <c r="T47" s="1084"/>
    </row>
    <row r="48" spans="1:20" s="685" customFormat="1" ht="12.75" customHeight="1">
      <c r="A48" s="1287">
        <f t="shared" si="0"/>
        <v>26</v>
      </c>
      <c r="B48" s="1288" t="s">
        <v>1326</v>
      </c>
      <c r="C48" s="843" t="s">
        <v>1416</v>
      </c>
      <c r="D48" s="836"/>
      <c r="E48" s="836"/>
      <c r="F48" s="1406"/>
      <c r="G48" s="1407"/>
      <c r="H48" s="1283"/>
      <c r="I48" s="1407"/>
      <c r="J48" s="1407"/>
      <c r="K48" s="1289"/>
      <c r="L48" s="1290">
        <f t="shared" si="1"/>
        <v>26</v>
      </c>
      <c r="M48" s="1084"/>
      <c r="N48" s="1084"/>
      <c r="O48" s="1240"/>
      <c r="P48" s="1240"/>
      <c r="Q48" s="1084"/>
      <c r="R48" s="1084"/>
      <c r="S48" s="1084"/>
      <c r="T48" s="1084"/>
    </row>
    <row r="49" spans="1:20" s="685" customFormat="1" ht="12.75" customHeight="1">
      <c r="A49" s="1287">
        <f t="shared" si="0"/>
        <v>27</v>
      </c>
      <c r="B49" s="1288" t="s">
        <v>1328</v>
      </c>
      <c r="C49" s="843" t="s">
        <v>1329</v>
      </c>
      <c r="D49" s="836"/>
      <c r="E49" s="836"/>
      <c r="F49" s="1406"/>
      <c r="G49" s="1407"/>
      <c r="H49" s="1283"/>
      <c r="I49" s="1407"/>
      <c r="J49" s="1407"/>
      <c r="K49" s="1289"/>
      <c r="L49" s="1290">
        <f t="shared" si="1"/>
        <v>27</v>
      </c>
      <c r="M49" s="1084"/>
      <c r="N49" s="1084"/>
      <c r="O49" s="1240"/>
      <c r="P49" s="1240"/>
      <c r="Q49" s="1084"/>
      <c r="R49" s="1084"/>
      <c r="S49" s="1084"/>
      <c r="T49" s="1084"/>
    </row>
    <row r="50" spans="1:20" s="685" customFormat="1" ht="12.75" customHeight="1">
      <c r="A50" s="1287">
        <f t="shared" si="0"/>
        <v>28</v>
      </c>
      <c r="B50" s="1292" t="s">
        <v>1387</v>
      </c>
      <c r="C50" s="1293"/>
      <c r="D50" s="1236"/>
      <c r="E50" s="1236"/>
      <c r="F50" s="1406"/>
      <c r="G50" s="1407"/>
      <c r="H50" s="1283"/>
      <c r="I50" s="1407"/>
      <c r="J50" s="1407"/>
      <c r="K50" s="1289"/>
      <c r="L50" s="1290">
        <f t="shared" si="1"/>
        <v>28</v>
      </c>
      <c r="M50" s="1084"/>
      <c r="N50" s="1084"/>
      <c r="O50" s="1240"/>
      <c r="P50" s="1240"/>
      <c r="Q50" s="1084"/>
      <c r="R50" s="1084"/>
      <c r="S50" s="1084"/>
      <c r="T50" s="1084"/>
    </row>
    <row r="51" spans="1:20" s="685" customFormat="1" ht="12.75" customHeight="1">
      <c r="A51" s="1287">
        <f t="shared" si="0"/>
        <v>29</v>
      </c>
      <c r="B51" s="1292" t="s">
        <v>1388</v>
      </c>
      <c r="C51" s="1293"/>
      <c r="D51" s="1236"/>
      <c r="E51" s="1236"/>
      <c r="F51" s="1406"/>
      <c r="G51" s="1407"/>
      <c r="H51" s="1283"/>
      <c r="I51" s="1407"/>
      <c r="J51" s="1407"/>
      <c r="K51" s="1289"/>
      <c r="L51" s="1290">
        <f t="shared" si="1"/>
        <v>29</v>
      </c>
      <c r="M51" s="1084"/>
      <c r="N51" s="1084"/>
      <c r="O51" s="1240"/>
      <c r="P51" s="1240"/>
      <c r="Q51" s="1084"/>
      <c r="R51" s="1084"/>
      <c r="S51" s="1084"/>
      <c r="T51" s="1084"/>
    </row>
    <row r="52" spans="1:20" s="685" customFormat="1" ht="12.75" customHeight="1">
      <c r="A52" s="1287">
        <f t="shared" si="0"/>
        <v>30</v>
      </c>
      <c r="B52" s="1294"/>
      <c r="C52" s="1295"/>
      <c r="D52" s="1296" t="s">
        <v>1389</v>
      </c>
      <c r="E52" s="1295"/>
      <c r="F52" s="1298"/>
      <c r="G52" s="1327"/>
      <c r="H52" s="1410"/>
      <c r="I52" s="1327"/>
      <c r="J52" s="1327"/>
      <c r="K52" s="1300"/>
      <c r="L52" s="1301">
        <f t="shared" si="1"/>
        <v>30</v>
      </c>
      <c r="M52" s="1084"/>
      <c r="N52" s="1084"/>
      <c r="O52" s="1240"/>
      <c r="P52" s="1240"/>
      <c r="Q52" s="1240"/>
      <c r="R52" s="1240"/>
      <c r="S52" s="1084"/>
      <c r="T52" s="1084"/>
    </row>
    <row r="53" spans="1:20" s="685" customFormat="1" ht="3.95" customHeight="1">
      <c r="A53" s="1302"/>
      <c r="B53" s="1411"/>
      <c r="C53" s="1368"/>
      <c r="D53" s="1296"/>
      <c r="E53" s="1368"/>
      <c r="F53" s="1298"/>
      <c r="G53" s="1327"/>
      <c r="H53" s="1327"/>
      <c r="I53" s="1327"/>
      <c r="J53" s="1314"/>
      <c r="K53" s="1309"/>
      <c r="L53" s="1310"/>
      <c r="M53" s="1084"/>
      <c r="N53" s="1084"/>
      <c r="O53" s="1240"/>
      <c r="P53" s="1240"/>
      <c r="Q53" s="1240"/>
      <c r="R53" s="1240"/>
      <c r="S53" s="1084"/>
      <c r="T53" s="1084"/>
    </row>
    <row r="54" spans="1:20" s="685" customFormat="1" ht="12.75" customHeight="1">
      <c r="A54" s="1302"/>
      <c r="B54" s="1412" t="s">
        <v>276</v>
      </c>
      <c r="C54" s="1413"/>
      <c r="D54" s="1413"/>
      <c r="E54" s="1413"/>
      <c r="F54" s="1414"/>
      <c r="G54" s="1415"/>
      <c r="H54" s="1306"/>
      <c r="I54" s="1415"/>
      <c r="J54" s="1314"/>
      <c r="K54" s="1309"/>
      <c r="L54" s="1310"/>
      <c r="M54" s="1084"/>
      <c r="N54" s="1084"/>
      <c r="O54" s="1084"/>
      <c r="P54" s="1084"/>
      <c r="Q54" s="1378"/>
      <c r="R54" s="1378"/>
      <c r="S54" s="1084"/>
      <c r="T54" s="1084"/>
    </row>
    <row r="55" spans="1:20" s="685" customFormat="1" ht="12.75" customHeight="1">
      <c r="A55" s="1280">
        <f>+A52+1</f>
        <v>31</v>
      </c>
      <c r="B55" s="1281" t="s">
        <v>1332</v>
      </c>
      <c r="C55" s="835" t="s">
        <v>1390</v>
      </c>
      <c r="D55" s="836"/>
      <c r="E55" s="836"/>
      <c r="F55" s="1282"/>
      <c r="G55" s="1283"/>
      <c r="H55" s="1283"/>
      <c r="I55" s="1283"/>
      <c r="J55" s="1283"/>
      <c r="K55" s="1285"/>
      <c r="L55" s="1280">
        <f>+L52+1</f>
        <v>31</v>
      </c>
      <c r="M55" s="1084"/>
      <c r="N55" s="1084"/>
      <c r="O55" s="1240"/>
      <c r="P55" s="1240"/>
      <c r="Q55" s="1336"/>
      <c r="R55" s="1336"/>
      <c r="S55" s="1084"/>
      <c r="T55" s="1084"/>
    </row>
    <row r="56" spans="1:20" s="685" customFormat="1" ht="12.75" customHeight="1">
      <c r="A56" s="1287">
        <f t="shared" ref="A56:A62" si="2">+A55+1</f>
        <v>32</v>
      </c>
      <c r="B56" s="1288" t="s">
        <v>1334</v>
      </c>
      <c r="C56" s="843" t="s">
        <v>1335</v>
      </c>
      <c r="D56" s="836"/>
      <c r="E56" s="836"/>
      <c r="F56" s="1406"/>
      <c r="G56" s="1407"/>
      <c r="H56" s="1283"/>
      <c r="I56" s="1407"/>
      <c r="J56" s="1407"/>
      <c r="K56" s="1289"/>
      <c r="L56" s="1287">
        <f t="shared" ref="L56:L62" si="3">+L55+1</f>
        <v>32</v>
      </c>
      <c r="M56" s="1084"/>
      <c r="N56" s="1084"/>
      <c r="O56" s="1240"/>
      <c r="P56" s="1240"/>
      <c r="Q56" s="1336"/>
      <c r="R56" s="1336"/>
      <c r="S56" s="1084"/>
      <c r="T56" s="1084"/>
    </row>
    <row r="57" spans="1:20" s="685" customFormat="1" ht="12.75" customHeight="1">
      <c r="A57" s="1287">
        <f t="shared" si="2"/>
        <v>33</v>
      </c>
      <c r="B57" s="1288" t="s">
        <v>1336</v>
      </c>
      <c r="C57" s="843" t="s">
        <v>1337</v>
      </c>
      <c r="D57" s="836"/>
      <c r="E57" s="836"/>
      <c r="F57" s="1406"/>
      <c r="G57" s="1407"/>
      <c r="H57" s="1283"/>
      <c r="I57" s="1407"/>
      <c r="J57" s="1407"/>
      <c r="K57" s="1289"/>
      <c r="L57" s="1287">
        <f t="shared" si="3"/>
        <v>33</v>
      </c>
      <c r="M57" s="1084"/>
      <c r="N57" s="1084"/>
      <c r="O57" s="1240"/>
      <c r="P57" s="1240"/>
      <c r="Q57" s="1336"/>
      <c r="R57" s="1336"/>
      <c r="S57" s="1084"/>
      <c r="T57" s="1084"/>
    </row>
    <row r="58" spans="1:20" s="685" customFormat="1" ht="12.75" customHeight="1">
      <c r="A58" s="1287">
        <f t="shared" si="2"/>
        <v>34</v>
      </c>
      <c r="B58" s="1288" t="s">
        <v>1338</v>
      </c>
      <c r="C58" s="843" t="s">
        <v>1339</v>
      </c>
      <c r="D58" s="836"/>
      <c r="E58" s="836"/>
      <c r="F58" s="1406"/>
      <c r="G58" s="1407"/>
      <c r="H58" s="1283"/>
      <c r="I58" s="1407"/>
      <c r="J58" s="1407"/>
      <c r="K58" s="1289"/>
      <c r="L58" s="1287">
        <f t="shared" si="3"/>
        <v>34</v>
      </c>
      <c r="M58" s="1084"/>
      <c r="N58" s="1084"/>
      <c r="O58" s="1240"/>
      <c r="P58" s="1240"/>
      <c r="Q58" s="1336"/>
      <c r="R58" s="1336"/>
      <c r="S58" s="1084"/>
      <c r="T58" s="1084"/>
    </row>
    <row r="59" spans="1:20" s="685" customFormat="1" ht="12.75" customHeight="1">
      <c r="A59" s="1287">
        <f t="shared" si="2"/>
        <v>35</v>
      </c>
      <c r="B59" s="1288" t="s">
        <v>1340</v>
      </c>
      <c r="C59" s="843" t="s">
        <v>1341</v>
      </c>
      <c r="D59" s="836"/>
      <c r="E59" s="836"/>
      <c r="F59" s="1406"/>
      <c r="G59" s="1407"/>
      <c r="H59" s="1283"/>
      <c r="I59" s="1407"/>
      <c r="J59" s="1407"/>
      <c r="K59" s="1289"/>
      <c r="L59" s="1287">
        <f t="shared" si="3"/>
        <v>35</v>
      </c>
      <c r="M59" s="1084"/>
      <c r="N59" s="1084"/>
      <c r="O59" s="1240"/>
      <c r="P59" s="1240"/>
      <c r="Q59" s="1336"/>
      <c r="R59" s="1336"/>
      <c r="S59" s="1084"/>
      <c r="T59" s="1084"/>
    </row>
    <row r="60" spans="1:20" s="685" customFormat="1" ht="12.75" customHeight="1">
      <c r="A60" s="1287">
        <f t="shared" si="2"/>
        <v>36</v>
      </c>
      <c r="B60" s="1288" t="s">
        <v>1342</v>
      </c>
      <c r="C60" s="843" t="s">
        <v>1343</v>
      </c>
      <c r="D60" s="836"/>
      <c r="E60" s="836"/>
      <c r="F60" s="1406"/>
      <c r="G60" s="1407"/>
      <c r="H60" s="1283"/>
      <c r="I60" s="1407"/>
      <c r="J60" s="1407"/>
      <c r="K60" s="1289"/>
      <c r="L60" s="1287">
        <f t="shared" si="3"/>
        <v>36</v>
      </c>
      <c r="M60" s="1084"/>
      <c r="N60" s="1084"/>
      <c r="O60" s="1240"/>
      <c r="P60" s="1240"/>
      <c r="Q60" s="1336"/>
      <c r="R60" s="1336"/>
      <c r="S60" s="1084"/>
      <c r="T60" s="1084"/>
    </row>
    <row r="61" spans="1:20" s="685" customFormat="1" ht="12.75" customHeight="1">
      <c r="A61" s="1287">
        <f t="shared" si="2"/>
        <v>37</v>
      </c>
      <c r="B61" s="1288" t="s">
        <v>1344</v>
      </c>
      <c r="C61" s="843" t="s">
        <v>1345</v>
      </c>
      <c r="D61" s="836"/>
      <c r="E61" s="836"/>
      <c r="F61" s="1406"/>
      <c r="G61" s="1407"/>
      <c r="H61" s="1283"/>
      <c r="I61" s="1407"/>
      <c r="J61" s="1407"/>
      <c r="K61" s="1289"/>
      <c r="L61" s="1287">
        <f t="shared" si="3"/>
        <v>37</v>
      </c>
      <c r="M61" s="1084"/>
      <c r="N61" s="1084"/>
      <c r="O61" s="1240"/>
      <c r="P61" s="1240"/>
      <c r="Q61" s="1336"/>
      <c r="R61" s="1336"/>
      <c r="S61" s="1084"/>
      <c r="T61" s="1084"/>
    </row>
    <row r="62" spans="1:20" s="685" customFormat="1" ht="12.75" customHeight="1">
      <c r="A62" s="1316">
        <f t="shared" si="2"/>
        <v>38</v>
      </c>
      <c r="B62" s="1317" t="s">
        <v>1346</v>
      </c>
      <c r="C62" s="829" t="s">
        <v>1391</v>
      </c>
      <c r="D62" s="855"/>
      <c r="E62" s="855"/>
      <c r="F62" s="1416"/>
      <c r="G62" s="1417"/>
      <c r="H62" s="1306"/>
      <c r="I62" s="1417"/>
      <c r="J62" s="1417"/>
      <c r="K62" s="1318"/>
      <c r="L62" s="1316">
        <f t="shared" si="3"/>
        <v>38</v>
      </c>
      <c r="M62" s="1084"/>
      <c r="N62" s="1084"/>
      <c r="O62" s="1240"/>
      <c r="P62" s="1240"/>
      <c r="Q62" s="1336"/>
      <c r="R62" s="1336"/>
      <c r="S62" s="1084"/>
      <c r="T62" s="1084"/>
    </row>
    <row r="63" spans="1:20" s="685" customFormat="1" ht="12.75" customHeight="1">
      <c r="A63" s="1418"/>
      <c r="B63" s="1419"/>
      <c r="C63" s="836" t="s">
        <v>1392</v>
      </c>
      <c r="D63" s="836"/>
      <c r="E63" s="836"/>
      <c r="F63" s="1282"/>
      <c r="G63" s="1283"/>
      <c r="H63" s="1283"/>
      <c r="I63" s="1283"/>
      <c r="J63" s="1283"/>
      <c r="K63" s="1285"/>
      <c r="L63" s="1420"/>
      <c r="M63" s="1084"/>
      <c r="N63" s="1084"/>
      <c r="O63" s="1240"/>
      <c r="P63" s="1240"/>
      <c r="Q63" s="1336"/>
      <c r="R63" s="1336"/>
      <c r="S63" s="1084"/>
      <c r="T63" s="1084"/>
    </row>
    <row r="64" spans="1:20" s="685" customFormat="1" ht="12.75" customHeight="1">
      <c r="A64" s="1316">
        <f>A62+1</f>
        <v>39</v>
      </c>
      <c r="B64" s="1421" t="s">
        <v>1433</v>
      </c>
      <c r="C64" s="836"/>
      <c r="D64" s="836"/>
      <c r="E64" s="836"/>
      <c r="F64" s="1282"/>
      <c r="G64" s="1283"/>
      <c r="H64" s="1283"/>
      <c r="I64" s="1283"/>
      <c r="J64" s="1283"/>
      <c r="K64" s="1285"/>
      <c r="L64" s="1316">
        <f>L62+1</f>
        <v>39</v>
      </c>
      <c r="M64" s="1084"/>
      <c r="N64" s="1084"/>
      <c r="O64" s="1240"/>
      <c r="P64" s="1240"/>
      <c r="R64" s="1240"/>
      <c r="S64" s="1084"/>
      <c r="T64" s="1084"/>
    </row>
    <row r="65" spans="1:20" s="685" customFormat="1" ht="12.75" customHeight="1">
      <c r="A65" s="1287">
        <f>A64+1</f>
        <v>40</v>
      </c>
      <c r="B65" s="1295"/>
      <c r="C65" s="1325" t="s">
        <v>1348</v>
      </c>
      <c r="D65" s="1326"/>
      <c r="E65" s="1295"/>
      <c r="F65" s="1298"/>
      <c r="G65" s="1327"/>
      <c r="H65" s="1410"/>
      <c r="I65" s="1327"/>
      <c r="J65" s="1327"/>
      <c r="K65" s="1300"/>
      <c r="L65" s="1287">
        <f>L64+1</f>
        <v>40</v>
      </c>
      <c r="M65" s="1084"/>
      <c r="N65" s="1084"/>
      <c r="O65" s="1240"/>
      <c r="P65" s="1240"/>
      <c r="Q65" s="1240"/>
      <c r="R65" s="1240"/>
      <c r="S65" s="1084"/>
      <c r="T65" s="1084"/>
    </row>
    <row r="66" spans="1:20" s="685" customFormat="1" ht="3.95" customHeight="1">
      <c r="A66" s="1302"/>
      <c r="B66" s="1127"/>
      <c r="C66" s="1422"/>
      <c r="D66" s="1129"/>
      <c r="E66" s="1127"/>
      <c r="F66" s="1307"/>
      <c r="G66" s="1314"/>
      <c r="H66" s="1423"/>
      <c r="I66" s="1314"/>
      <c r="J66" s="1314"/>
      <c r="K66" s="1309"/>
      <c r="L66" s="1302"/>
      <c r="M66" s="1084"/>
      <c r="N66" s="1084"/>
      <c r="O66" s="1084"/>
      <c r="P66" s="1084"/>
      <c r="Q66" s="1240"/>
      <c r="R66" s="1240"/>
      <c r="S66" s="1084"/>
      <c r="T66" s="1084"/>
    </row>
    <row r="67" spans="1:20" ht="13.5" thickBot="1">
      <c r="A67" s="1287">
        <f>A65+1</f>
        <v>41</v>
      </c>
      <c r="B67" s="1294"/>
      <c r="C67" s="1294"/>
      <c r="D67" s="1330" t="s">
        <v>328</v>
      </c>
      <c r="E67" s="1368"/>
      <c r="F67" s="1332">
        <v>4731</v>
      </c>
      <c r="G67" s="1424">
        <v>0</v>
      </c>
      <c r="H67" s="1425">
        <v>0</v>
      </c>
      <c r="I67" s="1426">
        <v>0</v>
      </c>
      <c r="J67" s="1426">
        <v>0</v>
      </c>
      <c r="K67" s="1333">
        <v>4731</v>
      </c>
      <c r="L67" s="1287">
        <f>L65+1</f>
        <v>41</v>
      </c>
      <c r="O67" s="1240"/>
      <c r="P67" s="1240"/>
      <c r="Q67" s="1240"/>
    </row>
    <row r="68" spans="1:20" ht="6.75" customHeight="1">
      <c r="A68" s="1427"/>
      <c r="B68" s="1303"/>
      <c r="C68" s="1303"/>
      <c r="D68" s="1385"/>
      <c r="E68" s="1383"/>
      <c r="F68" s="1428"/>
      <c r="G68" s="1428"/>
      <c r="H68" s="1429"/>
      <c r="I68" s="1428"/>
      <c r="J68" s="1428"/>
      <c r="K68" s="1428"/>
      <c r="L68" s="829"/>
    </row>
    <row r="69" spans="1:20" ht="13.5" customHeight="1">
      <c r="A69" s="1430" t="s">
        <v>1434</v>
      </c>
      <c r="B69" s="1431"/>
      <c r="C69" s="1431"/>
      <c r="D69" s="1432"/>
      <c r="E69" s="1127"/>
      <c r="F69" s="1433"/>
      <c r="G69" s="1433"/>
      <c r="H69" s="1434"/>
      <c r="I69" s="1433"/>
      <c r="J69" s="1433"/>
      <c r="K69" s="1433"/>
      <c r="L69" s="825"/>
    </row>
    <row r="70" spans="1:20" ht="9" customHeight="1">
      <c r="A70" s="1435"/>
      <c r="B70" s="1436"/>
      <c r="C70" s="1436"/>
      <c r="D70" s="1437"/>
      <c r="E70" s="1295"/>
      <c r="F70" s="1438"/>
      <c r="G70" s="1438"/>
      <c r="H70" s="1439"/>
      <c r="I70" s="1438"/>
      <c r="J70" s="1438"/>
      <c r="K70" s="1438"/>
      <c r="L70" s="835"/>
    </row>
    <row r="71" spans="1:20" s="1440" customFormat="1" ht="18" customHeight="1">
      <c r="B71" s="1441"/>
      <c r="C71" s="1441"/>
      <c r="D71" s="1441"/>
      <c r="E71" s="1441"/>
      <c r="F71" s="1441"/>
      <c r="G71" s="1441"/>
      <c r="H71" s="1441"/>
      <c r="I71" s="1441"/>
      <c r="J71" s="1441"/>
      <c r="K71" s="1441"/>
      <c r="L71" s="1442" t="s">
        <v>391</v>
      </c>
      <c r="M71" s="1441"/>
    </row>
  </sheetData>
  <customSheetViews>
    <customSheetView guid="{4E7A3D04-9F51-465C-A42B-3DF9B3E7D5B5}" showPageBreaks="1" showGridLines="0" printArea="1" topLeftCell="A37">
      <selection activeCell="P19" sqref="P19"/>
      <pageMargins left="0.5" right="0.5" top="0.5" bottom="0.25" header="0.5" footer="0.5"/>
      <printOptions horizontalCentered="1" verticalCentered="1"/>
      <pageSetup scale="84" orientation="portrait" cellComments="asDisplayed" horizontalDpi="360" r:id="rId1"/>
      <headerFooter alignWithMargins="0"/>
    </customSheetView>
    <customSheetView guid="{0DB5BAD5-393A-4F38-9E8B-709DEA7858B1}" showPageBreaks="1" showGridLines="0" printArea="1">
      <selection activeCell="P19" sqref="P19"/>
      <pageMargins left="0.5" right="0.5" top="0.5" bottom="0.25" header="0.5" footer="0.5"/>
      <printOptions horizontalCentered="1" verticalCentered="1"/>
      <pageSetup scale="84" orientation="portrait" cellComments="asDisplayed" horizontalDpi="360" r:id="rId2"/>
      <headerFooter alignWithMargins="0"/>
    </customSheetView>
    <customSheetView guid="{9188604F-721B-4607-B5A7-F14601E34BB8}" showPageBreaks="1" showGridLines="0" printArea="1" topLeftCell="A37">
      <selection activeCell="H30" sqref="H30"/>
      <pageMargins left="0.5" right="0.5" top="0.5" bottom="0.25" header="0.5" footer="0.5"/>
      <printOptions horizontalCentered="1" verticalCentered="1"/>
      <pageSetup scale="84" orientation="portrait" cellComments="asDisplayed" horizontalDpi="360" r:id="rId3"/>
      <headerFooter alignWithMargins="0"/>
    </customSheetView>
    <customSheetView guid="{26429A53-B624-4AA6-8C8D-667186B058B8}" showGridLines="0">
      <selection activeCell="J64" sqref="J64"/>
      <pageMargins left="0.5" right="0.5" top="0.5" bottom="0.25" header="0.5" footer="0.5"/>
      <printOptions horizontalCentered="1" verticalCentered="1"/>
      <pageSetup scale="84" orientation="portrait" cellComments="asDisplayed" horizontalDpi="360" r:id="rId4"/>
      <headerFooter alignWithMargins="0"/>
    </customSheetView>
    <customSheetView guid="{7390B031-6060-4327-BF01-8B9465EDB6D9}" showGridLines="0">
      <selection activeCell="P19" sqref="P19"/>
      <pageMargins left="0.5" right="0.5" top="0.5" bottom="0.25" header="0.5" footer="0.5"/>
      <printOptions horizontalCentered="1" verticalCentered="1"/>
      <pageSetup scale="84" orientation="portrait" cellComments="asDisplayed" horizontalDpi="360" r:id="rId5"/>
      <headerFooter alignWithMargins="0"/>
    </customSheetView>
    <customSheetView guid="{49D366EC-C851-4932-854D-8EA887B298C5}" showGridLines="0">
      <selection activeCell="P19" sqref="P19"/>
      <pageMargins left="0.5" right="0.5" top="0.5" bottom="0.25" header="0.5" footer="0.5"/>
      <printOptions horizontalCentered="1" verticalCentered="1"/>
      <pageSetup scale="84" orientation="portrait" cellComments="asDisplayed" horizontalDpi="360" r:id="rId6"/>
      <headerFooter alignWithMargins="0"/>
    </customSheetView>
    <customSheetView guid="{F228F194-B0FE-4A91-A927-06A4E89703F0}" showGridLines="0">
      <selection activeCell="P19" sqref="P19"/>
      <pageMargins left="0.5" right="0.5" top="0.5" bottom="0.25" header="0.5" footer="0.5"/>
      <printOptions horizontalCentered="1" verticalCentered="1"/>
      <pageSetup scale="84" orientation="portrait" cellComments="asDisplayed" horizontalDpi="360" r:id="rId7"/>
      <headerFooter alignWithMargins="0"/>
    </customSheetView>
    <customSheetView guid="{A2494C54-8D9D-4A05-9F27-C858173D9692}" showGridLines="0">
      <selection activeCell="P19" sqref="P19"/>
      <pageMargins left="0.5" right="0.5" top="0.5" bottom="0.25" header="0.5" footer="0.5"/>
      <printOptions horizontalCentered="1" verticalCentered="1"/>
      <pageSetup scale="84" orientation="portrait" cellComments="asDisplayed" horizontalDpi="360" r:id="rId8"/>
      <headerFooter alignWithMargins="0"/>
    </customSheetView>
    <customSheetView guid="{74404EEC-CA6A-48B0-B168-B7933282EEB2}" showPageBreaks="1" showGridLines="0" printArea="1">
      <selection activeCell="P19" sqref="P19"/>
      <pageMargins left="0.5" right="0.5" top="0.5" bottom="0.25" header="0.5" footer="0.5"/>
      <printOptions horizontalCentered="1" verticalCentered="1"/>
      <pageSetup scale="84" orientation="portrait" cellComments="asDisplayed" horizontalDpi="360" r:id="rId9"/>
      <headerFooter alignWithMargins="0"/>
    </customSheetView>
    <customSheetView guid="{FB19BFAA-60BA-4CC2-92E5-E4C141AE804E}" showGridLines="0" topLeftCell="A37">
      <selection activeCell="P19" sqref="P19"/>
      <pageMargins left="0.5" right="0.5" top="0.5" bottom="0.25" header="0.5" footer="0.5"/>
      <printOptions horizontalCentered="1" verticalCentered="1"/>
      <pageSetup scale="84" orientation="portrait" cellComments="asDisplayed" horizontalDpi="360" r:id="rId10"/>
      <headerFooter alignWithMargins="0"/>
    </customSheetView>
    <customSheetView guid="{F56BCD39-3910-4701-BCCF-245589B07D98}" showPageBreaks="1" showGridLines="0" printArea="1">
      <selection activeCell="P19" sqref="P19"/>
      <pageMargins left="0.5" right="0.5" top="0.5" bottom="0.25" header="0.5" footer="0.5"/>
      <printOptions horizontalCentered="1" verticalCentered="1"/>
      <pageSetup scale="84" orientation="portrait" cellComments="asDisplayed" horizontalDpi="360" r:id="rId11"/>
      <headerFooter alignWithMargins="0"/>
    </customSheetView>
  </customSheetViews>
  <printOptions horizontalCentered="1" verticalCentered="1" gridLinesSet="0"/>
  <pageMargins left="0.5" right="0.5" top="0.5" bottom="0.25" header="0.5" footer="0.5"/>
  <pageSetup scale="84" orientation="portrait" cellComments="asDisplayed" r:id="rId12"/>
  <headerFooter alignWithMargins="0"/>
  <legacyDrawing r:id="rId1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43"/>
  <sheetViews>
    <sheetView showGridLines="0" topLeftCell="A46" zoomScaleNormal="100" workbookViewId="0">
      <selection activeCell="C38" sqref="C38"/>
    </sheetView>
  </sheetViews>
  <sheetFormatPr defaultColWidth="8.85546875" defaultRowHeight="12.75"/>
  <cols>
    <col min="1" max="2" width="5.7109375" style="1084" customWidth="1"/>
    <col min="3" max="3" width="4.7109375" style="1084" customWidth="1"/>
    <col min="4" max="4" width="2.7109375" style="1084" customWidth="1"/>
    <col min="5" max="5" width="24.28515625" style="1084" customWidth="1"/>
    <col min="6" max="7" width="23.7109375" style="1084" customWidth="1"/>
    <col min="8" max="8" width="23.7109375" style="1347" customWidth="1"/>
    <col min="9" max="9" width="6.5703125" style="1084" customWidth="1"/>
    <col min="10" max="10" width="4.5703125" style="1084" customWidth="1"/>
    <col min="11" max="12" width="5.7109375" style="1084" customWidth="1"/>
    <col min="13" max="16" width="20.7109375" style="1084" customWidth="1"/>
    <col min="17" max="17" width="5.7109375" style="1084" customWidth="1"/>
    <col min="18" max="16384" width="8.85546875" style="1084"/>
  </cols>
  <sheetData>
    <row r="1" spans="1:17">
      <c r="A1" s="1236" t="s">
        <v>3461</v>
      </c>
      <c r="B1" s="1237"/>
      <c r="C1" s="1237"/>
      <c r="D1" s="1237"/>
      <c r="E1" s="1237"/>
      <c r="F1" s="1237"/>
      <c r="G1" s="1237"/>
      <c r="H1" s="1238"/>
      <c r="I1" s="1443" t="s">
        <v>210</v>
      </c>
    </row>
    <row r="2" spans="1:17">
      <c r="A2" s="3946" t="s">
        <v>1435</v>
      </c>
      <c r="B2" s="3948"/>
      <c r="C2" s="3948"/>
      <c r="D2" s="3948"/>
      <c r="E2" s="3948"/>
      <c r="F2" s="3948"/>
      <c r="G2" s="3948"/>
      <c r="H2" s="3948"/>
      <c r="I2" s="3949"/>
      <c r="J2" s="1118"/>
    </row>
    <row r="3" spans="1:17" s="685" customFormat="1">
      <c r="A3" s="3950" t="s">
        <v>295</v>
      </c>
      <c r="B3" s="3951"/>
      <c r="C3" s="3951"/>
      <c r="D3" s="3951"/>
      <c r="E3" s="3951"/>
      <c r="F3" s="3951"/>
      <c r="G3" s="3951"/>
      <c r="H3" s="3951"/>
      <c r="I3" s="3952"/>
      <c r="J3" s="1248"/>
      <c r="N3" s="1084"/>
      <c r="O3" s="1084"/>
      <c r="P3" s="1084"/>
      <c r="Q3" s="1084"/>
    </row>
    <row r="4" spans="1:17" s="685" customFormat="1">
      <c r="A4" s="3950"/>
      <c r="B4" s="3951"/>
      <c r="C4" s="3951"/>
      <c r="D4" s="3951"/>
      <c r="E4" s="3951"/>
      <c r="F4" s="3951"/>
      <c r="G4" s="3951"/>
      <c r="H4" s="3951"/>
      <c r="I4" s="3952"/>
      <c r="J4" s="1245"/>
      <c r="M4" s="1084"/>
      <c r="N4" s="1084"/>
      <c r="O4" s="1084"/>
      <c r="P4" s="1084"/>
      <c r="Q4" s="1084"/>
    </row>
    <row r="5" spans="1:17" s="685" customFormat="1">
      <c r="A5" s="1247"/>
      <c r="B5" s="1248"/>
      <c r="C5" s="1248"/>
      <c r="D5" s="1248"/>
      <c r="E5" s="1248"/>
      <c r="F5" s="1248"/>
      <c r="G5" s="1248"/>
      <c r="H5" s="1249"/>
      <c r="I5" s="1250"/>
      <c r="J5" s="1248"/>
      <c r="L5" s="1084"/>
      <c r="M5" s="1084"/>
      <c r="N5" s="1084"/>
      <c r="O5" s="1084"/>
      <c r="P5" s="1084"/>
      <c r="Q5" s="1084"/>
    </row>
    <row r="6" spans="1:17" s="685" customFormat="1">
      <c r="A6" s="1247"/>
      <c r="B6" s="1444" t="s">
        <v>1436</v>
      </c>
      <c r="C6" s="1248"/>
      <c r="D6" s="1248"/>
      <c r="E6" s="1248"/>
      <c r="F6" s="1084"/>
      <c r="G6" s="1084"/>
      <c r="H6" s="1347"/>
      <c r="I6" s="1253"/>
      <c r="J6" s="1118"/>
      <c r="L6" s="1084"/>
      <c r="M6" s="1084"/>
      <c r="N6" s="1084"/>
      <c r="O6" s="1084"/>
      <c r="P6" s="1084"/>
      <c r="Q6" s="1084"/>
    </row>
    <row r="7" spans="1:17" s="685" customFormat="1">
      <c r="A7" s="1247"/>
      <c r="B7" s="1255" t="s">
        <v>1437</v>
      </c>
      <c r="C7" s="1248"/>
      <c r="D7" s="1248"/>
      <c r="E7" s="1248"/>
      <c r="F7" s="1084"/>
      <c r="G7" s="1084"/>
      <c r="H7" s="1347"/>
      <c r="I7" s="1253"/>
      <c r="J7" s="1118"/>
      <c r="K7" s="1084"/>
      <c r="L7" s="1084"/>
      <c r="M7" s="1084"/>
      <c r="N7" s="1084"/>
      <c r="O7" s="1084"/>
      <c r="P7" s="1084"/>
      <c r="Q7" s="1084"/>
    </row>
    <row r="8" spans="1:17" s="685" customFormat="1">
      <c r="A8" s="1247"/>
      <c r="B8" s="1255" t="s">
        <v>1438</v>
      </c>
      <c r="C8" s="1248"/>
      <c r="D8" s="1248"/>
      <c r="E8" s="1248"/>
      <c r="F8" s="1084"/>
      <c r="G8" s="1084"/>
      <c r="H8" s="1347"/>
      <c r="I8" s="1253"/>
      <c r="J8" s="1118"/>
      <c r="K8" s="1084"/>
      <c r="L8" s="1084"/>
      <c r="M8" s="1084"/>
      <c r="N8" s="1084"/>
      <c r="O8" s="1084"/>
      <c r="P8" s="1084"/>
      <c r="Q8" s="1084"/>
    </row>
    <row r="9" spans="1:17" s="685" customFormat="1">
      <c r="A9" s="1247"/>
      <c r="B9" s="1255" t="s">
        <v>1439</v>
      </c>
      <c r="C9" s="1248"/>
      <c r="D9" s="1248"/>
      <c r="E9" s="1248"/>
      <c r="F9" s="1084"/>
      <c r="G9" s="1084"/>
      <c r="H9" s="1347"/>
      <c r="I9" s="1253"/>
      <c r="J9" s="1118"/>
      <c r="K9" s="1084"/>
      <c r="L9" s="1084"/>
      <c r="M9" s="1084"/>
      <c r="N9" s="1084"/>
      <c r="O9" s="1084"/>
      <c r="P9" s="1084"/>
      <c r="Q9" s="1084"/>
    </row>
    <row r="10" spans="1:17" s="685" customFormat="1">
      <c r="A10" s="1247"/>
      <c r="B10" s="1255" t="s">
        <v>1440</v>
      </c>
      <c r="C10" s="1248"/>
      <c r="D10" s="1248"/>
      <c r="E10" s="1248"/>
      <c r="F10" s="1084"/>
      <c r="G10" s="1084"/>
      <c r="H10" s="1347"/>
      <c r="I10" s="1253"/>
      <c r="J10" s="1118"/>
      <c r="K10" s="1084"/>
      <c r="L10" s="1084"/>
      <c r="M10" s="1084"/>
      <c r="N10" s="1084"/>
      <c r="O10" s="1084"/>
      <c r="P10" s="1084"/>
      <c r="Q10" s="1084"/>
    </row>
    <row r="11" spans="1:17" s="685" customFormat="1">
      <c r="A11" s="1247"/>
      <c r="B11" s="1255" t="s">
        <v>1441</v>
      </c>
      <c r="C11" s="1248"/>
      <c r="D11" s="1248"/>
      <c r="E11" s="1248"/>
      <c r="F11" s="1084"/>
      <c r="G11" s="1084"/>
      <c r="H11" s="1347"/>
      <c r="I11" s="1253"/>
      <c r="J11" s="1118"/>
      <c r="K11" s="1084"/>
      <c r="L11" s="1084"/>
      <c r="M11" s="1084"/>
      <c r="N11" s="1084"/>
      <c r="O11" s="1084"/>
      <c r="P11" s="1084"/>
      <c r="Q11" s="1084"/>
    </row>
    <row r="12" spans="1:17" s="685" customFormat="1">
      <c r="A12" s="1247"/>
      <c r="B12" s="1255" t="s">
        <v>1442</v>
      </c>
      <c r="C12" s="1248"/>
      <c r="D12" s="1248"/>
      <c r="E12" s="1248"/>
      <c r="F12" s="1084"/>
      <c r="G12" s="1084"/>
      <c r="H12" s="1347"/>
      <c r="I12" s="1253"/>
      <c r="J12" s="1118"/>
      <c r="K12" s="1084"/>
      <c r="L12" s="1084"/>
      <c r="M12" s="1084"/>
      <c r="N12" s="1084"/>
      <c r="O12" s="1084"/>
      <c r="P12" s="1084"/>
      <c r="Q12" s="1084"/>
    </row>
    <row r="13" spans="1:17" s="685" customFormat="1">
      <c r="A13" s="1247"/>
      <c r="B13" s="1255" t="s">
        <v>1443</v>
      </c>
      <c r="C13" s="1248"/>
      <c r="D13" s="1248"/>
      <c r="E13" s="1248"/>
      <c r="F13" s="1084"/>
      <c r="G13" s="1084"/>
      <c r="H13" s="1347"/>
      <c r="I13" s="1253"/>
      <c r="J13" s="1118"/>
      <c r="M13" s="1084"/>
      <c r="N13" s="1084"/>
      <c r="O13" s="1084"/>
      <c r="P13" s="1084"/>
      <c r="Q13" s="1084"/>
    </row>
    <row r="14" spans="1:17" s="685" customFormat="1">
      <c r="A14" s="1247"/>
      <c r="B14" s="1444" t="s">
        <v>1444</v>
      </c>
      <c r="C14" s="1248"/>
      <c r="D14" s="1248"/>
      <c r="E14" s="1248"/>
      <c r="F14" s="1084"/>
      <c r="G14" s="1084"/>
      <c r="H14" s="1347"/>
      <c r="I14" s="1253"/>
      <c r="J14" s="1118"/>
      <c r="M14" s="1084"/>
      <c r="N14" s="1084"/>
      <c r="O14" s="1084"/>
      <c r="P14" s="1084"/>
      <c r="Q14" s="1084"/>
    </row>
    <row r="15" spans="1:17" s="685" customFormat="1">
      <c r="A15" s="1247"/>
      <c r="B15" s="1255" t="s">
        <v>1445</v>
      </c>
      <c r="C15" s="1248"/>
      <c r="D15" s="1248"/>
      <c r="E15" s="1248"/>
      <c r="F15" s="1084"/>
      <c r="G15" s="1084"/>
      <c r="H15" s="1347"/>
      <c r="I15" s="1253"/>
      <c r="J15" s="1118"/>
      <c r="M15" s="1084"/>
      <c r="N15" s="1084"/>
      <c r="O15" s="1084"/>
      <c r="P15" s="1084"/>
      <c r="Q15" s="1084"/>
    </row>
    <row r="16" spans="1:17" s="685" customFormat="1">
      <c r="A16" s="1247"/>
      <c r="B16" s="1444" t="s">
        <v>1446</v>
      </c>
      <c r="C16" s="1248"/>
      <c r="D16" s="1248"/>
      <c r="E16" s="1248"/>
      <c r="F16" s="1084"/>
      <c r="G16" s="1084"/>
      <c r="H16" s="1347"/>
      <c r="I16" s="1253"/>
      <c r="J16" s="1118"/>
      <c r="K16" s="1084"/>
      <c r="L16" s="1084"/>
      <c r="M16" s="1084"/>
      <c r="N16" s="1084"/>
      <c r="O16" s="1084"/>
      <c r="P16" s="1084"/>
      <c r="Q16" s="1084"/>
    </row>
    <row r="17" spans="1:17" s="685" customFormat="1">
      <c r="A17" s="1247"/>
      <c r="B17" s="1255" t="s">
        <v>1447</v>
      </c>
      <c r="C17" s="1248"/>
      <c r="D17" s="1248"/>
      <c r="E17" s="1248"/>
      <c r="F17" s="1084"/>
      <c r="G17" s="1084"/>
      <c r="H17" s="1347"/>
      <c r="I17" s="1253"/>
      <c r="J17" s="1118"/>
      <c r="K17" s="1084"/>
      <c r="L17" s="1084"/>
      <c r="M17" s="1084"/>
      <c r="N17" s="1084"/>
      <c r="O17" s="1084"/>
      <c r="P17" s="1084"/>
      <c r="Q17" s="1084"/>
    </row>
    <row r="18" spans="1:17" s="685" customFormat="1">
      <c r="A18" s="1247"/>
      <c r="B18" s="1444" t="s">
        <v>1448</v>
      </c>
      <c r="C18" s="1248"/>
      <c r="D18" s="1248"/>
      <c r="E18" s="1248"/>
      <c r="F18" s="1084"/>
      <c r="G18" s="1084"/>
      <c r="H18" s="1347"/>
      <c r="I18" s="1253"/>
      <c r="J18" s="1118"/>
      <c r="K18" s="1084"/>
      <c r="L18" s="1084"/>
      <c r="M18" s="1084"/>
      <c r="N18" s="1084"/>
      <c r="O18" s="1084"/>
      <c r="P18" s="1084"/>
      <c r="Q18" s="1084"/>
    </row>
    <row r="19" spans="1:17" s="685" customFormat="1">
      <c r="A19" s="1247"/>
      <c r="B19" s="1255" t="s">
        <v>1449</v>
      </c>
      <c r="C19" s="1248"/>
      <c r="D19" s="1248"/>
      <c r="E19" s="1248"/>
      <c r="F19" s="1084"/>
      <c r="G19" s="1084"/>
      <c r="H19" s="1347"/>
      <c r="I19" s="1253"/>
      <c r="J19" s="1118"/>
      <c r="K19" s="1084"/>
      <c r="L19" s="1084"/>
      <c r="M19" s="1084"/>
      <c r="N19" s="1084"/>
      <c r="O19" s="1084"/>
      <c r="P19" s="1084"/>
      <c r="Q19" s="1084"/>
    </row>
    <row r="20" spans="1:17" s="685" customFormat="1">
      <c r="A20" s="1247"/>
      <c r="B20" s="1354"/>
      <c r="C20" s="1248"/>
      <c r="D20" s="1248"/>
      <c r="E20" s="1248"/>
      <c r="F20" s="1248"/>
      <c r="G20" s="1248"/>
      <c r="H20" s="1249"/>
      <c r="I20" s="1250"/>
      <c r="J20" s="1248"/>
      <c r="K20" s="1084"/>
      <c r="L20" s="1084"/>
      <c r="M20" s="1084"/>
      <c r="N20" s="1084"/>
      <c r="O20" s="1084"/>
      <c r="P20" s="1084"/>
      <c r="Q20" s="1084"/>
    </row>
    <row r="21" spans="1:17" s="685" customFormat="1" ht="6" customHeight="1" thickBot="1">
      <c r="A21" s="1260"/>
      <c r="B21" s="1261"/>
      <c r="C21" s="1261"/>
      <c r="D21" s="1261"/>
      <c r="E21" s="1261"/>
      <c r="F21" s="1261"/>
      <c r="G21" s="1261"/>
      <c r="H21" s="1262"/>
      <c r="I21" s="843"/>
      <c r="J21" s="1084"/>
      <c r="K21" s="1084"/>
      <c r="L21" s="1084"/>
      <c r="M21" s="1084"/>
      <c r="N21" s="1084"/>
      <c r="O21" s="1084"/>
      <c r="P21" s="1084"/>
      <c r="Q21" s="1084"/>
    </row>
    <row r="22" spans="1:17" s="685" customFormat="1">
      <c r="A22" s="824"/>
      <c r="B22" s="824"/>
      <c r="C22" s="855"/>
      <c r="D22" s="855"/>
      <c r="E22" s="855"/>
      <c r="F22" s="1445" t="s">
        <v>1375</v>
      </c>
      <c r="G22" s="1446"/>
      <c r="H22" s="1447"/>
      <c r="I22" s="1253"/>
      <c r="J22" s="1084"/>
      <c r="K22" s="1084"/>
      <c r="L22" s="1084"/>
      <c r="M22" s="1084"/>
      <c r="N22" s="1084"/>
      <c r="O22" s="1084"/>
      <c r="P22" s="1084"/>
      <c r="Q22" s="1084"/>
    </row>
    <row r="23" spans="1:17" s="1240" customFormat="1">
      <c r="A23" s="1398" t="s">
        <v>7</v>
      </c>
      <c r="B23" s="1378"/>
      <c r="C23" s="1084"/>
      <c r="D23" s="1084"/>
      <c r="E23" s="1400"/>
      <c r="F23" s="1448"/>
      <c r="G23" s="1449"/>
      <c r="H23" s="1450" t="s">
        <v>1450</v>
      </c>
      <c r="I23" s="1398"/>
      <c r="J23" s="1084"/>
      <c r="K23" s="1084"/>
      <c r="L23" s="1084"/>
      <c r="M23" s="1084"/>
      <c r="N23" s="1084"/>
      <c r="O23" s="1084"/>
      <c r="P23" s="1084"/>
      <c r="Q23" s="1084"/>
    </row>
    <row r="24" spans="1:17" s="1240" customFormat="1">
      <c r="A24" s="839" t="s">
        <v>17</v>
      </c>
      <c r="B24" s="1351" t="s">
        <v>557</v>
      </c>
      <c r="C24" s="1248"/>
      <c r="D24" s="1248"/>
      <c r="E24" s="1351"/>
      <c r="F24" s="1450" t="s">
        <v>1451</v>
      </c>
      <c r="G24" s="1400" t="s">
        <v>1452</v>
      </c>
      <c r="H24" s="1450" t="s">
        <v>1453</v>
      </c>
      <c r="I24" s="1398" t="s">
        <v>17</v>
      </c>
      <c r="J24" s="1084"/>
      <c r="K24" s="1084"/>
      <c r="L24" s="1084"/>
      <c r="M24" s="1084"/>
      <c r="N24" s="1084"/>
      <c r="O24" s="1084"/>
      <c r="P24" s="1084"/>
      <c r="Q24" s="1084"/>
    </row>
    <row r="25" spans="1:17" s="1240" customFormat="1">
      <c r="A25" s="1451"/>
      <c r="B25" s="1452" t="s">
        <v>24</v>
      </c>
      <c r="C25" s="1452"/>
      <c r="D25" s="1452"/>
      <c r="E25" s="1452"/>
      <c r="F25" s="1453" t="s">
        <v>25</v>
      </c>
      <c r="G25" s="1400" t="s">
        <v>26</v>
      </c>
      <c r="H25" s="1450" t="s">
        <v>27</v>
      </c>
      <c r="I25" s="1451"/>
      <c r="J25" s="1084"/>
      <c r="K25" s="1084"/>
      <c r="L25" s="1084"/>
      <c r="M25" s="220"/>
      <c r="N25" s="220"/>
      <c r="O25" s="220"/>
      <c r="P25" s="220"/>
    </row>
    <row r="26" spans="1:17" s="841" customFormat="1" ht="12">
      <c r="A26" s="839"/>
      <c r="B26" s="1248" t="s">
        <v>1384</v>
      </c>
      <c r="C26" s="1248"/>
      <c r="D26" s="1248"/>
      <c r="E26" s="1248"/>
      <c r="F26" s="1454"/>
      <c r="G26" s="1455"/>
      <c r="H26" s="1456"/>
      <c r="I26" s="839"/>
      <c r="J26" s="685"/>
      <c r="K26" s="685"/>
      <c r="L26" s="685"/>
      <c r="M26" s="685"/>
      <c r="N26" s="685"/>
      <c r="O26" s="685"/>
      <c r="P26" s="685"/>
      <c r="Q26" s="685"/>
    </row>
    <row r="27" spans="1:17" s="685" customFormat="1" ht="12.75" customHeight="1">
      <c r="A27" s="1280">
        <v>1</v>
      </c>
      <c r="B27" s="1281" t="s">
        <v>1276</v>
      </c>
      <c r="C27" s="835" t="s">
        <v>1277</v>
      </c>
      <c r="D27" s="836"/>
      <c r="E27" s="836"/>
      <c r="F27" s="1282"/>
      <c r="G27" s="1285"/>
      <c r="H27" s="1457"/>
      <c r="I27" s="1286">
        <v>1</v>
      </c>
      <c r="J27" s="1084"/>
      <c r="K27" s="1084"/>
      <c r="L27" s="1084"/>
      <c r="M27" s="1084"/>
      <c r="N27" s="1084"/>
      <c r="O27" s="1084"/>
      <c r="P27" s="1084"/>
      <c r="Q27" s="1084"/>
    </row>
    <row r="28" spans="1:17" s="685" customFormat="1" ht="12.75" customHeight="1">
      <c r="A28" s="1287">
        <f t="shared" ref="A28:A56" si="0">+A27+1</f>
        <v>2</v>
      </c>
      <c r="B28" s="1288" t="s">
        <v>1278</v>
      </c>
      <c r="C28" s="843" t="s">
        <v>1279</v>
      </c>
      <c r="D28" s="836"/>
      <c r="E28" s="836"/>
      <c r="F28" s="1282"/>
      <c r="G28" s="1285"/>
      <c r="H28" s="1457"/>
      <c r="I28" s="1290">
        <f t="shared" ref="I28:I56" si="1">+I27+1</f>
        <v>2</v>
      </c>
      <c r="J28" s="1084"/>
      <c r="K28" s="1084"/>
      <c r="L28" s="1084"/>
      <c r="M28" s="1084"/>
      <c r="N28" s="1084"/>
      <c r="O28" s="1084"/>
      <c r="P28" s="1084"/>
      <c r="Q28" s="1084"/>
    </row>
    <row r="29" spans="1:17" s="685" customFormat="1" ht="12.75" customHeight="1">
      <c r="A29" s="1287">
        <f t="shared" si="0"/>
        <v>3</v>
      </c>
      <c r="B29" s="1288" t="s">
        <v>1280</v>
      </c>
      <c r="C29" s="843" t="s">
        <v>1281</v>
      </c>
      <c r="D29" s="836"/>
      <c r="E29" s="836"/>
      <c r="F29" s="1282"/>
      <c r="G29" s="1285"/>
      <c r="H29" s="1457"/>
      <c r="I29" s="1290">
        <f t="shared" si="1"/>
        <v>3</v>
      </c>
      <c r="J29" s="1084"/>
      <c r="K29" s="1084"/>
      <c r="L29" s="1084"/>
      <c r="M29" s="1084"/>
      <c r="N29" s="1084"/>
      <c r="O29" s="1084"/>
      <c r="P29" s="1084"/>
      <c r="Q29" s="1084"/>
    </row>
    <row r="30" spans="1:17" s="685" customFormat="1" ht="12.75" customHeight="1">
      <c r="A30" s="1287">
        <f t="shared" si="0"/>
        <v>4</v>
      </c>
      <c r="B30" s="1288" t="s">
        <v>1282</v>
      </c>
      <c r="C30" s="843" t="s">
        <v>1283</v>
      </c>
      <c r="D30" s="836"/>
      <c r="E30" s="836"/>
      <c r="F30" s="1282"/>
      <c r="G30" s="1285"/>
      <c r="H30" s="1457"/>
      <c r="I30" s="1290">
        <f t="shared" si="1"/>
        <v>4</v>
      </c>
      <c r="J30" s="1084"/>
      <c r="K30" s="1084"/>
      <c r="L30" s="1084"/>
      <c r="M30" s="1084"/>
      <c r="N30" s="1084"/>
      <c r="O30" s="1084"/>
      <c r="P30" s="1084"/>
      <c r="Q30" s="1084"/>
    </row>
    <row r="31" spans="1:17" s="685" customFormat="1" ht="12.75" customHeight="1">
      <c r="A31" s="1287">
        <f t="shared" si="0"/>
        <v>5</v>
      </c>
      <c r="B31" s="1288" t="s">
        <v>1284</v>
      </c>
      <c r="C31" s="843" t="s">
        <v>1285</v>
      </c>
      <c r="D31" s="836"/>
      <c r="E31" s="836"/>
      <c r="F31" s="1282"/>
      <c r="G31" s="1285"/>
      <c r="H31" s="1457"/>
      <c r="I31" s="1290">
        <f t="shared" si="1"/>
        <v>5</v>
      </c>
      <c r="J31" s="1084"/>
      <c r="K31" s="1084"/>
      <c r="L31" s="1084"/>
      <c r="M31" s="1084"/>
      <c r="N31" s="1084"/>
      <c r="O31" s="1084"/>
      <c r="P31" s="1084"/>
      <c r="Q31" s="1084"/>
    </row>
    <row r="32" spans="1:17" s="685" customFormat="1" ht="12.75" customHeight="1">
      <c r="A32" s="1287">
        <f t="shared" si="0"/>
        <v>6</v>
      </c>
      <c r="B32" s="1288" t="s">
        <v>1286</v>
      </c>
      <c r="C32" s="1261" t="s">
        <v>1287</v>
      </c>
      <c r="D32" s="836"/>
      <c r="E32" s="836"/>
      <c r="F32" s="1282"/>
      <c r="G32" s="1285"/>
      <c r="H32" s="1457"/>
      <c r="I32" s="1290">
        <f t="shared" si="1"/>
        <v>6</v>
      </c>
      <c r="J32" s="1084"/>
      <c r="K32" s="1084"/>
      <c r="L32" s="1084"/>
      <c r="M32" s="1084"/>
      <c r="N32" s="1084"/>
      <c r="O32" s="1084"/>
      <c r="P32" s="1084"/>
      <c r="Q32" s="1084"/>
    </row>
    <row r="33" spans="1:17" s="685" customFormat="1" ht="12.75" customHeight="1">
      <c r="A33" s="1287">
        <f t="shared" si="0"/>
        <v>7</v>
      </c>
      <c r="B33" s="1288" t="s">
        <v>1288</v>
      </c>
      <c r="C33" s="843" t="s">
        <v>1289</v>
      </c>
      <c r="D33" s="836"/>
      <c r="E33" s="836"/>
      <c r="F33" s="1282"/>
      <c r="G33" s="1285"/>
      <c r="H33" s="1457"/>
      <c r="I33" s="1290">
        <f t="shared" si="1"/>
        <v>7</v>
      </c>
      <c r="J33" s="1084"/>
      <c r="K33" s="1084"/>
      <c r="L33" s="1084"/>
      <c r="M33" s="1084"/>
      <c r="N33" s="1084"/>
      <c r="O33" s="1084"/>
      <c r="P33" s="1084"/>
      <c r="Q33" s="1084"/>
    </row>
    <row r="34" spans="1:17" s="685" customFormat="1" ht="12.75" customHeight="1">
      <c r="A34" s="1287">
        <f t="shared" si="0"/>
        <v>8</v>
      </c>
      <c r="B34" s="1288" t="s">
        <v>1290</v>
      </c>
      <c r="C34" s="843" t="s">
        <v>1291</v>
      </c>
      <c r="D34" s="836"/>
      <c r="E34" s="836"/>
      <c r="F34" s="1282"/>
      <c r="G34" s="1285"/>
      <c r="H34" s="1457"/>
      <c r="I34" s="1290">
        <f t="shared" si="1"/>
        <v>8</v>
      </c>
      <c r="J34" s="1084"/>
      <c r="K34" s="1084"/>
      <c r="L34" s="1084"/>
      <c r="M34" s="1084"/>
      <c r="N34" s="1084"/>
      <c r="O34" s="1084"/>
      <c r="P34" s="1084"/>
      <c r="Q34" s="1084"/>
    </row>
    <row r="35" spans="1:17" s="685" customFormat="1" ht="12.75" customHeight="1">
      <c r="A35" s="1287">
        <f t="shared" si="0"/>
        <v>9</v>
      </c>
      <c r="B35" s="1288" t="s">
        <v>1292</v>
      </c>
      <c r="C35" s="843" t="s">
        <v>1293</v>
      </c>
      <c r="D35" s="836"/>
      <c r="E35" s="836"/>
      <c r="F35" s="1282"/>
      <c r="G35" s="1285"/>
      <c r="H35" s="1457"/>
      <c r="I35" s="1290">
        <f t="shared" si="1"/>
        <v>9</v>
      </c>
      <c r="J35" s="1084"/>
      <c r="K35" s="1084"/>
      <c r="L35" s="1084"/>
      <c r="M35" s="1084"/>
      <c r="N35" s="1084"/>
      <c r="O35" s="1084"/>
      <c r="P35" s="1084"/>
      <c r="Q35" s="1084"/>
    </row>
    <row r="36" spans="1:17" s="685" customFormat="1" ht="12.75" customHeight="1">
      <c r="A36" s="1287">
        <f t="shared" si="0"/>
        <v>10</v>
      </c>
      <c r="B36" s="1288" t="s">
        <v>1294</v>
      </c>
      <c r="C36" s="843" t="s">
        <v>1295</v>
      </c>
      <c r="D36" s="836"/>
      <c r="E36" s="836"/>
      <c r="F36" s="1282"/>
      <c r="G36" s="1285"/>
      <c r="H36" s="1457"/>
      <c r="I36" s="1290">
        <f t="shared" si="1"/>
        <v>10</v>
      </c>
      <c r="J36" s="1084"/>
      <c r="K36" s="1084"/>
      <c r="L36" s="1084"/>
      <c r="M36" s="1084"/>
      <c r="N36" s="1084"/>
      <c r="O36" s="1084"/>
      <c r="P36" s="1084"/>
      <c r="Q36" s="1084"/>
    </row>
    <row r="37" spans="1:17" s="685" customFormat="1" ht="12.75" customHeight="1">
      <c r="A37" s="1287">
        <f t="shared" si="0"/>
        <v>11</v>
      </c>
      <c r="B37" s="1288" t="s">
        <v>1296</v>
      </c>
      <c r="C37" s="843" t="s">
        <v>1297</v>
      </c>
      <c r="D37" s="836"/>
      <c r="E37" s="836"/>
      <c r="F37" s="1282"/>
      <c r="G37" s="1285"/>
      <c r="H37" s="1457"/>
      <c r="I37" s="1290">
        <f t="shared" si="1"/>
        <v>11</v>
      </c>
      <c r="J37" s="1084"/>
      <c r="K37" s="1084"/>
      <c r="L37" s="1084"/>
      <c r="M37" s="1084"/>
      <c r="N37" s="1084"/>
      <c r="O37" s="1084"/>
      <c r="P37" s="1084"/>
      <c r="Q37" s="1084"/>
    </row>
    <row r="38" spans="1:17" s="685" customFormat="1" ht="12.75" customHeight="1">
      <c r="A38" s="1287">
        <f t="shared" si="0"/>
        <v>12</v>
      </c>
      <c r="B38" s="1288" t="s">
        <v>1298</v>
      </c>
      <c r="C38" s="843" t="s">
        <v>1299</v>
      </c>
      <c r="D38" s="836"/>
      <c r="E38" s="836"/>
      <c r="F38" s="1282"/>
      <c r="G38" s="1285"/>
      <c r="H38" s="1457"/>
      <c r="I38" s="1290">
        <f t="shared" si="1"/>
        <v>12</v>
      </c>
      <c r="J38" s="1084"/>
      <c r="K38" s="1084"/>
      <c r="L38" s="1084"/>
      <c r="M38" s="1084"/>
      <c r="N38" s="1084"/>
      <c r="O38" s="1084"/>
      <c r="P38" s="1084"/>
      <c r="Q38" s="1084"/>
    </row>
    <row r="39" spans="1:17" s="685" customFormat="1" ht="12.75" customHeight="1">
      <c r="A39" s="1287">
        <f t="shared" si="0"/>
        <v>13</v>
      </c>
      <c r="B39" s="1288" t="s">
        <v>1300</v>
      </c>
      <c r="C39" s="843" t="s">
        <v>1301</v>
      </c>
      <c r="D39" s="836"/>
      <c r="E39" s="836"/>
      <c r="F39" s="1282"/>
      <c r="G39" s="1285"/>
      <c r="H39" s="1457"/>
      <c r="I39" s="1290">
        <f t="shared" si="1"/>
        <v>13</v>
      </c>
      <c r="J39" s="1084"/>
      <c r="K39" s="1084"/>
      <c r="L39" s="1084"/>
      <c r="M39" s="1084"/>
      <c r="N39" s="1084"/>
      <c r="O39" s="1084"/>
      <c r="P39" s="1084"/>
      <c r="Q39" s="1084"/>
    </row>
    <row r="40" spans="1:17" s="685" customFormat="1" ht="12.75" customHeight="1">
      <c r="A40" s="1287">
        <f t="shared" si="0"/>
        <v>14</v>
      </c>
      <c r="B40" s="1288" t="s">
        <v>1302</v>
      </c>
      <c r="C40" s="843" t="s">
        <v>1303</v>
      </c>
      <c r="D40" s="836"/>
      <c r="E40" s="836"/>
      <c r="F40" s="3953" t="s">
        <v>1386</v>
      </c>
      <c r="G40" s="3954"/>
      <c r="H40" s="1457"/>
      <c r="I40" s="1290">
        <f t="shared" si="1"/>
        <v>14</v>
      </c>
      <c r="J40" s="1084"/>
      <c r="K40" s="1084"/>
      <c r="L40" s="1084"/>
      <c r="M40" s="1084"/>
      <c r="N40" s="1084"/>
      <c r="O40" s="1084"/>
      <c r="P40" s="1084"/>
      <c r="Q40" s="1084"/>
    </row>
    <row r="41" spans="1:17" s="685" customFormat="1" ht="12.75" customHeight="1">
      <c r="A41" s="1287">
        <f t="shared" si="0"/>
        <v>15</v>
      </c>
      <c r="B41" s="1288" t="s">
        <v>1304</v>
      </c>
      <c r="C41" s="843" t="s">
        <v>1305</v>
      </c>
      <c r="D41" s="836"/>
      <c r="E41" s="836"/>
      <c r="F41" s="1282"/>
      <c r="G41" s="1285"/>
      <c r="H41" s="1457"/>
      <c r="I41" s="1290">
        <f t="shared" si="1"/>
        <v>15</v>
      </c>
      <c r="J41" s="1084"/>
      <c r="K41" s="1084"/>
      <c r="L41" s="1084"/>
      <c r="M41" s="1084"/>
      <c r="N41" s="1084"/>
      <c r="O41" s="1084"/>
      <c r="P41" s="1084"/>
      <c r="Q41" s="1084"/>
    </row>
    <row r="42" spans="1:17" s="685" customFormat="1" ht="12.75" customHeight="1">
      <c r="A42" s="1287">
        <f t="shared" si="0"/>
        <v>16</v>
      </c>
      <c r="B42" s="1288" t="s">
        <v>1306</v>
      </c>
      <c r="C42" s="843" t="s">
        <v>1307</v>
      </c>
      <c r="D42" s="836"/>
      <c r="E42" s="836"/>
      <c r="F42" s="1282"/>
      <c r="G42" s="1285"/>
      <c r="H42" s="1457"/>
      <c r="I42" s="1290">
        <f t="shared" si="1"/>
        <v>16</v>
      </c>
      <c r="J42" s="1084"/>
      <c r="K42" s="1084"/>
      <c r="L42" s="1084"/>
      <c r="M42" s="1084"/>
      <c r="N42" s="1084"/>
      <c r="O42" s="1084"/>
      <c r="P42" s="1084"/>
      <c r="Q42" s="1084"/>
    </row>
    <row r="43" spans="1:17" s="685" customFormat="1" ht="12.75" customHeight="1">
      <c r="A43" s="1287">
        <f t="shared" si="0"/>
        <v>17</v>
      </c>
      <c r="B43" s="1288" t="s">
        <v>1308</v>
      </c>
      <c r="C43" s="843" t="s">
        <v>1309</v>
      </c>
      <c r="D43" s="836"/>
      <c r="E43" s="836"/>
      <c r="F43" s="1282"/>
      <c r="G43" s="1285"/>
      <c r="H43" s="1457"/>
      <c r="I43" s="1290">
        <f t="shared" si="1"/>
        <v>17</v>
      </c>
      <c r="J43" s="1084"/>
      <c r="K43" s="1084"/>
      <c r="L43" s="1084"/>
      <c r="M43" s="1084"/>
      <c r="N43" s="1084"/>
      <c r="O43" s="1084"/>
      <c r="P43" s="1084"/>
      <c r="Q43" s="1084"/>
    </row>
    <row r="44" spans="1:17" s="685" customFormat="1" ht="12.75" customHeight="1">
      <c r="A44" s="1287">
        <f t="shared" si="0"/>
        <v>18</v>
      </c>
      <c r="B44" s="1288" t="s">
        <v>1310</v>
      </c>
      <c r="C44" s="843" t="s">
        <v>1311</v>
      </c>
      <c r="D44" s="836"/>
      <c r="E44" s="836"/>
      <c r="F44" s="1282"/>
      <c r="G44" s="1285"/>
      <c r="H44" s="1457"/>
      <c r="I44" s="1290">
        <f t="shared" si="1"/>
        <v>18</v>
      </c>
      <c r="J44" s="1084"/>
      <c r="K44" s="1084"/>
      <c r="L44" s="1084"/>
      <c r="M44" s="1084"/>
      <c r="N44" s="1084"/>
      <c r="O44" s="1084"/>
      <c r="P44" s="1084"/>
      <c r="Q44" s="1084"/>
    </row>
    <row r="45" spans="1:17" s="685" customFormat="1" ht="12.75" customHeight="1">
      <c r="A45" s="1287">
        <f t="shared" si="0"/>
        <v>19</v>
      </c>
      <c r="B45" s="1288" t="s">
        <v>1312</v>
      </c>
      <c r="C45" s="843" t="s">
        <v>1313</v>
      </c>
      <c r="D45" s="836"/>
      <c r="E45" s="836"/>
      <c r="F45" s="1282"/>
      <c r="G45" s="1285"/>
      <c r="H45" s="1457"/>
      <c r="I45" s="1290">
        <f t="shared" si="1"/>
        <v>19</v>
      </c>
      <c r="J45" s="1084"/>
      <c r="K45" s="1084"/>
      <c r="L45" s="1084"/>
      <c r="M45" s="1084"/>
      <c r="N45" s="1084"/>
      <c r="O45" s="1084"/>
      <c r="P45" s="1084"/>
      <c r="Q45" s="1084"/>
    </row>
    <row r="46" spans="1:17" s="685" customFormat="1" ht="12.75" customHeight="1">
      <c r="A46" s="1287">
        <f t="shared" si="0"/>
        <v>20</v>
      </c>
      <c r="B46" s="1288" t="s">
        <v>1314</v>
      </c>
      <c r="C46" s="843" t="s">
        <v>1315</v>
      </c>
      <c r="D46" s="836"/>
      <c r="E46" s="836"/>
      <c r="F46" s="1282"/>
      <c r="G46" s="1285"/>
      <c r="H46" s="1457"/>
      <c r="I46" s="1290">
        <f t="shared" si="1"/>
        <v>20</v>
      </c>
      <c r="J46" s="1084"/>
      <c r="K46" s="1084"/>
      <c r="L46" s="1084"/>
      <c r="M46" s="1084"/>
      <c r="N46" s="1084"/>
      <c r="O46" s="1084"/>
      <c r="P46" s="1084"/>
      <c r="Q46" s="1084"/>
    </row>
    <row r="47" spans="1:17" s="685" customFormat="1" ht="12.75" customHeight="1">
      <c r="A47" s="1287">
        <f t="shared" si="0"/>
        <v>21</v>
      </c>
      <c r="B47" s="1288" t="s">
        <v>1316</v>
      </c>
      <c r="C47" s="843" t="s">
        <v>1317</v>
      </c>
      <c r="D47" s="836"/>
      <c r="E47" s="836"/>
      <c r="F47" s="1282"/>
      <c r="G47" s="1285"/>
      <c r="H47" s="1457"/>
      <c r="I47" s="1290">
        <f t="shared" si="1"/>
        <v>21</v>
      </c>
      <c r="J47" s="1084"/>
      <c r="K47" s="1084"/>
      <c r="L47" s="1084"/>
      <c r="M47" s="1084"/>
      <c r="N47" s="1084"/>
      <c r="O47" s="1084"/>
      <c r="P47" s="1084"/>
      <c r="Q47" s="1084"/>
    </row>
    <row r="48" spans="1:17" s="685" customFormat="1" ht="12.75" customHeight="1">
      <c r="A48" s="1287">
        <f t="shared" si="0"/>
        <v>22</v>
      </c>
      <c r="B48" s="1288" t="s">
        <v>1318</v>
      </c>
      <c r="C48" s="843" t="s">
        <v>1319</v>
      </c>
      <c r="D48" s="836"/>
      <c r="E48" s="836"/>
      <c r="F48" s="1282"/>
      <c r="G48" s="1285"/>
      <c r="H48" s="1457"/>
      <c r="I48" s="1290">
        <f t="shared" si="1"/>
        <v>22</v>
      </c>
      <c r="J48" s="1084"/>
      <c r="K48" s="1084"/>
      <c r="L48" s="1084"/>
      <c r="M48" s="1084"/>
      <c r="N48" s="1084"/>
      <c r="O48" s="1084"/>
      <c r="P48" s="1084"/>
      <c r="Q48" s="1084"/>
    </row>
    <row r="49" spans="1:17" s="685" customFormat="1" ht="12.75" customHeight="1">
      <c r="A49" s="1287">
        <f t="shared" si="0"/>
        <v>23</v>
      </c>
      <c r="B49" s="1288" t="s">
        <v>1320</v>
      </c>
      <c r="C49" s="843" t="s">
        <v>1321</v>
      </c>
      <c r="D49" s="836"/>
      <c r="E49" s="836"/>
      <c r="F49" s="1282"/>
      <c r="G49" s="1285"/>
      <c r="H49" s="1457"/>
      <c r="I49" s="1290">
        <f t="shared" si="1"/>
        <v>23</v>
      </c>
      <c r="J49" s="1084"/>
      <c r="K49" s="1084"/>
      <c r="L49" s="1084"/>
      <c r="M49" s="1084"/>
      <c r="N49" s="1084"/>
      <c r="O49" s="1084"/>
      <c r="P49" s="1084"/>
      <c r="Q49" s="1084"/>
    </row>
    <row r="50" spans="1:17" s="685" customFormat="1" ht="12.75" customHeight="1">
      <c r="A50" s="1287">
        <f t="shared" si="0"/>
        <v>24</v>
      </c>
      <c r="B50" s="1288" t="s">
        <v>1322</v>
      </c>
      <c r="C50" s="843" t="s">
        <v>1323</v>
      </c>
      <c r="D50" s="836"/>
      <c r="E50" s="836"/>
      <c r="F50" s="1282"/>
      <c r="G50" s="1285"/>
      <c r="H50" s="1457"/>
      <c r="I50" s="1290">
        <f t="shared" si="1"/>
        <v>24</v>
      </c>
      <c r="J50" s="1084"/>
      <c r="K50" s="1084"/>
      <c r="L50" s="1084"/>
      <c r="M50" s="1084"/>
      <c r="N50" s="1084"/>
      <c r="O50" s="1084"/>
      <c r="P50" s="1084"/>
      <c r="Q50" s="1084"/>
    </row>
    <row r="51" spans="1:17" s="685" customFormat="1" ht="12.75" customHeight="1">
      <c r="A51" s="1287">
        <f t="shared" si="0"/>
        <v>25</v>
      </c>
      <c r="B51" s="1288" t="s">
        <v>1324</v>
      </c>
      <c r="C51" s="843" t="s">
        <v>1325</v>
      </c>
      <c r="D51" s="836"/>
      <c r="E51" s="836"/>
      <c r="F51" s="1282"/>
      <c r="G51" s="1285"/>
      <c r="H51" s="1457"/>
      <c r="I51" s="1290">
        <f t="shared" si="1"/>
        <v>25</v>
      </c>
      <c r="J51" s="1084"/>
      <c r="K51" s="1084"/>
      <c r="L51" s="1084"/>
      <c r="M51" s="1084"/>
      <c r="N51" s="1084"/>
      <c r="O51" s="1084"/>
      <c r="P51" s="1084"/>
      <c r="Q51" s="1084"/>
    </row>
    <row r="52" spans="1:17" s="685" customFormat="1" ht="12.75" customHeight="1">
      <c r="A52" s="1287">
        <f t="shared" si="0"/>
        <v>26</v>
      </c>
      <c r="B52" s="1288" t="s">
        <v>1326</v>
      </c>
      <c r="C52" s="843" t="s">
        <v>1416</v>
      </c>
      <c r="D52" s="836"/>
      <c r="E52" s="836"/>
      <c r="F52" s="1282"/>
      <c r="G52" s="1285"/>
      <c r="H52" s="1457"/>
      <c r="I52" s="1290">
        <f t="shared" si="1"/>
        <v>26</v>
      </c>
      <c r="J52" s="1084"/>
      <c r="K52" s="1084"/>
      <c r="L52" s="1084"/>
      <c r="M52" s="1084"/>
      <c r="N52" s="1084"/>
      <c r="O52" s="1084"/>
      <c r="P52" s="1084"/>
      <c r="Q52" s="1084"/>
    </row>
    <row r="53" spans="1:17" s="685" customFormat="1" ht="12.75" customHeight="1">
      <c r="A53" s="1287">
        <f t="shared" si="0"/>
        <v>27</v>
      </c>
      <c r="B53" s="1288" t="s">
        <v>1328</v>
      </c>
      <c r="C53" s="843" t="s">
        <v>1329</v>
      </c>
      <c r="D53" s="836"/>
      <c r="E53" s="836"/>
      <c r="F53" s="1282"/>
      <c r="G53" s="1285"/>
      <c r="H53" s="1457"/>
      <c r="I53" s="1290">
        <f t="shared" si="1"/>
        <v>27</v>
      </c>
      <c r="J53" s="1084"/>
      <c r="K53" s="1084"/>
      <c r="L53" s="1084"/>
      <c r="M53" s="1084"/>
      <c r="N53" s="1084"/>
      <c r="O53" s="1084"/>
      <c r="P53" s="1084"/>
      <c r="Q53" s="1084"/>
    </row>
    <row r="54" spans="1:17" s="685" customFormat="1" ht="12.75" customHeight="1">
      <c r="A54" s="1287">
        <f t="shared" si="0"/>
        <v>28</v>
      </c>
      <c r="B54" s="1292" t="s">
        <v>1387</v>
      </c>
      <c r="C54" s="1293"/>
      <c r="D54" s="1236"/>
      <c r="E54" s="1236"/>
      <c r="F54" s="1282"/>
      <c r="G54" s="1285"/>
      <c r="H54" s="1457"/>
      <c r="I54" s="1290">
        <f t="shared" si="1"/>
        <v>28</v>
      </c>
      <c r="J54" s="1084"/>
      <c r="K54" s="1084"/>
      <c r="L54" s="1084"/>
      <c r="M54" s="1084"/>
      <c r="N54" s="1084"/>
      <c r="O54" s="1084"/>
      <c r="P54" s="1084"/>
      <c r="Q54" s="1084"/>
    </row>
    <row r="55" spans="1:17" s="685" customFormat="1" ht="12.75" customHeight="1">
      <c r="A55" s="1287">
        <f t="shared" si="0"/>
        <v>29</v>
      </c>
      <c r="B55" s="1292" t="s">
        <v>1388</v>
      </c>
      <c r="C55" s="1293"/>
      <c r="D55" s="1236"/>
      <c r="E55" s="1236"/>
      <c r="F55" s="1282"/>
      <c r="G55" s="1285"/>
      <c r="H55" s="1457"/>
      <c r="I55" s="1290">
        <f t="shared" si="1"/>
        <v>29</v>
      </c>
      <c r="J55" s="1084"/>
      <c r="K55" s="1084"/>
      <c r="L55" s="1084"/>
      <c r="M55" s="1084"/>
      <c r="N55" s="1084"/>
      <c r="O55" s="1084"/>
      <c r="P55" s="1084"/>
      <c r="Q55" s="1084"/>
    </row>
    <row r="56" spans="1:17" s="685" customFormat="1" ht="12.75" customHeight="1">
      <c r="A56" s="1287">
        <f t="shared" si="0"/>
        <v>30</v>
      </c>
      <c r="B56" s="1294"/>
      <c r="C56" s="1295"/>
      <c r="D56" s="1296" t="s">
        <v>1389</v>
      </c>
      <c r="E56" s="1295"/>
      <c r="F56" s="1298"/>
      <c r="G56" s="1458"/>
      <c r="H56" s="1459"/>
      <c r="I56" s="1301">
        <f t="shared" si="1"/>
        <v>30</v>
      </c>
      <c r="J56" s="1084"/>
      <c r="K56" s="1084"/>
      <c r="L56" s="1084"/>
      <c r="M56" s="1084"/>
      <c r="N56" s="1084"/>
      <c r="O56" s="1084"/>
      <c r="P56" s="1084"/>
      <c r="Q56" s="1084"/>
    </row>
    <row r="57" spans="1:17" s="685" customFormat="1" ht="3.95" customHeight="1">
      <c r="A57" s="1302"/>
      <c r="B57" s="1303"/>
      <c r="C57" s="1127"/>
      <c r="D57" s="1304"/>
      <c r="E57" s="1127"/>
      <c r="F57" s="1307"/>
      <c r="G57" s="1460"/>
      <c r="H57" s="1461"/>
      <c r="I57" s="1310"/>
      <c r="J57" s="1084"/>
      <c r="K57" s="1084"/>
      <c r="L57" s="1084"/>
      <c r="M57" s="1084"/>
      <c r="N57" s="1084"/>
      <c r="O57" s="1084"/>
      <c r="P57" s="1084"/>
      <c r="Q57" s="1084"/>
    </row>
    <row r="58" spans="1:17" s="685" customFormat="1" ht="12.75" customHeight="1">
      <c r="A58" s="1302"/>
      <c r="B58" s="1462" t="s">
        <v>276</v>
      </c>
      <c r="C58" s="1462"/>
      <c r="D58" s="1462"/>
      <c r="E58" s="1462"/>
      <c r="F58" s="1307"/>
      <c r="G58" s="1309"/>
      <c r="H58" s="1463"/>
      <c r="I58" s="1310"/>
      <c r="J58" s="1084"/>
      <c r="K58" s="1084"/>
      <c r="L58" s="1084"/>
      <c r="M58" s="1084"/>
      <c r="N58" s="1084"/>
      <c r="O58" s="1084"/>
      <c r="P58" s="1084"/>
      <c r="Q58" s="1084"/>
    </row>
    <row r="59" spans="1:17" s="685" customFormat="1" ht="12.75" customHeight="1">
      <c r="A59" s="1280">
        <f>+A56+1</f>
        <v>31</v>
      </c>
      <c r="B59" s="1281" t="s">
        <v>1332</v>
      </c>
      <c r="C59" s="835" t="s">
        <v>1390</v>
      </c>
      <c r="D59" s="836"/>
      <c r="E59" s="836"/>
      <c r="F59" s="1282"/>
      <c r="G59" s="1285"/>
      <c r="H59" s="1457"/>
      <c r="I59" s="1286">
        <f>+I56+1</f>
        <v>31</v>
      </c>
      <c r="J59" s="1084"/>
      <c r="K59" s="1084"/>
      <c r="L59" s="1084"/>
      <c r="M59" s="1084"/>
      <c r="N59" s="1084"/>
      <c r="O59" s="1084"/>
      <c r="P59" s="1084"/>
      <c r="Q59" s="1084"/>
    </row>
    <row r="60" spans="1:17" s="685" customFormat="1" ht="12.75" customHeight="1">
      <c r="A60" s="1287">
        <f t="shared" ref="A60:A66" si="2">+A59+1</f>
        <v>32</v>
      </c>
      <c r="B60" s="1288" t="s">
        <v>1334</v>
      </c>
      <c r="C60" s="843" t="s">
        <v>1335</v>
      </c>
      <c r="D60" s="836"/>
      <c r="E60" s="836"/>
      <c r="F60" s="1282"/>
      <c r="G60" s="1285"/>
      <c r="H60" s="1457"/>
      <c r="I60" s="1290">
        <f t="shared" ref="I60:I66" si="3">+I59+1</f>
        <v>32</v>
      </c>
      <c r="J60" s="1084"/>
      <c r="K60" s="1084"/>
      <c r="L60" s="1084"/>
      <c r="M60" s="1084"/>
      <c r="N60" s="1084"/>
      <c r="O60" s="1084"/>
      <c r="P60" s="1084"/>
      <c r="Q60" s="1084"/>
    </row>
    <row r="61" spans="1:17" s="685" customFormat="1" ht="12.75" customHeight="1">
      <c r="A61" s="1287">
        <f t="shared" si="2"/>
        <v>33</v>
      </c>
      <c r="B61" s="1288" t="s">
        <v>1336</v>
      </c>
      <c r="C61" s="843" t="s">
        <v>1337</v>
      </c>
      <c r="D61" s="836"/>
      <c r="E61" s="836"/>
      <c r="F61" s="1282"/>
      <c r="G61" s="1285"/>
      <c r="H61" s="1457"/>
      <c r="I61" s="1290">
        <f t="shared" si="3"/>
        <v>33</v>
      </c>
      <c r="J61" s="1084"/>
      <c r="K61" s="1084"/>
      <c r="L61" s="1084"/>
      <c r="M61" s="1084"/>
      <c r="N61" s="1084"/>
      <c r="O61" s="1084"/>
      <c r="P61" s="1084"/>
      <c r="Q61" s="1084"/>
    </row>
    <row r="62" spans="1:17" s="685" customFormat="1" ht="12.75" customHeight="1">
      <c r="A62" s="1287">
        <f t="shared" si="2"/>
        <v>34</v>
      </c>
      <c r="B62" s="1288" t="s">
        <v>1338</v>
      </c>
      <c r="C62" s="843" t="s">
        <v>1339</v>
      </c>
      <c r="D62" s="836"/>
      <c r="E62" s="836"/>
      <c r="F62" s="1282"/>
      <c r="G62" s="1285"/>
      <c r="H62" s="1457"/>
      <c r="I62" s="1290">
        <f t="shared" si="3"/>
        <v>34</v>
      </c>
      <c r="J62" s="1084"/>
      <c r="K62" s="1084"/>
      <c r="L62" s="1084"/>
      <c r="M62" s="1084"/>
      <c r="N62" s="1084"/>
      <c r="O62" s="1084"/>
      <c r="P62" s="1084"/>
      <c r="Q62" s="1084"/>
    </row>
    <row r="63" spans="1:17" s="685" customFormat="1" ht="12.75" customHeight="1">
      <c r="A63" s="1287">
        <f t="shared" si="2"/>
        <v>35</v>
      </c>
      <c r="B63" s="1288" t="s">
        <v>1340</v>
      </c>
      <c r="C63" s="843" t="s">
        <v>1341</v>
      </c>
      <c r="D63" s="836"/>
      <c r="E63" s="836"/>
      <c r="F63" s="1282"/>
      <c r="G63" s="1285"/>
      <c r="H63" s="1457"/>
      <c r="I63" s="1290">
        <f t="shared" si="3"/>
        <v>35</v>
      </c>
      <c r="J63" s="1084"/>
      <c r="K63" s="1084"/>
      <c r="L63" s="1084"/>
      <c r="M63" s="1084"/>
      <c r="N63" s="1084"/>
      <c r="O63" s="1084"/>
      <c r="P63" s="1084"/>
      <c r="Q63" s="1084"/>
    </row>
    <row r="64" spans="1:17" s="685" customFormat="1" ht="12.75" customHeight="1">
      <c r="A64" s="1287">
        <f t="shared" si="2"/>
        <v>36</v>
      </c>
      <c r="B64" s="1288" t="s">
        <v>1342</v>
      </c>
      <c r="C64" s="843" t="s">
        <v>1343</v>
      </c>
      <c r="D64" s="836"/>
      <c r="E64" s="836"/>
      <c r="F64" s="1282"/>
      <c r="G64" s="1285"/>
      <c r="H64" s="1457"/>
      <c r="I64" s="1290">
        <f t="shared" si="3"/>
        <v>36</v>
      </c>
      <c r="J64" s="1084"/>
      <c r="K64" s="1084"/>
      <c r="L64" s="1084"/>
      <c r="M64" s="1084"/>
      <c r="N64" s="1084"/>
      <c r="O64" s="1084"/>
      <c r="P64" s="1084"/>
      <c r="Q64" s="1084"/>
    </row>
    <row r="65" spans="1:17" s="685" customFormat="1" ht="12.75" customHeight="1">
      <c r="A65" s="1287">
        <f t="shared" si="2"/>
        <v>37</v>
      </c>
      <c r="B65" s="1288" t="s">
        <v>1344</v>
      </c>
      <c r="C65" s="843" t="s">
        <v>1345</v>
      </c>
      <c r="D65" s="836"/>
      <c r="E65" s="836"/>
      <c r="F65" s="1406"/>
      <c r="G65" s="1285"/>
      <c r="H65" s="1457"/>
      <c r="I65" s="1290">
        <f t="shared" si="3"/>
        <v>37</v>
      </c>
      <c r="J65" s="1084"/>
      <c r="K65" s="1084"/>
      <c r="L65" s="1084"/>
      <c r="M65" s="1084"/>
      <c r="N65" s="1084"/>
      <c r="O65" s="1084"/>
      <c r="P65" s="1084"/>
      <c r="Q65" s="1084"/>
    </row>
    <row r="66" spans="1:17" s="685" customFormat="1" ht="12.75" customHeight="1">
      <c r="A66" s="1316">
        <f t="shared" si="2"/>
        <v>38</v>
      </c>
      <c r="B66" s="1317" t="s">
        <v>1346</v>
      </c>
      <c r="C66" s="829" t="s">
        <v>1391</v>
      </c>
      <c r="D66" s="855"/>
      <c r="E66" s="855"/>
      <c r="F66" s="1305"/>
      <c r="G66" s="1464"/>
      <c r="H66" s="1465"/>
      <c r="I66" s="1319">
        <f t="shared" si="3"/>
        <v>38</v>
      </c>
      <c r="J66" s="1084"/>
      <c r="K66" s="1084"/>
      <c r="L66" s="1084"/>
      <c r="M66" s="1084"/>
      <c r="N66" s="1084"/>
      <c r="O66" s="1084"/>
      <c r="P66" s="1084"/>
      <c r="Q66" s="1084"/>
    </row>
    <row r="67" spans="1:17" s="685" customFormat="1" ht="12.75" customHeight="1">
      <c r="A67" s="1418"/>
      <c r="B67" s="1419"/>
      <c r="C67" s="836" t="s">
        <v>1392</v>
      </c>
      <c r="D67" s="836"/>
      <c r="E67" s="836"/>
      <c r="F67" s="1282"/>
      <c r="G67" s="1285"/>
      <c r="H67" s="1457"/>
      <c r="I67" s="1286"/>
      <c r="J67" s="1084"/>
      <c r="K67" s="1084"/>
      <c r="L67" s="1084"/>
      <c r="M67" s="1084"/>
      <c r="N67" s="1084"/>
      <c r="O67" s="1084"/>
      <c r="P67" s="1084"/>
      <c r="Q67" s="1084"/>
    </row>
    <row r="68" spans="1:17" s="685" customFormat="1" ht="12.75" customHeight="1">
      <c r="A68" s="1316">
        <v>39</v>
      </c>
      <c r="B68" s="1421" t="s">
        <v>1433</v>
      </c>
      <c r="C68" s="836"/>
      <c r="D68" s="836"/>
      <c r="E68" s="836"/>
      <c r="F68" s="1282"/>
      <c r="G68" s="1285"/>
      <c r="H68" s="1457"/>
      <c r="I68" s="1286">
        <v>39</v>
      </c>
      <c r="J68" s="1084"/>
      <c r="K68" s="1084"/>
      <c r="L68" s="1084"/>
      <c r="M68" s="1084"/>
      <c r="N68" s="1084"/>
      <c r="O68" s="1084"/>
      <c r="P68" s="1084"/>
      <c r="Q68" s="1084"/>
    </row>
    <row r="69" spans="1:17" s="685" customFormat="1" ht="12.75" customHeight="1">
      <c r="A69" s="1287">
        <v>40</v>
      </c>
      <c r="B69" s="1295"/>
      <c r="C69" s="1325" t="s">
        <v>1348</v>
      </c>
      <c r="D69" s="1326"/>
      <c r="E69" s="1295"/>
      <c r="F69" s="1298"/>
      <c r="G69" s="1300"/>
      <c r="H69" s="1466"/>
      <c r="I69" s="1290">
        <v>40</v>
      </c>
      <c r="J69" s="1084"/>
      <c r="K69" s="1084"/>
      <c r="L69" s="1084"/>
      <c r="M69" s="1084"/>
      <c r="N69" s="1084"/>
      <c r="O69" s="1084"/>
      <c r="P69" s="1084"/>
      <c r="Q69" s="1084"/>
    </row>
    <row r="70" spans="1:17" s="685" customFormat="1" ht="3.95" customHeight="1">
      <c r="A70" s="1302"/>
      <c r="B70" s="1127"/>
      <c r="C70" s="1422"/>
      <c r="D70" s="1129"/>
      <c r="E70" s="1127"/>
      <c r="F70" s="1307"/>
      <c r="G70" s="1309"/>
      <c r="H70" s="1467"/>
      <c r="I70" s="1319"/>
      <c r="J70" s="1084"/>
      <c r="K70" s="1084"/>
      <c r="L70" s="1084"/>
      <c r="M70" s="1084"/>
      <c r="N70" s="1084"/>
      <c r="O70" s="1084"/>
      <c r="P70" s="1084"/>
      <c r="Q70" s="1084"/>
    </row>
    <row r="71" spans="1:17" ht="13.5" thickBot="1">
      <c r="A71" s="1287">
        <v>41</v>
      </c>
      <c r="B71" s="1294"/>
      <c r="C71" s="1294"/>
      <c r="D71" s="1330" t="s">
        <v>328</v>
      </c>
      <c r="E71" s="1331"/>
      <c r="F71" s="1332">
        <v>819786</v>
      </c>
      <c r="G71" s="1333">
        <v>876858</v>
      </c>
      <c r="H71" s="1468">
        <v>2.7199999999999998E-2</v>
      </c>
      <c r="I71" s="1290">
        <v>41</v>
      </c>
    </row>
    <row r="72" spans="1:17">
      <c r="A72" s="1427"/>
      <c r="B72" s="1303"/>
      <c r="C72" s="1303"/>
      <c r="D72" s="1385"/>
      <c r="E72" s="1383"/>
      <c r="F72" s="1428"/>
      <c r="G72" s="1428"/>
      <c r="H72" s="1469"/>
      <c r="I72" s="829"/>
    </row>
    <row r="73" spans="1:17">
      <c r="A73" s="1430" t="s">
        <v>1434</v>
      </c>
      <c r="B73" s="1431"/>
      <c r="C73" s="1431"/>
      <c r="D73" s="1432"/>
      <c r="E73" s="1127"/>
      <c r="F73" s="1433"/>
      <c r="G73" s="1433"/>
      <c r="H73" s="1470"/>
      <c r="I73" s="825"/>
    </row>
    <row r="74" spans="1:17">
      <c r="A74" s="1435"/>
      <c r="B74" s="1436"/>
      <c r="C74" s="1436"/>
      <c r="D74" s="1437"/>
      <c r="E74" s="1295"/>
      <c r="F74" s="1438"/>
      <c r="G74" s="1438"/>
      <c r="H74" s="1471"/>
      <c r="I74" s="835"/>
    </row>
    <row r="75" spans="1:17">
      <c r="A75" s="1396" t="s">
        <v>391</v>
      </c>
      <c r="B75" s="855"/>
      <c r="C75" s="855"/>
      <c r="D75" s="855"/>
      <c r="E75" s="855"/>
      <c r="F75" s="855"/>
      <c r="G75" s="855"/>
      <c r="H75" s="1472"/>
      <c r="J75" s="855"/>
    </row>
    <row r="76" spans="1:17">
      <c r="H76" s="1473"/>
    </row>
    <row r="77" spans="1:17">
      <c r="H77" s="1473"/>
    </row>
    <row r="78" spans="1:17">
      <c r="H78" s="1473"/>
    </row>
    <row r="79" spans="1:17">
      <c r="H79" s="1473"/>
    </row>
    <row r="80" spans="1:17">
      <c r="H80" s="1473"/>
    </row>
    <row r="81" spans="8:8">
      <c r="H81" s="1473"/>
    </row>
    <row r="82" spans="8:8">
      <c r="H82" s="1473"/>
    </row>
    <row r="83" spans="8:8">
      <c r="H83" s="1473"/>
    </row>
    <row r="84" spans="8:8">
      <c r="H84" s="1473"/>
    </row>
    <row r="85" spans="8:8">
      <c r="H85" s="1473"/>
    </row>
    <row r="86" spans="8:8">
      <c r="H86" s="1473"/>
    </row>
    <row r="87" spans="8:8">
      <c r="H87" s="1473"/>
    </row>
    <row r="88" spans="8:8">
      <c r="H88" s="1473"/>
    </row>
    <row r="89" spans="8:8">
      <c r="H89" s="1473"/>
    </row>
    <row r="90" spans="8:8">
      <c r="H90" s="1473"/>
    </row>
    <row r="91" spans="8:8">
      <c r="H91" s="1473"/>
    </row>
    <row r="92" spans="8:8">
      <c r="H92" s="1473"/>
    </row>
    <row r="93" spans="8:8">
      <c r="H93" s="1473"/>
    </row>
    <row r="94" spans="8:8">
      <c r="H94" s="1473"/>
    </row>
    <row r="95" spans="8:8">
      <c r="H95" s="1473"/>
    </row>
    <row r="96" spans="8:8">
      <c r="H96" s="1473"/>
    </row>
    <row r="97" spans="8:8">
      <c r="H97" s="1473"/>
    </row>
    <row r="98" spans="8:8">
      <c r="H98" s="1473"/>
    </row>
    <row r="99" spans="8:8">
      <c r="H99" s="1473"/>
    </row>
    <row r="100" spans="8:8">
      <c r="H100" s="1473"/>
    </row>
    <row r="101" spans="8:8">
      <c r="H101" s="1473"/>
    </row>
    <row r="102" spans="8:8">
      <c r="H102" s="1473"/>
    </row>
    <row r="103" spans="8:8">
      <c r="H103" s="1473"/>
    </row>
    <row r="104" spans="8:8">
      <c r="H104" s="1473"/>
    </row>
    <row r="105" spans="8:8">
      <c r="H105" s="1473"/>
    </row>
    <row r="106" spans="8:8">
      <c r="H106" s="1473"/>
    </row>
    <row r="107" spans="8:8">
      <c r="H107" s="1473"/>
    </row>
    <row r="108" spans="8:8">
      <c r="H108" s="1473"/>
    </row>
    <row r="109" spans="8:8">
      <c r="H109" s="1473"/>
    </row>
    <row r="110" spans="8:8">
      <c r="H110" s="1473"/>
    </row>
    <row r="111" spans="8:8">
      <c r="H111" s="1473"/>
    </row>
    <row r="112" spans="8:8">
      <c r="H112" s="1473"/>
    </row>
    <row r="113" spans="8:8">
      <c r="H113" s="1473"/>
    </row>
    <row r="114" spans="8:8">
      <c r="H114" s="1473"/>
    </row>
    <row r="115" spans="8:8">
      <c r="H115" s="1473"/>
    </row>
    <row r="116" spans="8:8">
      <c r="H116" s="1473"/>
    </row>
    <row r="117" spans="8:8">
      <c r="H117" s="1473"/>
    </row>
    <row r="118" spans="8:8">
      <c r="H118" s="1473"/>
    </row>
    <row r="119" spans="8:8">
      <c r="H119" s="1473"/>
    </row>
    <row r="120" spans="8:8">
      <c r="H120" s="1473"/>
    </row>
    <row r="121" spans="8:8">
      <c r="H121" s="1473"/>
    </row>
    <row r="122" spans="8:8">
      <c r="H122" s="1473"/>
    </row>
    <row r="123" spans="8:8">
      <c r="H123" s="1473"/>
    </row>
    <row r="124" spans="8:8">
      <c r="H124" s="1473"/>
    </row>
    <row r="125" spans="8:8">
      <c r="H125" s="1473"/>
    </row>
    <row r="126" spans="8:8">
      <c r="H126" s="1473"/>
    </row>
    <row r="127" spans="8:8">
      <c r="H127" s="1473"/>
    </row>
    <row r="128" spans="8:8">
      <c r="H128" s="1473"/>
    </row>
    <row r="129" spans="8:8">
      <c r="H129" s="1473"/>
    </row>
    <row r="130" spans="8:8">
      <c r="H130" s="1473"/>
    </row>
    <row r="131" spans="8:8">
      <c r="H131" s="1473"/>
    </row>
    <row r="132" spans="8:8">
      <c r="H132" s="1473"/>
    </row>
    <row r="133" spans="8:8">
      <c r="H133" s="1473"/>
    </row>
    <row r="134" spans="8:8">
      <c r="H134" s="1473"/>
    </row>
    <row r="135" spans="8:8">
      <c r="H135" s="1473"/>
    </row>
    <row r="136" spans="8:8">
      <c r="H136" s="1473"/>
    </row>
    <row r="137" spans="8:8">
      <c r="H137" s="1473"/>
    </row>
    <row r="138" spans="8:8">
      <c r="H138" s="1473"/>
    </row>
    <row r="139" spans="8:8">
      <c r="H139" s="1473"/>
    </row>
    <row r="140" spans="8:8">
      <c r="H140" s="1473"/>
    </row>
    <row r="141" spans="8:8">
      <c r="H141" s="1473"/>
    </row>
    <row r="142" spans="8:8">
      <c r="H142" s="1473"/>
    </row>
    <row r="143" spans="8:8">
      <c r="H143" s="1473"/>
    </row>
  </sheetData>
  <customSheetViews>
    <customSheetView guid="{4E7A3D04-9F51-465C-A42B-3DF9B3E7D5B5}" showPageBreaks="1" showGridLines="0" printArea="1">
      <selection activeCell="P19" sqref="P19"/>
      <pageMargins left="0.5" right="0.5" top="0.5" bottom="0.25" header="0.5" footer="0.5"/>
      <printOptions horizontalCentered="1" verticalCentered="1"/>
      <pageSetup scale="77" orientation="portrait" horizontalDpi="360" r:id="rId1"/>
      <headerFooter alignWithMargins="0">
        <oddFooter xml:space="preserve">&amp;R&amp;"Arial,Bold"&amp;8
</oddFooter>
      </headerFooter>
    </customSheetView>
    <customSheetView guid="{0DB5BAD5-393A-4F38-9E8B-709DEA7858B1}" showPageBreaks="1" showGridLines="0" printArea="1">
      <selection activeCell="P19" sqref="P19"/>
      <pageMargins left="0.5" right="0.5" top="0.5" bottom="0.25" header="0.5" footer="0.5"/>
      <printOptions horizontalCentered="1" verticalCentered="1"/>
      <pageSetup scale="77" orientation="portrait" horizontalDpi="360" r:id="rId2"/>
      <headerFooter alignWithMargins="0">
        <oddFooter xml:space="preserve">&amp;R&amp;"Arial,Bold"&amp;8
</oddFooter>
      </headerFooter>
    </customSheetView>
    <customSheetView guid="{9188604F-721B-4607-B5A7-F14601E34BB8}" showPageBreaks="1" showGridLines="0" printArea="1">
      <selection activeCell="P19" sqref="P19"/>
      <pageMargins left="0.5" right="0.5" top="0.5" bottom="0.25" header="0.5" footer="0.5"/>
      <printOptions horizontalCentered="1" verticalCentered="1"/>
      <pageSetup scale="77" orientation="portrait" horizontalDpi="360" r:id="rId3"/>
      <headerFooter alignWithMargins="0">
        <oddFooter xml:space="preserve">&amp;R&amp;"Arial,Bold"&amp;8
</oddFooter>
      </headerFooter>
    </customSheetView>
    <customSheetView guid="{26429A53-B624-4AA6-8C8D-667186B058B8}" showGridLines="0">
      <selection activeCell="P19" sqref="P19"/>
      <pageMargins left="0.5" right="0.5" top="0.5" bottom="0.25" header="0.5" footer="0.5"/>
      <printOptions horizontalCentered="1" verticalCentered="1"/>
      <pageSetup scale="77" orientation="portrait" horizontalDpi="360" r:id="rId4"/>
      <headerFooter alignWithMargins="0">
        <oddFooter xml:space="preserve">&amp;R&amp;"Arial,Bold"&amp;8
</oddFooter>
      </headerFooter>
    </customSheetView>
    <customSheetView guid="{7390B031-6060-4327-BF01-8B9465EDB6D9}" showGridLines="0">
      <selection activeCell="P19" sqref="P19"/>
      <pageMargins left="0.5" right="0.5" top="0.5" bottom="0.25" header="0.5" footer="0.5"/>
      <printOptions horizontalCentered="1" verticalCentered="1"/>
      <pageSetup scale="77" orientation="portrait" horizontalDpi="360" r:id="rId5"/>
      <headerFooter alignWithMargins="0">
        <oddFooter xml:space="preserve">&amp;R&amp;"Arial,Bold"&amp;8
</oddFooter>
      </headerFooter>
    </customSheetView>
    <customSheetView guid="{49D366EC-C851-4932-854D-8EA887B298C5}" showGridLines="0">
      <selection activeCell="P19" sqref="P19"/>
      <pageMargins left="0.5" right="0.5" top="0.5" bottom="0.25" header="0.5" footer="0.5"/>
      <printOptions horizontalCentered="1" verticalCentered="1"/>
      <pageSetup scale="77" orientation="portrait" horizontalDpi="360" r:id="rId6"/>
      <headerFooter alignWithMargins="0">
        <oddFooter xml:space="preserve">&amp;R&amp;"Arial,Bold"&amp;8
</oddFooter>
      </headerFooter>
    </customSheetView>
    <customSheetView guid="{F228F194-B0FE-4A91-A927-06A4E89703F0}" showGridLines="0">
      <selection activeCell="P19" sqref="P19"/>
      <pageMargins left="0.5" right="0.5" top="0.5" bottom="0.25" header="0.5" footer="0.5"/>
      <printOptions horizontalCentered="1" verticalCentered="1"/>
      <pageSetup scale="77" orientation="portrait" horizontalDpi="360" r:id="rId7"/>
      <headerFooter alignWithMargins="0">
        <oddFooter xml:space="preserve">&amp;R&amp;"Arial,Bold"&amp;8
</oddFooter>
      </headerFooter>
    </customSheetView>
    <customSheetView guid="{A2494C54-8D9D-4A05-9F27-C858173D9692}" showGridLines="0">
      <selection activeCell="P19" sqref="P19"/>
      <pageMargins left="0.5" right="0.5" top="0.5" bottom="0.25" header="0.5" footer="0.5"/>
      <printOptions horizontalCentered="1" verticalCentered="1"/>
      <pageSetup scale="77" orientation="portrait" horizontalDpi="360" r:id="rId8"/>
      <headerFooter alignWithMargins="0">
        <oddFooter xml:space="preserve">&amp;R&amp;"Arial,Bold"&amp;8
</oddFooter>
      </headerFooter>
    </customSheetView>
    <customSheetView guid="{74404EEC-CA6A-48B0-B168-B7933282EEB2}" showPageBreaks="1" showGridLines="0" printArea="1">
      <selection activeCell="P19" sqref="P19"/>
      <pageMargins left="0.5" right="0.5" top="0.5" bottom="0.25" header="0.5" footer="0.5"/>
      <printOptions horizontalCentered="1" verticalCentered="1"/>
      <pageSetup scale="77" orientation="portrait" horizontalDpi="360" r:id="rId9"/>
      <headerFooter alignWithMargins="0">
        <oddFooter xml:space="preserve">&amp;R&amp;"Arial,Bold"&amp;8
</oddFooter>
      </headerFooter>
    </customSheetView>
    <customSheetView guid="{FB19BFAA-60BA-4CC2-92E5-E4C141AE804E}" showGridLines="0">
      <selection activeCell="P19" sqref="P19"/>
      <pageMargins left="0.5" right="0.5" top="0.5" bottom="0.25" header="0.5" footer="0.5"/>
      <printOptions horizontalCentered="1" verticalCentered="1"/>
      <pageSetup scale="77" orientation="portrait" horizontalDpi="360" r:id="rId10"/>
      <headerFooter alignWithMargins="0">
        <oddFooter xml:space="preserve">&amp;R&amp;"Arial,Bold"&amp;8
</oddFooter>
      </headerFooter>
    </customSheetView>
    <customSheetView guid="{F56BCD39-3910-4701-BCCF-245589B07D98}" showPageBreaks="1" showGridLines="0" printArea="1">
      <selection activeCell="H72" sqref="H72"/>
      <pageMargins left="0.5" right="0.5" top="0.5" bottom="0.25" header="0.5" footer="0.5"/>
      <printOptions horizontalCentered="1" verticalCentered="1"/>
      <pageSetup scale="77" orientation="portrait" horizontalDpi="360" r:id="rId11"/>
      <headerFooter alignWithMargins="0">
        <oddFooter xml:space="preserve">&amp;R&amp;"Arial,Bold"&amp;8
</oddFooter>
      </headerFooter>
    </customSheetView>
  </customSheetViews>
  <mergeCells count="4">
    <mergeCell ref="A2:I2"/>
    <mergeCell ref="A3:I3"/>
    <mergeCell ref="A4:I4"/>
    <mergeCell ref="F40:G40"/>
  </mergeCells>
  <printOptions horizontalCentered="1" verticalCentered="1" gridLinesSet="0"/>
  <pageMargins left="0.5" right="0.5" top="0.5" bottom="0.25" header="0.5" footer="0.5"/>
  <pageSetup scale="77" orientation="portrait" r:id="rId12"/>
  <headerFooter alignWithMargins="0">
    <oddFooter xml:space="preserve">&amp;R&amp;"Arial,Bold"&amp;8
</oddFooter>
  </headerFooter>
  <legacyDrawing r:id="rId1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showGridLines="0" topLeftCell="A43" zoomScaleNormal="100" workbookViewId="0">
      <selection activeCell="C38" sqref="C38"/>
    </sheetView>
  </sheetViews>
  <sheetFormatPr defaultColWidth="8.85546875" defaultRowHeight="12.75"/>
  <cols>
    <col min="1" max="3" width="5.7109375" style="1084" customWidth="1"/>
    <col min="4" max="4" width="4.7109375" style="1084" customWidth="1"/>
    <col min="5" max="5" width="2.7109375" style="1084" customWidth="1"/>
    <col min="6" max="6" width="23.85546875" style="1084" customWidth="1"/>
    <col min="7" max="7" width="11" style="1084" customWidth="1"/>
    <col min="8" max="8" width="12" style="1084" customWidth="1"/>
    <col min="9" max="9" width="11.7109375" style="1084" customWidth="1"/>
    <col min="10" max="10" width="11" style="1084" customWidth="1"/>
    <col min="11" max="11" width="11.42578125" style="1084" customWidth="1"/>
    <col min="12" max="12" width="11.7109375" style="1084" customWidth="1"/>
    <col min="13" max="13" width="5.7109375" style="1084" customWidth="1"/>
    <col min="14" max="15" width="8.85546875" style="1084"/>
    <col min="16" max="16" width="20.140625" style="1240" bestFit="1" customWidth="1"/>
    <col min="17" max="17" width="10.140625" style="1240" bestFit="1" customWidth="1"/>
    <col min="18" max="18" width="21.140625" style="1240" bestFit="1" customWidth="1"/>
    <col min="19" max="19" width="10.140625" style="1240" bestFit="1" customWidth="1"/>
    <col min="20" max="16384" width="8.85546875" style="1084"/>
  </cols>
  <sheetData>
    <row r="1" spans="1:19" s="1395" customFormat="1">
      <c r="A1" s="1474">
        <v>38</v>
      </c>
      <c r="B1" s="1475"/>
      <c r="C1" s="1476"/>
      <c r="D1" s="1476"/>
      <c r="E1" s="1476"/>
      <c r="F1" s="1476"/>
      <c r="G1" s="1476"/>
      <c r="H1" s="1476"/>
      <c r="I1" s="1476"/>
      <c r="J1" s="1476"/>
      <c r="K1" s="1476"/>
      <c r="L1" s="1476"/>
      <c r="M1" s="1477" t="s">
        <v>3461</v>
      </c>
      <c r="P1" s="1240"/>
      <c r="Q1" s="1240"/>
      <c r="R1" s="1240"/>
      <c r="S1" s="1240"/>
    </row>
    <row r="2" spans="1:19">
      <c r="A2" s="3955" t="s">
        <v>1454</v>
      </c>
      <c r="B2" s="3956"/>
      <c r="C2" s="3956"/>
      <c r="D2" s="3956"/>
      <c r="E2" s="3956"/>
      <c r="F2" s="3956"/>
      <c r="G2" s="3956"/>
      <c r="H2" s="3956"/>
      <c r="I2" s="3956"/>
      <c r="J2" s="3956"/>
      <c r="K2" s="3956"/>
      <c r="L2" s="3956"/>
      <c r="M2" s="3957"/>
    </row>
    <row r="3" spans="1:19">
      <c r="A3" s="1478" t="s">
        <v>295</v>
      </c>
      <c r="B3" s="1479"/>
      <c r="C3" s="1479"/>
      <c r="D3" s="1479"/>
      <c r="E3" s="1479"/>
      <c r="F3" s="1479"/>
      <c r="G3" s="1479"/>
      <c r="H3" s="1479"/>
      <c r="I3" s="1479"/>
      <c r="J3" s="1479"/>
      <c r="K3" s="1479"/>
      <c r="L3" s="1479"/>
      <c r="M3" s="1480"/>
    </row>
    <row r="4" spans="1:19">
      <c r="A4" s="1478"/>
      <c r="B4" s="1481"/>
      <c r="C4" s="1481"/>
      <c r="D4" s="1481"/>
      <c r="E4" s="1481"/>
      <c r="F4" s="1481"/>
      <c r="G4" s="1481"/>
      <c r="H4" s="1481"/>
      <c r="I4" s="1481"/>
      <c r="J4" s="1481"/>
      <c r="K4" s="1481"/>
      <c r="L4" s="1481"/>
      <c r="M4" s="1480"/>
    </row>
    <row r="5" spans="1:19">
      <c r="A5" s="1482"/>
      <c r="B5" s="1479"/>
      <c r="C5" s="1479"/>
      <c r="D5" s="1479"/>
      <c r="E5" s="1479"/>
      <c r="F5" s="1479"/>
      <c r="G5" s="1479"/>
      <c r="H5" s="1479"/>
      <c r="I5" s="1479"/>
      <c r="J5" s="1479"/>
      <c r="K5" s="1479"/>
      <c r="L5" s="1479"/>
      <c r="M5" s="1483"/>
    </row>
    <row r="6" spans="1:19">
      <c r="A6" s="1482"/>
      <c r="B6" s="1479"/>
      <c r="C6" s="1484" t="s">
        <v>1455</v>
      </c>
      <c r="D6" s="1479"/>
      <c r="E6" s="1479"/>
      <c r="F6" s="1479"/>
      <c r="G6" s="1485"/>
      <c r="H6" s="1485"/>
      <c r="I6" s="1485"/>
      <c r="J6" s="1485"/>
      <c r="K6" s="1485"/>
      <c r="L6" s="1485"/>
      <c r="M6" s="1480"/>
    </row>
    <row r="7" spans="1:19">
      <c r="A7" s="1482"/>
      <c r="B7" s="1479"/>
      <c r="C7" s="1486" t="s">
        <v>1456</v>
      </c>
      <c r="D7" s="1479"/>
      <c r="E7" s="1479"/>
      <c r="F7" s="1479"/>
      <c r="G7" s="1485"/>
      <c r="H7" s="1485"/>
      <c r="I7" s="1485"/>
      <c r="J7" s="1485"/>
      <c r="K7" s="1485"/>
      <c r="L7" s="1485"/>
      <c r="M7" s="1480"/>
    </row>
    <row r="8" spans="1:19">
      <c r="A8" s="1482"/>
      <c r="B8" s="1479"/>
      <c r="C8" s="1486" t="s">
        <v>1457</v>
      </c>
      <c r="D8" s="1479"/>
      <c r="E8" s="1479"/>
      <c r="F8" s="1479"/>
      <c r="G8" s="1485"/>
      <c r="H8" s="1485"/>
      <c r="I8" s="1485"/>
      <c r="J8" s="1485"/>
      <c r="K8" s="1485"/>
      <c r="L8" s="1485"/>
      <c r="M8" s="1480"/>
    </row>
    <row r="9" spans="1:19">
      <c r="A9" s="1482"/>
      <c r="B9" s="1479"/>
      <c r="C9" s="1484" t="s">
        <v>1458</v>
      </c>
      <c r="D9" s="1479"/>
      <c r="E9" s="1479"/>
      <c r="F9" s="1479"/>
      <c r="G9" s="1485"/>
      <c r="H9" s="1485"/>
      <c r="I9" s="1485"/>
      <c r="J9" s="1485"/>
      <c r="K9" s="1485"/>
      <c r="L9" s="1485"/>
      <c r="M9" s="1480"/>
    </row>
    <row r="10" spans="1:19">
      <c r="A10" s="1482"/>
      <c r="B10" s="1479"/>
      <c r="C10" s="1486" t="s">
        <v>1459</v>
      </c>
      <c r="D10" s="1479"/>
      <c r="E10" s="1479"/>
      <c r="F10" s="1479"/>
      <c r="G10" s="1485"/>
      <c r="H10" s="1485"/>
      <c r="I10" s="1485"/>
      <c r="J10" s="1485"/>
      <c r="K10" s="1485"/>
      <c r="L10" s="1485"/>
      <c r="M10" s="1480"/>
    </row>
    <row r="11" spans="1:19">
      <c r="A11" s="1482"/>
      <c r="B11" s="1479"/>
      <c r="C11" s="1484" t="s">
        <v>1460</v>
      </c>
      <c r="D11" s="1479"/>
      <c r="E11" s="1479"/>
      <c r="F11" s="1479"/>
      <c r="G11" s="1485"/>
      <c r="H11" s="1485"/>
      <c r="I11" s="1485"/>
      <c r="J11" s="1485"/>
      <c r="K11" s="1485"/>
      <c r="L11" s="1485"/>
      <c r="M11" s="1480"/>
    </row>
    <row r="12" spans="1:19">
      <c r="A12" s="1482"/>
      <c r="B12" s="1479"/>
      <c r="C12" s="1484" t="s">
        <v>1461</v>
      </c>
      <c r="D12" s="1479"/>
      <c r="E12" s="1479"/>
      <c r="F12" s="1479"/>
      <c r="G12" s="1485"/>
      <c r="H12" s="1485"/>
      <c r="I12" s="1485"/>
      <c r="J12" s="1485"/>
      <c r="K12" s="1485"/>
      <c r="L12" s="1485"/>
      <c r="M12" s="1480"/>
    </row>
    <row r="13" spans="1:19">
      <c r="A13" s="1482"/>
      <c r="B13" s="1479"/>
      <c r="C13" s="1484" t="s">
        <v>1462</v>
      </c>
      <c r="D13" s="1479"/>
      <c r="E13" s="1479"/>
      <c r="F13" s="1479"/>
      <c r="G13" s="1485"/>
      <c r="H13" s="1485"/>
      <c r="I13" s="1485"/>
      <c r="J13" s="1485"/>
      <c r="K13" s="1485"/>
      <c r="L13" s="1485"/>
      <c r="M13" s="1480"/>
    </row>
    <row r="14" spans="1:19">
      <c r="A14" s="1482"/>
      <c r="B14" s="1479"/>
      <c r="C14" s="1486" t="s">
        <v>1463</v>
      </c>
      <c r="D14" s="1479"/>
      <c r="E14" s="1479"/>
      <c r="F14" s="1479"/>
      <c r="G14" s="1485"/>
      <c r="H14" s="1485"/>
      <c r="I14" s="1485"/>
      <c r="J14" s="1485"/>
      <c r="K14" s="1485"/>
      <c r="L14" s="1485"/>
      <c r="M14" s="1480"/>
    </row>
    <row r="15" spans="1:19">
      <c r="A15" s="1487"/>
      <c r="B15" s="1488"/>
      <c r="C15" s="1489"/>
      <c r="D15" s="1488"/>
      <c r="E15" s="1488"/>
      <c r="F15" s="1488"/>
      <c r="G15" s="1488"/>
      <c r="H15" s="1488"/>
      <c r="I15" s="1488"/>
      <c r="J15" s="1488"/>
      <c r="K15" s="1488"/>
      <c r="L15" s="1488"/>
      <c r="M15" s="1490"/>
    </row>
    <row r="16" spans="1:19">
      <c r="A16" s="1491"/>
      <c r="B16" s="1492"/>
      <c r="C16" s="1492"/>
      <c r="D16" s="1492"/>
      <c r="E16" s="1492"/>
      <c r="F16" s="1492"/>
      <c r="G16" s="1492"/>
      <c r="H16" s="1492"/>
      <c r="I16" s="1492"/>
      <c r="J16" s="1492"/>
      <c r="K16" s="1492"/>
      <c r="L16" s="1492"/>
      <c r="M16" s="1493"/>
    </row>
    <row r="17" spans="1:19">
      <c r="A17" s="1494"/>
      <c r="B17" s="1495"/>
      <c r="C17" s="1496"/>
      <c r="D17" s="1496"/>
      <c r="E17" s="1496"/>
      <c r="F17" s="1496"/>
      <c r="G17" s="1482"/>
      <c r="H17" s="1482" t="s">
        <v>1405</v>
      </c>
      <c r="I17" s="1483"/>
      <c r="J17" s="1497" t="s">
        <v>1406</v>
      </c>
      <c r="K17" s="1497"/>
      <c r="L17" s="1498"/>
      <c r="M17" s="1499"/>
    </row>
    <row r="18" spans="1:19">
      <c r="A18" s="1500"/>
      <c r="B18" s="1500"/>
      <c r="C18" s="1501"/>
      <c r="D18" s="1501"/>
      <c r="E18" s="1501"/>
      <c r="F18" s="1502"/>
      <c r="G18" s="1503"/>
      <c r="H18" s="1487" t="s">
        <v>1407</v>
      </c>
      <c r="I18" s="1490"/>
      <c r="J18" s="1487" t="s">
        <v>1407</v>
      </c>
      <c r="K18" s="1490"/>
      <c r="L18" s="1498"/>
      <c r="M18" s="1504"/>
    </row>
    <row r="19" spans="1:19">
      <c r="A19" s="1500"/>
      <c r="B19" s="1500"/>
      <c r="C19" s="1501"/>
      <c r="D19" s="1505"/>
      <c r="E19" s="1505"/>
      <c r="F19" s="1502"/>
      <c r="G19" s="1504" t="s">
        <v>1408</v>
      </c>
      <c r="H19" s="1504" t="s">
        <v>1409</v>
      </c>
      <c r="I19" s="1504"/>
      <c r="J19" s="1504"/>
      <c r="K19" s="1504"/>
      <c r="L19" s="1504" t="s">
        <v>1408</v>
      </c>
      <c r="M19" s="1504"/>
    </row>
    <row r="20" spans="1:19">
      <c r="A20" s="1504" t="s">
        <v>7</v>
      </c>
      <c r="B20" s="1504" t="s">
        <v>71</v>
      </c>
      <c r="C20" s="1479" t="s">
        <v>557</v>
      </c>
      <c r="D20" s="1479"/>
      <c r="E20" s="1479"/>
      <c r="F20" s="1497"/>
      <c r="G20" s="1504" t="s">
        <v>72</v>
      </c>
      <c r="H20" s="1504" t="s">
        <v>1410</v>
      </c>
      <c r="I20" s="1504" t="s">
        <v>1431</v>
      </c>
      <c r="J20" s="1504" t="s">
        <v>1411</v>
      </c>
      <c r="K20" s="1504" t="s">
        <v>1432</v>
      </c>
      <c r="L20" s="1504" t="s">
        <v>1412</v>
      </c>
      <c r="M20" s="1504" t="s">
        <v>7</v>
      </c>
    </row>
    <row r="21" spans="1:19">
      <c r="A21" s="1504" t="s">
        <v>17</v>
      </c>
      <c r="B21" s="1504" t="s">
        <v>79</v>
      </c>
      <c r="C21" s="1479"/>
      <c r="D21" s="1479"/>
      <c r="E21" s="1479"/>
      <c r="F21" s="1497"/>
      <c r="G21" s="1504" t="s">
        <v>81</v>
      </c>
      <c r="H21" s="1504" t="s">
        <v>687</v>
      </c>
      <c r="I21" s="1504"/>
      <c r="J21" s="1504"/>
      <c r="K21" s="1504"/>
      <c r="L21" s="1504" t="s">
        <v>1415</v>
      </c>
      <c r="M21" s="1504" t="s">
        <v>17</v>
      </c>
    </row>
    <row r="22" spans="1:19" ht="13.5" thickBot="1">
      <c r="A22" s="1506"/>
      <c r="B22" s="1506"/>
      <c r="C22" s="1488" t="s">
        <v>24</v>
      </c>
      <c r="D22" s="1488"/>
      <c r="E22" s="1488"/>
      <c r="F22" s="1488"/>
      <c r="G22" s="1507" t="s">
        <v>25</v>
      </c>
      <c r="H22" s="1507" t="s">
        <v>26</v>
      </c>
      <c r="I22" s="1507" t="s">
        <v>27</v>
      </c>
      <c r="J22" s="1507" t="s">
        <v>28</v>
      </c>
      <c r="K22" s="1507" t="s">
        <v>29</v>
      </c>
      <c r="L22" s="1507" t="s">
        <v>30</v>
      </c>
      <c r="M22" s="1507"/>
      <c r="P22" s="220"/>
      <c r="Q22" s="220"/>
      <c r="R22" s="220"/>
      <c r="S22" s="220"/>
    </row>
    <row r="23" spans="1:19" s="685" customFormat="1" ht="16.5" customHeight="1">
      <c r="A23" s="1504"/>
      <c r="B23" s="1504"/>
      <c r="C23" s="1479" t="s">
        <v>1384</v>
      </c>
      <c r="D23" s="1479"/>
      <c r="E23" s="1479"/>
      <c r="F23" s="1479"/>
      <c r="G23" s="1508"/>
      <c r="H23" s="1509"/>
      <c r="I23" s="1510"/>
      <c r="J23" s="1509"/>
      <c r="K23" s="1509"/>
      <c r="L23" s="1511"/>
      <c r="M23" s="1504"/>
      <c r="P23" s="841"/>
      <c r="Q23" s="841"/>
      <c r="R23" s="841"/>
      <c r="S23" s="841"/>
    </row>
    <row r="24" spans="1:19" ht="16.5" customHeight="1">
      <c r="A24" s="1512">
        <v>1</v>
      </c>
      <c r="B24" s="1512"/>
      <c r="C24" s="1513" t="s">
        <v>1276</v>
      </c>
      <c r="D24" s="1514" t="s">
        <v>1277</v>
      </c>
      <c r="E24" s="1515"/>
      <c r="F24" s="1515"/>
      <c r="G24" s="1516"/>
      <c r="H24" s="1517"/>
      <c r="I24" s="1517"/>
      <c r="J24" s="1518"/>
      <c r="K24" s="1518"/>
      <c r="L24" s="1519"/>
      <c r="M24" s="1520">
        <v>1</v>
      </c>
    </row>
    <row r="25" spans="1:19">
      <c r="A25" s="1521">
        <v>2</v>
      </c>
      <c r="B25" s="1521"/>
      <c r="C25" s="1522" t="s">
        <v>1278</v>
      </c>
      <c r="D25" s="1493" t="s">
        <v>1279</v>
      </c>
      <c r="E25" s="1515"/>
      <c r="F25" s="1515"/>
      <c r="G25" s="1516"/>
      <c r="H25" s="1517"/>
      <c r="I25" s="1517"/>
      <c r="J25" s="1518"/>
      <c r="K25" s="1518"/>
      <c r="L25" s="1519"/>
      <c r="M25" s="1523">
        <v>2</v>
      </c>
    </row>
    <row r="26" spans="1:19">
      <c r="A26" s="1521">
        <v>3</v>
      </c>
      <c r="B26" s="1521"/>
      <c r="C26" s="1522" t="s">
        <v>1280</v>
      </c>
      <c r="D26" s="1493" t="s">
        <v>1281</v>
      </c>
      <c r="E26" s="1515"/>
      <c r="F26" s="1515"/>
      <c r="G26" s="1516"/>
      <c r="H26" s="1517"/>
      <c r="I26" s="1517"/>
      <c r="J26" s="1518"/>
      <c r="K26" s="1518"/>
      <c r="L26" s="1519"/>
      <c r="M26" s="1523">
        <v>3</v>
      </c>
    </row>
    <row r="27" spans="1:19">
      <c r="A27" s="1521">
        <v>4</v>
      </c>
      <c r="B27" s="1521"/>
      <c r="C27" s="1522" t="s">
        <v>1282</v>
      </c>
      <c r="D27" s="1493" t="s">
        <v>1283</v>
      </c>
      <c r="E27" s="1515"/>
      <c r="F27" s="1515"/>
      <c r="G27" s="1516"/>
      <c r="H27" s="1517"/>
      <c r="I27" s="1517"/>
      <c r="J27" s="1518"/>
      <c r="K27" s="1518"/>
      <c r="L27" s="1519"/>
      <c r="M27" s="1523">
        <v>4</v>
      </c>
    </row>
    <row r="28" spans="1:19">
      <c r="A28" s="1521">
        <v>5</v>
      </c>
      <c r="B28" s="1521"/>
      <c r="C28" s="1522" t="s">
        <v>1284</v>
      </c>
      <c r="D28" s="1493" t="s">
        <v>1285</v>
      </c>
      <c r="E28" s="1515"/>
      <c r="F28" s="1515"/>
      <c r="G28" s="1516"/>
      <c r="H28" s="1517"/>
      <c r="I28" s="1517"/>
      <c r="J28" s="1518"/>
      <c r="K28" s="1518"/>
      <c r="L28" s="1519"/>
      <c r="M28" s="1523">
        <v>5</v>
      </c>
    </row>
    <row r="29" spans="1:19">
      <c r="A29" s="1521">
        <v>6</v>
      </c>
      <c r="B29" s="1521"/>
      <c r="C29" s="1522" t="s">
        <v>1286</v>
      </c>
      <c r="D29" s="1492" t="s">
        <v>1287</v>
      </c>
      <c r="E29" s="1515"/>
      <c r="F29" s="1515"/>
      <c r="G29" s="1516"/>
      <c r="H29" s="1517"/>
      <c r="I29" s="1517"/>
      <c r="J29" s="1518"/>
      <c r="K29" s="1518"/>
      <c r="L29" s="1519"/>
      <c r="M29" s="1523">
        <v>6</v>
      </c>
    </row>
    <row r="30" spans="1:19">
      <c r="A30" s="1521">
        <v>7</v>
      </c>
      <c r="B30" s="1521"/>
      <c r="C30" s="1522" t="s">
        <v>1288</v>
      </c>
      <c r="D30" s="1493" t="s">
        <v>1289</v>
      </c>
      <c r="E30" s="1515"/>
      <c r="F30" s="1515"/>
      <c r="G30" s="1516"/>
      <c r="H30" s="1517"/>
      <c r="I30" s="1517"/>
      <c r="J30" s="1518"/>
      <c r="K30" s="1518"/>
      <c r="L30" s="1519"/>
      <c r="M30" s="1523">
        <v>7</v>
      </c>
    </row>
    <row r="31" spans="1:19">
      <c r="A31" s="1521">
        <v>8</v>
      </c>
      <c r="B31" s="1521"/>
      <c r="C31" s="1522" t="s">
        <v>1290</v>
      </c>
      <c r="D31" s="1493" t="s">
        <v>1291</v>
      </c>
      <c r="E31" s="1515"/>
      <c r="F31" s="1515"/>
      <c r="G31" s="1516"/>
      <c r="H31" s="1517"/>
      <c r="I31" s="1517"/>
      <c r="J31" s="1518"/>
      <c r="K31" s="1518"/>
      <c r="L31" s="1519"/>
      <c r="M31" s="1523">
        <v>8</v>
      </c>
    </row>
    <row r="32" spans="1:19">
      <c r="A32" s="1521">
        <v>9</v>
      </c>
      <c r="B32" s="1521"/>
      <c r="C32" s="1522" t="s">
        <v>1292</v>
      </c>
      <c r="D32" s="1493" t="s">
        <v>1293</v>
      </c>
      <c r="E32" s="1515"/>
      <c r="F32" s="1515"/>
      <c r="G32" s="1516"/>
      <c r="H32" s="1517"/>
      <c r="I32" s="1517"/>
      <c r="J32" s="1518"/>
      <c r="K32" s="1518"/>
      <c r="L32" s="1519"/>
      <c r="M32" s="1523">
        <v>9</v>
      </c>
    </row>
    <row r="33" spans="1:13">
      <c r="A33" s="1521">
        <v>10</v>
      </c>
      <c r="B33" s="1521"/>
      <c r="C33" s="1522" t="s">
        <v>1294</v>
      </c>
      <c r="D33" s="1493" t="s">
        <v>1295</v>
      </c>
      <c r="E33" s="1515"/>
      <c r="F33" s="1515"/>
      <c r="G33" s="1516"/>
      <c r="H33" s="1517"/>
      <c r="I33" s="1517"/>
      <c r="J33" s="1518"/>
      <c r="K33" s="1518"/>
      <c r="L33" s="1519"/>
      <c r="M33" s="1523">
        <v>10</v>
      </c>
    </row>
    <row r="34" spans="1:13">
      <c r="A34" s="1521">
        <v>11</v>
      </c>
      <c r="B34" s="1521"/>
      <c r="C34" s="1522" t="s">
        <v>1296</v>
      </c>
      <c r="D34" s="1493" t="s">
        <v>1297</v>
      </c>
      <c r="E34" s="1515"/>
      <c r="F34" s="1515"/>
      <c r="G34" s="1516"/>
      <c r="H34" s="1517"/>
      <c r="I34" s="1517"/>
      <c r="J34" s="1518"/>
      <c r="K34" s="1518"/>
      <c r="L34" s="1519"/>
      <c r="M34" s="1523">
        <v>11</v>
      </c>
    </row>
    <row r="35" spans="1:13">
      <c r="A35" s="1521">
        <v>12</v>
      </c>
      <c r="B35" s="1521"/>
      <c r="C35" s="1522" t="s">
        <v>1298</v>
      </c>
      <c r="D35" s="1493" t="s">
        <v>1299</v>
      </c>
      <c r="E35" s="1515"/>
      <c r="F35" s="1515"/>
      <c r="G35" s="1516"/>
      <c r="H35" s="1517"/>
      <c r="I35" s="1517"/>
      <c r="J35" s="1518"/>
      <c r="K35" s="1518"/>
      <c r="L35" s="1519"/>
      <c r="M35" s="1523">
        <v>12</v>
      </c>
    </row>
    <row r="36" spans="1:13">
      <c r="A36" s="1521">
        <v>13</v>
      </c>
      <c r="B36" s="1521"/>
      <c r="C36" s="1522" t="s">
        <v>1300</v>
      </c>
      <c r="D36" s="1493" t="s">
        <v>1301</v>
      </c>
      <c r="E36" s="1515"/>
      <c r="F36" s="1515"/>
      <c r="G36" s="1516"/>
      <c r="H36" s="1524" t="s">
        <v>1386</v>
      </c>
      <c r="I36" s="1525"/>
      <c r="J36" s="1525"/>
      <c r="K36" s="1518"/>
      <c r="L36" s="1519"/>
      <c r="M36" s="1523">
        <v>13</v>
      </c>
    </row>
    <row r="37" spans="1:13">
      <c r="A37" s="1521">
        <v>14</v>
      </c>
      <c r="B37" s="1521"/>
      <c r="C37" s="1522" t="s">
        <v>1302</v>
      </c>
      <c r="D37" s="1493" t="s">
        <v>1303</v>
      </c>
      <c r="E37" s="1515"/>
      <c r="F37" s="1515"/>
      <c r="G37" s="1516"/>
      <c r="H37" s="1517"/>
      <c r="I37" s="1526"/>
      <c r="J37" s="1527"/>
      <c r="K37" s="1518"/>
      <c r="L37" s="1519"/>
      <c r="M37" s="1523">
        <v>14</v>
      </c>
    </row>
    <row r="38" spans="1:13">
      <c r="A38" s="1521">
        <v>15</v>
      </c>
      <c r="B38" s="1521"/>
      <c r="C38" s="1522" t="s">
        <v>1304</v>
      </c>
      <c r="D38" s="1493" t="s">
        <v>1305</v>
      </c>
      <c r="E38" s="1515"/>
      <c r="F38" s="1515"/>
      <c r="G38" s="1516"/>
      <c r="H38" s="1517"/>
      <c r="I38" s="1517"/>
      <c r="J38" s="1518"/>
      <c r="K38" s="1518"/>
      <c r="L38" s="1519"/>
      <c r="M38" s="1523">
        <v>15</v>
      </c>
    </row>
    <row r="39" spans="1:13">
      <c r="A39" s="1521">
        <v>16</v>
      </c>
      <c r="B39" s="1521"/>
      <c r="C39" s="1522" t="s">
        <v>1306</v>
      </c>
      <c r="D39" s="1493" t="s">
        <v>1307</v>
      </c>
      <c r="E39" s="1515"/>
      <c r="F39" s="1515"/>
      <c r="G39" s="1516"/>
      <c r="H39" s="1517"/>
      <c r="I39" s="1517"/>
      <c r="J39" s="1518"/>
      <c r="K39" s="1518"/>
      <c r="L39" s="1519"/>
      <c r="M39" s="1523">
        <v>16</v>
      </c>
    </row>
    <row r="40" spans="1:13">
      <c r="A40" s="1521">
        <v>17</v>
      </c>
      <c r="B40" s="1521"/>
      <c r="C40" s="1522" t="s">
        <v>1308</v>
      </c>
      <c r="D40" s="1493" t="s">
        <v>1309</v>
      </c>
      <c r="E40" s="1515"/>
      <c r="F40" s="1515"/>
      <c r="G40" s="1516"/>
      <c r="H40" s="1517"/>
      <c r="I40" s="1517"/>
      <c r="J40" s="1518"/>
      <c r="K40" s="1518"/>
      <c r="L40" s="1519"/>
      <c r="M40" s="1523">
        <v>17</v>
      </c>
    </row>
    <row r="41" spans="1:13">
      <c r="A41" s="1521">
        <v>18</v>
      </c>
      <c r="B41" s="1521"/>
      <c r="C41" s="1522" t="s">
        <v>1310</v>
      </c>
      <c r="D41" s="1493" t="s">
        <v>1311</v>
      </c>
      <c r="E41" s="1515"/>
      <c r="F41" s="1515"/>
      <c r="G41" s="1516"/>
      <c r="H41" s="1517"/>
      <c r="I41" s="1517"/>
      <c r="J41" s="1518"/>
      <c r="K41" s="1518"/>
      <c r="L41" s="1519"/>
      <c r="M41" s="1523">
        <v>18</v>
      </c>
    </row>
    <row r="42" spans="1:13">
      <c r="A42" s="1521">
        <v>19</v>
      </c>
      <c r="B42" s="1521"/>
      <c r="C42" s="1522" t="s">
        <v>1312</v>
      </c>
      <c r="D42" s="1493" t="s">
        <v>1313</v>
      </c>
      <c r="E42" s="1515"/>
      <c r="F42" s="1515"/>
      <c r="G42" s="1516"/>
      <c r="H42" s="1517"/>
      <c r="I42" s="1517"/>
      <c r="J42" s="1518"/>
      <c r="K42" s="1518"/>
      <c r="L42" s="1519"/>
      <c r="M42" s="1523">
        <v>19</v>
      </c>
    </row>
    <row r="43" spans="1:13">
      <c r="A43" s="1521">
        <v>20</v>
      </c>
      <c r="B43" s="1521"/>
      <c r="C43" s="1522" t="s">
        <v>1314</v>
      </c>
      <c r="D43" s="1493" t="s">
        <v>1315</v>
      </c>
      <c r="E43" s="1515"/>
      <c r="F43" s="1515"/>
      <c r="G43" s="1516"/>
      <c r="H43" s="1517"/>
      <c r="I43" s="1517"/>
      <c r="J43" s="1518"/>
      <c r="K43" s="1518"/>
      <c r="L43" s="1519"/>
      <c r="M43" s="1523">
        <v>20</v>
      </c>
    </row>
    <row r="44" spans="1:13">
      <c r="A44" s="1521">
        <v>21</v>
      </c>
      <c r="B44" s="1521"/>
      <c r="C44" s="1522" t="s">
        <v>1316</v>
      </c>
      <c r="D44" s="1493" t="s">
        <v>1317</v>
      </c>
      <c r="E44" s="1515"/>
      <c r="F44" s="1515"/>
      <c r="G44" s="1516"/>
      <c r="H44" s="1517"/>
      <c r="I44" s="1517"/>
      <c r="J44" s="1518"/>
      <c r="K44" s="1518"/>
      <c r="L44" s="1519"/>
      <c r="M44" s="1523">
        <v>21</v>
      </c>
    </row>
    <row r="45" spans="1:13">
      <c r="A45" s="1521">
        <v>22</v>
      </c>
      <c r="B45" s="1521"/>
      <c r="C45" s="1522" t="s">
        <v>1318</v>
      </c>
      <c r="D45" s="1493" t="s">
        <v>1319</v>
      </c>
      <c r="E45" s="1515"/>
      <c r="F45" s="1515"/>
      <c r="G45" s="1516"/>
      <c r="H45" s="1517"/>
      <c r="I45" s="1517"/>
      <c r="J45" s="1518"/>
      <c r="K45" s="1518"/>
      <c r="L45" s="1519"/>
      <c r="M45" s="1523">
        <v>22</v>
      </c>
    </row>
    <row r="46" spans="1:13">
      <c r="A46" s="1521">
        <v>23</v>
      </c>
      <c r="B46" s="1521"/>
      <c r="C46" s="1522" t="s">
        <v>1320</v>
      </c>
      <c r="D46" s="1493" t="s">
        <v>1321</v>
      </c>
      <c r="E46" s="1515"/>
      <c r="F46" s="1515"/>
      <c r="G46" s="1516"/>
      <c r="H46" s="1517"/>
      <c r="I46" s="1517"/>
      <c r="J46" s="1518"/>
      <c r="K46" s="1518"/>
      <c r="L46" s="1519"/>
      <c r="M46" s="1523">
        <v>23</v>
      </c>
    </row>
    <row r="47" spans="1:13">
      <c r="A47" s="1521">
        <v>24</v>
      </c>
      <c r="B47" s="1521"/>
      <c r="C47" s="1522" t="s">
        <v>1322</v>
      </c>
      <c r="D47" s="1493" t="s">
        <v>1323</v>
      </c>
      <c r="E47" s="1515"/>
      <c r="F47" s="1515"/>
      <c r="G47" s="1516"/>
      <c r="H47" s="1517"/>
      <c r="I47" s="1517"/>
      <c r="J47" s="1518"/>
      <c r="K47" s="1518"/>
      <c r="L47" s="1519"/>
      <c r="M47" s="1523">
        <v>24</v>
      </c>
    </row>
    <row r="48" spans="1:13">
      <c r="A48" s="1521">
        <v>25</v>
      </c>
      <c r="B48" s="1521"/>
      <c r="C48" s="1522" t="s">
        <v>1324</v>
      </c>
      <c r="D48" s="1493" t="s">
        <v>1325</v>
      </c>
      <c r="E48" s="1515"/>
      <c r="F48" s="1515"/>
      <c r="G48" s="1516"/>
      <c r="H48" s="1517"/>
      <c r="I48" s="1517"/>
      <c r="J48" s="1518"/>
      <c r="K48" s="1518"/>
      <c r="L48" s="1519"/>
      <c r="M48" s="1523">
        <v>25</v>
      </c>
    </row>
    <row r="49" spans="1:13">
      <c r="A49" s="1521">
        <v>26</v>
      </c>
      <c r="B49" s="1521"/>
      <c r="C49" s="1522" t="s">
        <v>1326</v>
      </c>
      <c r="D49" s="1493" t="s">
        <v>1416</v>
      </c>
      <c r="E49" s="1515"/>
      <c r="F49" s="1515"/>
      <c r="G49" s="1516"/>
      <c r="H49" s="1517"/>
      <c r="I49" s="1517"/>
      <c r="J49" s="1518"/>
      <c r="K49" s="1518"/>
      <c r="L49" s="1519"/>
      <c r="M49" s="1523">
        <v>26</v>
      </c>
    </row>
    <row r="50" spans="1:13">
      <c r="A50" s="1521">
        <v>27</v>
      </c>
      <c r="B50" s="1521"/>
      <c r="C50" s="1522" t="s">
        <v>1328</v>
      </c>
      <c r="D50" s="1493" t="s">
        <v>1329</v>
      </c>
      <c r="E50" s="1515"/>
      <c r="F50" s="1515"/>
      <c r="G50" s="1516"/>
      <c r="H50" s="1517"/>
      <c r="I50" s="1517"/>
      <c r="J50" s="1518"/>
      <c r="K50" s="1518"/>
      <c r="L50" s="1519"/>
      <c r="M50" s="1523">
        <v>27</v>
      </c>
    </row>
    <row r="51" spans="1:13">
      <c r="A51" s="1521">
        <v>28</v>
      </c>
      <c r="B51" s="1521"/>
      <c r="C51" s="1528" t="s">
        <v>1387</v>
      </c>
      <c r="D51" s="1529"/>
      <c r="E51" s="1474"/>
      <c r="F51" s="1474"/>
      <c r="G51" s="1516"/>
      <c r="H51" s="1517"/>
      <c r="I51" s="1517"/>
      <c r="J51" s="1518"/>
      <c r="K51" s="1518"/>
      <c r="L51" s="1519"/>
      <c r="M51" s="1523">
        <v>28</v>
      </c>
    </row>
    <row r="52" spans="1:13">
      <c r="A52" s="1521">
        <v>29</v>
      </c>
      <c r="B52" s="1521"/>
      <c r="C52" s="1530"/>
      <c r="D52" s="1531"/>
      <c r="E52" s="1532" t="s">
        <v>1389</v>
      </c>
      <c r="F52" s="1531"/>
      <c r="G52" s="1533"/>
      <c r="H52" s="1534"/>
      <c r="I52" s="1535"/>
      <c r="J52" s="1534"/>
      <c r="K52" s="1534"/>
      <c r="L52" s="1536"/>
      <c r="M52" s="1537">
        <v>29</v>
      </c>
    </row>
    <row r="53" spans="1:13" ht="3.95" customHeight="1">
      <c r="A53" s="1370"/>
      <c r="B53" s="1370"/>
      <c r="C53" s="1538"/>
      <c r="D53" s="1531"/>
      <c r="E53" s="1539"/>
      <c r="F53" s="1531"/>
      <c r="G53" s="1540"/>
      <c r="H53" s="1375"/>
      <c r="I53" s="1535"/>
      <c r="J53" s="1375"/>
      <c r="K53" s="1375"/>
      <c r="L53" s="1376"/>
      <c r="M53" s="1377"/>
    </row>
    <row r="54" spans="1:13" ht="17.25" customHeight="1">
      <c r="A54" s="1370"/>
      <c r="B54" s="1370"/>
      <c r="C54" s="1371" t="s">
        <v>276</v>
      </c>
      <c r="D54" s="1372"/>
      <c r="E54" s="1372"/>
      <c r="F54" s="1372"/>
      <c r="G54" s="1540"/>
      <c r="H54" s="1375"/>
      <c r="I54" s="1374"/>
      <c r="J54" s="1375"/>
      <c r="K54" s="1375"/>
      <c r="L54" s="1376"/>
      <c r="M54" s="1377"/>
    </row>
    <row r="55" spans="1:13">
      <c r="A55" s="1512">
        <v>30</v>
      </c>
      <c r="B55" s="1512"/>
      <c r="C55" s="1513" t="s">
        <v>1332</v>
      </c>
      <c r="D55" s="1514" t="s">
        <v>1390</v>
      </c>
      <c r="E55" s="1515"/>
      <c r="F55" s="1515"/>
      <c r="G55" s="1516"/>
      <c r="H55" s="1517"/>
      <c r="I55" s="1517"/>
      <c r="J55" s="1517"/>
      <c r="K55" s="1517"/>
      <c r="L55" s="1519"/>
      <c r="M55" s="1520">
        <v>30</v>
      </c>
    </row>
    <row r="56" spans="1:13">
      <c r="A56" s="1521">
        <v>31</v>
      </c>
      <c r="B56" s="1521"/>
      <c r="C56" s="1522" t="s">
        <v>1334</v>
      </c>
      <c r="D56" s="1493" t="s">
        <v>1335</v>
      </c>
      <c r="E56" s="1515"/>
      <c r="F56" s="1515"/>
      <c r="G56" s="1516"/>
      <c r="H56" s="1517"/>
      <c r="I56" s="1517"/>
      <c r="J56" s="1517"/>
      <c r="K56" s="1517"/>
      <c r="L56" s="1519"/>
      <c r="M56" s="1523">
        <v>31</v>
      </c>
    </row>
    <row r="57" spans="1:13">
      <c r="A57" s="1521">
        <v>32</v>
      </c>
      <c r="B57" s="1521"/>
      <c r="C57" s="1522" t="s">
        <v>1336</v>
      </c>
      <c r="D57" s="1493" t="s">
        <v>1337</v>
      </c>
      <c r="E57" s="1515"/>
      <c r="F57" s="1515"/>
      <c r="G57" s="1516"/>
      <c r="H57" s="1517"/>
      <c r="I57" s="1517"/>
      <c r="J57" s="1517"/>
      <c r="K57" s="1517"/>
      <c r="L57" s="1519"/>
      <c r="M57" s="1523">
        <v>32</v>
      </c>
    </row>
    <row r="58" spans="1:13">
      <c r="A58" s="1521">
        <v>33</v>
      </c>
      <c r="B58" s="1521"/>
      <c r="C58" s="1522" t="s">
        <v>1338</v>
      </c>
      <c r="D58" s="1493" t="s">
        <v>1339</v>
      </c>
      <c r="E58" s="1515"/>
      <c r="F58" s="1515"/>
      <c r="G58" s="1516"/>
      <c r="H58" s="1517"/>
      <c r="I58" s="1517"/>
      <c r="J58" s="1517"/>
      <c r="K58" s="1517"/>
      <c r="L58" s="1519"/>
      <c r="M58" s="1523">
        <v>33</v>
      </c>
    </row>
    <row r="59" spans="1:13">
      <c r="A59" s="1521">
        <v>34</v>
      </c>
      <c r="B59" s="1521"/>
      <c r="C59" s="1522" t="s">
        <v>1340</v>
      </c>
      <c r="D59" s="1493" t="s">
        <v>1341</v>
      </c>
      <c r="E59" s="1515"/>
      <c r="F59" s="1515"/>
      <c r="G59" s="1516"/>
      <c r="H59" s="1517"/>
      <c r="I59" s="1517"/>
      <c r="J59" s="1517"/>
      <c r="K59" s="1517"/>
      <c r="L59" s="1519"/>
      <c r="M59" s="1523">
        <v>34</v>
      </c>
    </row>
    <row r="60" spans="1:13">
      <c r="A60" s="1521">
        <v>35</v>
      </c>
      <c r="B60" s="1521"/>
      <c r="C60" s="1522" t="s">
        <v>1342</v>
      </c>
      <c r="D60" s="1493" t="s">
        <v>1343</v>
      </c>
      <c r="E60" s="1515"/>
      <c r="F60" s="1515"/>
      <c r="G60" s="1516"/>
      <c r="H60" s="1517"/>
      <c r="I60" s="1517"/>
      <c r="J60" s="1517"/>
      <c r="K60" s="1517"/>
      <c r="L60" s="1519"/>
      <c r="M60" s="1523">
        <v>35</v>
      </c>
    </row>
    <row r="61" spans="1:13">
      <c r="A61" s="1521">
        <v>36</v>
      </c>
      <c r="B61" s="1521"/>
      <c r="C61" s="1522" t="s">
        <v>1344</v>
      </c>
      <c r="D61" s="1493" t="s">
        <v>1345</v>
      </c>
      <c r="E61" s="1515"/>
      <c r="F61" s="1515"/>
      <c r="G61" s="1516"/>
      <c r="H61" s="1517"/>
      <c r="I61" s="1517"/>
      <c r="J61" s="1517"/>
      <c r="K61" s="1517"/>
      <c r="L61" s="1519"/>
      <c r="M61" s="1523">
        <v>36</v>
      </c>
    </row>
    <row r="62" spans="1:13">
      <c r="A62" s="1523">
        <v>37</v>
      </c>
      <c r="B62" s="1541"/>
      <c r="C62" s="1522" t="s">
        <v>1346</v>
      </c>
      <c r="D62" s="1493" t="s">
        <v>1464</v>
      </c>
      <c r="E62" s="1515"/>
      <c r="F62" s="1515"/>
      <c r="G62" s="1542"/>
      <c r="H62" s="1526"/>
      <c r="I62" s="1526"/>
      <c r="J62" s="1526"/>
      <c r="K62" s="1526"/>
      <c r="L62" s="1543"/>
      <c r="M62" s="1523">
        <v>37</v>
      </c>
    </row>
    <row r="63" spans="1:13">
      <c r="A63" s="1523">
        <v>38</v>
      </c>
      <c r="B63" s="1512"/>
      <c r="C63" s="1531"/>
      <c r="D63" s="1544" t="s">
        <v>1348</v>
      </c>
      <c r="E63" s="1531"/>
      <c r="F63" s="1545"/>
      <c r="G63" s="1546"/>
      <c r="H63" s="1535"/>
      <c r="I63" s="1535"/>
      <c r="J63" s="1535"/>
      <c r="K63" s="1535"/>
      <c r="L63" s="1547"/>
      <c r="M63" s="1523">
        <v>38</v>
      </c>
    </row>
    <row r="64" spans="1:13" ht="3.95" customHeight="1">
      <c r="A64" s="1495"/>
      <c r="B64" s="1541"/>
      <c r="C64" s="1548"/>
      <c r="D64" s="1549"/>
      <c r="E64" s="1548"/>
      <c r="F64" s="1548"/>
      <c r="G64" s="1540"/>
      <c r="H64" s="1375"/>
      <c r="I64" s="1375"/>
      <c r="J64" s="1375"/>
      <c r="K64" s="1375"/>
      <c r="L64" s="1376"/>
      <c r="M64" s="1495"/>
    </row>
    <row r="65" spans="1:13" ht="13.5" thickBot="1">
      <c r="A65" s="1523">
        <v>39</v>
      </c>
      <c r="B65" s="1521"/>
      <c r="C65" s="1530"/>
      <c r="D65" s="1530"/>
      <c r="E65" s="1550" t="s">
        <v>328</v>
      </c>
      <c r="F65" s="1551"/>
      <c r="G65" s="3692">
        <v>293972</v>
      </c>
      <c r="H65" s="3693">
        <v>16822</v>
      </c>
      <c r="I65" s="3693">
        <v>813</v>
      </c>
      <c r="J65" s="3694">
        <v>26342</v>
      </c>
      <c r="K65" s="3693">
        <v>167</v>
      </c>
      <c r="L65" s="3692">
        <v>285098</v>
      </c>
      <c r="M65" s="1523">
        <v>39</v>
      </c>
    </row>
    <row r="66" spans="1:13" ht="9.75" customHeight="1">
      <c r="A66" s="1552"/>
      <c r="B66" s="1553"/>
      <c r="C66" s="1538"/>
      <c r="D66" s="1538"/>
      <c r="E66" s="1554"/>
      <c r="F66" s="1555"/>
      <c r="G66" s="1556"/>
      <c r="H66" s="1556"/>
      <c r="I66" s="1557"/>
      <c r="J66" s="1556"/>
      <c r="K66" s="1556"/>
      <c r="L66" s="1556"/>
      <c r="M66" s="1558"/>
    </row>
    <row r="67" spans="1:13">
      <c r="A67" s="1559" t="s">
        <v>1434</v>
      </c>
      <c r="B67" s="1560"/>
      <c r="C67" s="1561"/>
      <c r="D67" s="1561"/>
      <c r="E67" s="1562"/>
      <c r="F67" s="1548"/>
      <c r="G67" s="1563"/>
      <c r="H67" s="1563"/>
      <c r="I67" s="1564"/>
      <c r="J67" s="1563"/>
      <c r="K67" s="1563"/>
      <c r="L67" s="1563"/>
      <c r="M67" s="1499"/>
    </row>
    <row r="68" spans="1:13" ht="9.75" customHeight="1">
      <c r="A68" s="1565"/>
      <c r="B68" s="1474"/>
      <c r="C68" s="1566"/>
      <c r="D68" s="1566"/>
      <c r="E68" s="1567"/>
      <c r="F68" s="1531"/>
      <c r="G68" s="1568"/>
      <c r="H68" s="1568"/>
      <c r="I68" s="1569"/>
      <c r="J68" s="1568"/>
      <c r="K68" s="1568"/>
      <c r="L68" s="1568"/>
      <c r="M68" s="1514"/>
    </row>
    <row r="69" spans="1:13" ht="15" customHeight="1">
      <c r="A69" s="1525"/>
      <c r="B69" s="1525"/>
      <c r="C69" s="1525"/>
      <c r="D69" s="1525"/>
      <c r="E69" s="1525"/>
      <c r="F69" s="1525"/>
      <c r="G69" s="1525"/>
      <c r="H69" s="1525"/>
      <c r="I69" s="1525"/>
      <c r="J69" s="1525"/>
      <c r="L69" s="1525"/>
      <c r="M69" s="1570" t="s">
        <v>1465</v>
      </c>
    </row>
    <row r="70" spans="1:13">
      <c r="A70" s="1525"/>
      <c r="B70" s="1525"/>
      <c r="C70" s="1525"/>
      <c r="D70" s="1525"/>
      <c r="E70" s="1525"/>
      <c r="F70" s="1525"/>
      <c r="G70" s="1525"/>
      <c r="H70" s="1525"/>
      <c r="I70" s="1525"/>
      <c r="J70" s="1525"/>
      <c r="K70" s="1525"/>
      <c r="L70" s="1525"/>
      <c r="M70" s="1525"/>
    </row>
  </sheetData>
  <customSheetViews>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1"/>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2"/>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3"/>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4"/>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5"/>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6"/>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7"/>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8"/>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9"/>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10"/>
      <headerFooter alignWithMargins="0"/>
    </customSheetView>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1"/>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1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topLeftCell="A37" zoomScaleNormal="100" workbookViewId="0">
      <selection activeCell="C38" sqref="C38"/>
    </sheetView>
  </sheetViews>
  <sheetFormatPr defaultColWidth="8.85546875" defaultRowHeight="12.75"/>
  <cols>
    <col min="1" max="1" width="2.28515625" style="1084" customWidth="1"/>
    <col min="2" max="2" width="8.7109375" style="1084" customWidth="1"/>
    <col min="3" max="3" width="14" style="1084" bestFit="1" customWidth="1"/>
    <col min="4" max="6" width="8.85546875" style="1084"/>
    <col min="7" max="7" width="9" style="1084" customWidth="1"/>
    <col min="8" max="8" width="9.7109375" style="1084" customWidth="1"/>
    <col min="9" max="9" width="14.5703125" style="1084" bestFit="1" customWidth="1"/>
    <col min="10" max="10" width="2.7109375" style="1084" customWidth="1"/>
    <col min="11" max="11" width="11.140625" style="1084" customWidth="1"/>
    <col min="12" max="16384" width="8.85546875" style="1084"/>
  </cols>
  <sheetData>
    <row r="1" spans="1:14">
      <c r="A1" s="1349" t="s">
        <v>3461</v>
      </c>
      <c r="B1" s="836"/>
      <c r="C1" s="836"/>
      <c r="D1" s="836"/>
      <c r="E1" s="836"/>
      <c r="F1" s="836"/>
      <c r="G1" s="836"/>
      <c r="H1" s="836"/>
      <c r="I1" s="836"/>
      <c r="J1" s="836" t="s">
        <v>327</v>
      </c>
      <c r="K1" s="836">
        <v>39</v>
      </c>
    </row>
    <row r="2" spans="1:14">
      <c r="A2" s="1388"/>
      <c r="B2" s="830"/>
      <c r="C2" s="830"/>
      <c r="D2" s="830"/>
      <c r="E2" s="830"/>
      <c r="F2" s="830"/>
      <c r="G2" s="830"/>
      <c r="H2" s="830"/>
      <c r="I2" s="830"/>
      <c r="J2" s="830"/>
      <c r="K2" s="829"/>
      <c r="M2" s="1218"/>
      <c r="N2" s="1220"/>
    </row>
    <row r="3" spans="1:14">
      <c r="A3" s="1388"/>
      <c r="B3" s="1571" t="s">
        <v>37</v>
      </c>
      <c r="C3" s="855"/>
      <c r="D3" s="855"/>
      <c r="E3" s="855"/>
      <c r="F3" s="855"/>
      <c r="G3" s="855"/>
      <c r="H3" s="855"/>
      <c r="I3" s="855"/>
      <c r="J3" s="855"/>
      <c r="K3" s="825"/>
      <c r="M3" s="1218"/>
      <c r="N3" s="1220"/>
    </row>
    <row r="4" spans="1:14">
      <c r="A4" s="1388"/>
      <c r="B4" s="1572" t="s">
        <v>1466</v>
      </c>
      <c r="C4" s="855"/>
      <c r="D4" s="855"/>
      <c r="E4" s="855"/>
      <c r="F4" s="855"/>
      <c r="G4" s="855"/>
      <c r="H4" s="855"/>
      <c r="I4" s="855"/>
      <c r="J4" s="855"/>
      <c r="K4" s="825"/>
      <c r="M4" s="1218"/>
      <c r="N4" s="1220"/>
    </row>
    <row r="5" spans="1:14">
      <c r="A5" s="1388"/>
      <c r="B5" s="1115"/>
      <c r="C5" s="855"/>
      <c r="D5" s="855"/>
      <c r="E5" s="855"/>
      <c r="F5" s="855"/>
      <c r="G5" s="855"/>
      <c r="H5" s="855"/>
      <c r="I5" s="855"/>
      <c r="J5" s="855"/>
      <c r="K5" s="825"/>
      <c r="M5" s="1218"/>
      <c r="N5" s="1220"/>
    </row>
    <row r="6" spans="1:14">
      <c r="A6" s="1388"/>
      <c r="B6" s="1571" t="s">
        <v>1467</v>
      </c>
      <c r="C6" s="1571"/>
      <c r="D6" s="1571"/>
      <c r="E6" s="1571"/>
      <c r="F6" s="1571"/>
      <c r="G6" s="1571"/>
      <c r="H6" s="1571"/>
      <c r="I6" s="1571"/>
      <c r="J6" s="855"/>
      <c r="K6" s="825"/>
      <c r="M6" s="1218"/>
      <c r="N6" s="1220"/>
    </row>
    <row r="7" spans="1:14">
      <c r="A7" s="1388"/>
      <c r="B7" s="1571"/>
      <c r="C7" s="1571"/>
      <c r="D7" s="1571"/>
      <c r="E7" s="1571"/>
      <c r="F7" s="1571"/>
      <c r="G7" s="1571"/>
      <c r="H7" s="1571"/>
      <c r="I7" s="1571"/>
      <c r="J7" s="855"/>
      <c r="K7" s="825"/>
      <c r="M7" s="1218"/>
      <c r="N7" s="1220"/>
    </row>
    <row r="8" spans="1:14">
      <c r="A8" s="1573"/>
      <c r="B8" s="1577" t="s">
        <v>3497</v>
      </c>
      <c r="C8" s="1574"/>
      <c r="D8" s="1574"/>
      <c r="E8" s="1575"/>
      <c r="F8" s="1574"/>
      <c r="G8" s="1574"/>
      <c r="H8" s="1574"/>
      <c r="I8" s="1576">
        <v>-274137.45</v>
      </c>
      <c r="J8" s="1118"/>
      <c r="K8" s="1253"/>
    </row>
    <row r="9" spans="1:14">
      <c r="A9" s="1573"/>
      <c r="B9" s="1577" t="s">
        <v>3498</v>
      </c>
      <c r="C9" s="1574"/>
      <c r="D9" s="1574"/>
      <c r="E9" s="1574"/>
      <c r="F9" s="1574"/>
      <c r="G9" s="1574"/>
      <c r="H9" s="1574"/>
      <c r="I9" s="1576">
        <v>-3534755.31</v>
      </c>
      <c r="J9" s="1118"/>
      <c r="K9" s="1253"/>
    </row>
    <row r="10" spans="1:14">
      <c r="A10" s="1573"/>
      <c r="B10" s="1577" t="s">
        <v>3499</v>
      </c>
      <c r="C10" s="1574"/>
      <c r="D10" s="1574"/>
      <c r="E10" s="1574"/>
      <c r="F10" s="1574"/>
      <c r="G10" s="1574"/>
      <c r="H10" s="1574"/>
      <c r="I10" s="1576">
        <v>8957267.3900000006</v>
      </c>
      <c r="J10" s="1118"/>
      <c r="K10" s="1253"/>
    </row>
    <row r="11" spans="1:14">
      <c r="A11" s="1573"/>
      <c r="B11" s="1577" t="s">
        <v>3500</v>
      </c>
      <c r="C11" s="1574"/>
      <c r="D11" s="1574"/>
      <c r="E11" s="1574"/>
      <c r="F11" s="1574"/>
      <c r="G11" s="1574"/>
      <c r="H11" s="1574"/>
      <c r="I11" s="1576">
        <v>-348550.81</v>
      </c>
      <c r="J11" s="1118"/>
      <c r="K11" s="1253"/>
    </row>
    <row r="12" spans="1:14">
      <c r="A12" s="1578"/>
      <c r="B12" s="1577" t="s">
        <v>3501</v>
      </c>
      <c r="C12" s="1574"/>
      <c r="D12" s="1574"/>
      <c r="E12" s="1574"/>
      <c r="F12" s="1574"/>
      <c r="G12" s="1574"/>
      <c r="H12" s="1574"/>
      <c r="I12" s="1576">
        <v>274137.45</v>
      </c>
      <c r="J12" s="1118"/>
      <c r="K12" s="1253"/>
    </row>
    <row r="13" spans="1:14">
      <c r="A13" s="1578"/>
      <c r="B13" s="1577" t="s">
        <v>3502</v>
      </c>
      <c r="C13" s="1574"/>
      <c r="D13" s="1574"/>
      <c r="E13" s="1574"/>
      <c r="F13" s="1574"/>
      <c r="G13" s="1574"/>
      <c r="H13" s="1574"/>
      <c r="I13" s="1576">
        <v>794395.42</v>
      </c>
      <c r="J13" s="1118"/>
      <c r="K13" s="1253"/>
    </row>
    <row r="14" spans="1:14">
      <c r="A14" s="1578"/>
      <c r="B14" s="1577" t="s">
        <v>3503</v>
      </c>
      <c r="C14" s="1574"/>
      <c r="D14" s="1574"/>
      <c r="E14" s="1574"/>
      <c r="F14" s="1574"/>
      <c r="G14" s="1574"/>
      <c r="H14" s="1574"/>
      <c r="I14" s="1576">
        <v>3534755.31</v>
      </c>
      <c r="J14" s="855"/>
      <c r="K14" s="825"/>
    </row>
    <row r="15" spans="1:14">
      <c r="A15" s="1578"/>
      <c r="B15" s="1577" t="s">
        <v>3504</v>
      </c>
      <c r="C15" s="1574"/>
      <c r="D15" s="1574"/>
      <c r="E15" s="1574"/>
      <c r="F15" s="1574"/>
      <c r="G15" s="1574"/>
      <c r="H15" s="1574"/>
      <c r="I15" s="1576">
        <v>-313264.05</v>
      </c>
      <c r="J15" s="855"/>
      <c r="K15" s="825"/>
    </row>
    <row r="16" spans="1:14">
      <c r="A16" s="1578"/>
      <c r="B16" s="1577" t="s">
        <v>3530</v>
      </c>
      <c r="C16" s="1574"/>
      <c r="D16" s="1574"/>
      <c r="E16" s="1574"/>
      <c r="F16" s="1574"/>
      <c r="G16" s="1574"/>
      <c r="H16" s="1574"/>
      <c r="I16" s="1576">
        <v>129360.38</v>
      </c>
      <c r="J16" s="855"/>
      <c r="K16" s="825"/>
    </row>
    <row r="17" spans="1:11">
      <c r="A17" s="1578"/>
      <c r="B17" s="1577" t="s">
        <v>3531</v>
      </c>
      <c r="C17" s="1574"/>
      <c r="D17" s="1574"/>
      <c r="E17" s="1574"/>
      <c r="F17" s="1574"/>
      <c r="G17" s="1574"/>
      <c r="H17" s="1574"/>
      <c r="I17" s="1576">
        <v>-3599168.47</v>
      </c>
      <c r="J17" s="855"/>
      <c r="K17" s="825"/>
    </row>
    <row r="18" spans="1:11">
      <c r="A18" s="1578"/>
      <c r="B18" s="1577" t="s">
        <v>3505</v>
      </c>
      <c r="C18" s="1574"/>
      <c r="D18" s="1574"/>
      <c r="E18" s="1574"/>
      <c r="F18" s="1574"/>
      <c r="G18" s="1574"/>
      <c r="H18" s="1574"/>
      <c r="I18" s="1576">
        <v>313264.05</v>
      </c>
      <c r="J18" s="855"/>
      <c r="K18" s="825"/>
    </row>
    <row r="19" spans="1:11">
      <c r="A19" s="1578"/>
      <c r="B19" s="1577" t="s">
        <v>3532</v>
      </c>
      <c r="C19" s="1574"/>
      <c r="D19" s="1574"/>
      <c r="E19" s="1574"/>
      <c r="F19" s="1574"/>
      <c r="G19" s="1574"/>
      <c r="H19" s="1574"/>
      <c r="I19" s="1576">
        <v>3776147.35</v>
      </c>
      <c r="J19" s="855"/>
      <c r="K19" s="825"/>
    </row>
    <row r="20" spans="1:11">
      <c r="A20" s="1578"/>
      <c r="B20" s="1577" t="s">
        <v>3506</v>
      </c>
      <c r="C20" s="1574"/>
      <c r="D20" s="1574"/>
      <c r="E20" s="1575"/>
      <c r="F20" s="1574"/>
      <c r="G20" s="1574"/>
      <c r="H20" s="1574"/>
      <c r="I20" s="1576">
        <v>-176833.11</v>
      </c>
      <c r="J20" s="855"/>
      <c r="K20" s="825"/>
    </row>
    <row r="21" spans="1:11">
      <c r="A21" s="1578"/>
      <c r="B21" s="1577" t="s">
        <v>3533</v>
      </c>
      <c r="C21" s="1574"/>
      <c r="D21" s="1574"/>
      <c r="E21" s="1574"/>
      <c r="F21" s="1574"/>
      <c r="G21" s="1574"/>
      <c r="H21" s="1574"/>
      <c r="I21" s="1576">
        <v>794395.42</v>
      </c>
      <c r="J21" s="855"/>
      <c r="K21" s="825"/>
    </row>
    <row r="22" spans="1:11">
      <c r="A22" s="1578"/>
      <c r="B22" s="1577" t="s">
        <v>3507</v>
      </c>
      <c r="C22" s="1574"/>
      <c r="D22" s="1574"/>
      <c r="E22" s="1574"/>
      <c r="F22" s="1574"/>
      <c r="G22" s="1574"/>
      <c r="H22" s="1574"/>
      <c r="I22" s="1576">
        <v>-155515.64000000001</v>
      </c>
      <c r="J22" s="855"/>
      <c r="K22" s="825"/>
    </row>
    <row r="23" spans="1:11">
      <c r="A23" s="1578"/>
      <c r="B23" s="1577" t="s">
        <v>3508</v>
      </c>
      <c r="C23" s="1574"/>
      <c r="D23" s="1574"/>
      <c r="E23" s="1574"/>
      <c r="F23" s="1574"/>
      <c r="G23" s="1574"/>
      <c r="H23" s="1574"/>
      <c r="I23" s="1576">
        <v>-8957267.3900000006</v>
      </c>
      <c r="J23" s="855"/>
      <c r="K23" s="825"/>
    </row>
    <row r="24" spans="1:11">
      <c r="A24" s="1578"/>
      <c r="B24" s="1577" t="s">
        <v>3509</v>
      </c>
      <c r="C24" s="1574"/>
      <c r="D24" s="1574"/>
      <c r="E24" s="1574"/>
      <c r="F24" s="1574"/>
      <c r="G24" s="1574"/>
      <c r="H24" s="1574"/>
      <c r="I24" s="1576">
        <v>3599168.47</v>
      </c>
      <c r="J24" s="855"/>
      <c r="K24" s="825"/>
    </row>
    <row r="25" spans="1:11">
      <c r="A25" s="1573"/>
      <c r="B25" s="1577" t="s">
        <v>3510</v>
      </c>
      <c r="C25" s="1574"/>
      <c r="D25" s="1574"/>
      <c r="E25" s="1574"/>
      <c r="F25" s="1574"/>
      <c r="G25" s="1574"/>
      <c r="H25" s="1574"/>
      <c r="I25" s="1576">
        <v>-1797678.71</v>
      </c>
      <c r="J25" s="855"/>
      <c r="K25" s="825"/>
    </row>
    <row r="26" spans="1:11">
      <c r="A26" s="1573"/>
      <c r="B26" s="1577" t="s">
        <v>3534</v>
      </c>
      <c r="C26" s="1574"/>
      <c r="D26" s="1574"/>
      <c r="E26" s="1574"/>
      <c r="F26" s="1574"/>
      <c r="G26" s="1574"/>
      <c r="H26" s="1574"/>
      <c r="I26" s="1576">
        <v>103306.53</v>
      </c>
      <c r="J26" s="855"/>
      <c r="K26" s="825"/>
    </row>
    <row r="27" spans="1:11">
      <c r="A27" s="1573"/>
      <c r="B27" s="1577" t="s">
        <v>3511</v>
      </c>
      <c r="C27" s="1574"/>
      <c r="D27" s="1574"/>
      <c r="E27" s="1574"/>
      <c r="F27" s="1574"/>
      <c r="G27" s="1574"/>
      <c r="H27" s="1574"/>
      <c r="I27" s="1576">
        <v>348550.81</v>
      </c>
      <c r="J27" s="855"/>
      <c r="K27" s="825"/>
    </row>
    <row r="28" spans="1:11">
      <c r="A28" s="1573"/>
      <c r="B28" s="1577" t="s">
        <v>3512</v>
      </c>
      <c r="C28" s="1574"/>
      <c r="D28" s="1574"/>
      <c r="E28" s="1574"/>
      <c r="F28" s="1574"/>
      <c r="G28" s="1574"/>
      <c r="H28" s="1574"/>
      <c r="I28" s="1576">
        <v>-3776147.35</v>
      </c>
      <c r="J28" s="855"/>
      <c r="K28" s="825"/>
    </row>
    <row r="29" spans="1:11">
      <c r="A29" s="1573"/>
      <c r="B29" s="1577" t="s">
        <v>3513</v>
      </c>
      <c r="C29" s="1574"/>
      <c r="D29" s="1574"/>
      <c r="E29" s="1574"/>
      <c r="F29" s="1574"/>
      <c r="G29" s="1574"/>
      <c r="H29" s="1574"/>
      <c r="I29" s="1576">
        <v>123750</v>
      </c>
      <c r="J29" s="855"/>
      <c r="K29" s="825"/>
    </row>
    <row r="30" spans="1:11">
      <c r="A30" s="1573"/>
      <c r="B30" s="1579" t="s">
        <v>3514</v>
      </c>
      <c r="C30" s="1574"/>
      <c r="D30" s="1574"/>
      <c r="E30" s="1574"/>
      <c r="F30" s="1574"/>
      <c r="G30" s="1574"/>
      <c r="H30" s="1574"/>
      <c r="I30" s="1580">
        <f>-3252714.19-30930.28</f>
        <v>-3283644.4699999997</v>
      </c>
      <c r="J30" s="855"/>
      <c r="K30" s="825"/>
    </row>
    <row r="31" spans="1:11">
      <c r="A31" s="1573"/>
      <c r="B31" s="1579" t="s">
        <v>3515</v>
      </c>
      <c r="C31" s="1574"/>
      <c r="D31" s="1574"/>
      <c r="E31" s="1574"/>
      <c r="F31" s="1574"/>
      <c r="G31" s="1574"/>
      <c r="H31" s="1574"/>
      <c r="I31" s="1580">
        <v>1797678.71</v>
      </c>
      <c r="J31" s="855"/>
      <c r="K31" s="825"/>
    </row>
    <row r="32" spans="1:11">
      <c r="A32" s="1573"/>
      <c r="B32" s="1579" t="s">
        <v>3516</v>
      </c>
      <c r="C32" s="1574"/>
      <c r="D32" s="1574"/>
      <c r="E32" s="1574"/>
      <c r="F32" s="1574"/>
      <c r="G32" s="1574"/>
      <c r="H32" s="1574"/>
      <c r="I32" s="1580">
        <v>3283644.47</v>
      </c>
      <c r="J32" s="855"/>
      <c r="K32" s="825"/>
    </row>
    <row r="33" spans="1:14">
      <c r="A33" s="1573"/>
      <c r="B33" s="1579" t="s">
        <v>3517</v>
      </c>
      <c r="C33" s="1574"/>
      <c r="D33" s="1574"/>
      <c r="E33" s="1574"/>
      <c r="F33" s="1574"/>
      <c r="G33" s="1574"/>
      <c r="H33" s="1574"/>
      <c r="I33" s="1580">
        <v>-123750</v>
      </c>
      <c r="J33" s="855"/>
      <c r="K33" s="825"/>
    </row>
    <row r="34" spans="1:14">
      <c r="A34" s="1573"/>
      <c r="B34" s="1579" t="s">
        <v>3518</v>
      </c>
      <c r="C34" s="1574"/>
      <c r="D34" s="1574"/>
      <c r="E34" s="1574"/>
      <c r="F34" s="1574"/>
      <c r="G34" s="1574"/>
      <c r="H34" s="1574"/>
      <c r="I34" s="1580">
        <v>176833.11</v>
      </c>
      <c r="J34" s="855"/>
      <c r="K34" s="825"/>
    </row>
    <row r="35" spans="1:14">
      <c r="A35" s="1573"/>
      <c r="B35" s="1579" t="s">
        <v>3519</v>
      </c>
      <c r="C35" s="1574"/>
      <c r="D35" s="1574"/>
      <c r="E35" s="1574"/>
      <c r="F35" s="1574"/>
      <c r="G35" s="1574"/>
      <c r="H35" s="1574"/>
      <c r="I35" s="1580">
        <v>-103306.53</v>
      </c>
      <c r="J35" s="855"/>
      <c r="K35" s="825"/>
    </row>
    <row r="36" spans="1:14">
      <c r="A36" s="1573"/>
      <c r="B36" s="1579" t="s">
        <v>3520</v>
      </c>
      <c r="C36" s="1571"/>
      <c r="D36" s="1581"/>
      <c r="E36" s="1582"/>
      <c r="F36" s="1583"/>
      <c r="G36" s="1583"/>
      <c r="H36" s="1583"/>
      <c r="I36" s="1580">
        <v>155515.64000000001</v>
      </c>
      <c r="J36" s="1127"/>
      <c r="K36" s="1585"/>
      <c r="M36" s="1218"/>
      <c r="N36" s="1220"/>
    </row>
    <row r="37" spans="1:14">
      <c r="A37" s="1573"/>
      <c r="B37" s="1579" t="s">
        <v>3521</v>
      </c>
      <c r="C37" s="1571"/>
      <c r="D37" s="1581"/>
      <c r="E37" s="1581"/>
      <c r="F37" s="1571"/>
      <c r="G37" s="1571"/>
      <c r="H37" s="1571"/>
      <c r="I37" s="1580">
        <v>-129360.38</v>
      </c>
      <c r="J37" s="1127"/>
      <c r="K37" s="1585"/>
      <c r="M37" s="1218"/>
      <c r="N37" s="1220"/>
    </row>
    <row r="38" spans="1:14">
      <c r="A38" s="1573"/>
      <c r="B38" s="1579"/>
      <c r="C38" s="1571"/>
      <c r="D38" s="1581"/>
      <c r="E38" s="1581"/>
      <c r="F38" s="1571"/>
      <c r="G38" s="1571"/>
      <c r="H38" s="1571"/>
      <c r="I38" s="1580"/>
      <c r="J38" s="1127"/>
      <c r="K38" s="1585"/>
      <c r="M38" s="1218"/>
      <c r="N38" s="1220"/>
    </row>
    <row r="39" spans="1:14">
      <c r="A39" s="1573"/>
      <c r="B39" s="1586" t="s">
        <v>1468</v>
      </c>
      <c r="C39" s="1127"/>
      <c r="D39" s="1127"/>
      <c r="E39" s="1581"/>
      <c r="F39" s="1571"/>
      <c r="G39" s="1571"/>
      <c r="H39" s="1571"/>
      <c r="I39" s="1584"/>
      <c r="J39" s="855"/>
      <c r="K39" s="825"/>
      <c r="M39" s="1218"/>
      <c r="N39" s="1220"/>
    </row>
    <row r="40" spans="1:14" s="1589" customFormat="1">
      <c r="A40" s="1573"/>
      <c r="B40" s="1127"/>
      <c r="C40" s="1127"/>
      <c r="D40" s="1127"/>
      <c r="E40" s="1582"/>
      <c r="F40" s="1583"/>
      <c r="G40" s="1583"/>
      <c r="H40" s="1583"/>
      <c r="I40" s="1584"/>
      <c r="J40" s="1587"/>
      <c r="K40" s="1588"/>
    </row>
    <row r="41" spans="1:14">
      <c r="A41" s="1573"/>
      <c r="B41" s="860" t="s">
        <v>1469</v>
      </c>
      <c r="C41" s="1328"/>
      <c r="D41" s="1328"/>
      <c r="E41" s="1581"/>
      <c r="F41" s="1571"/>
      <c r="G41" s="1571"/>
      <c r="H41" s="1571"/>
      <c r="I41" s="1584"/>
      <c r="J41" s="855"/>
      <c r="K41" s="825"/>
      <c r="M41" s="1218"/>
      <c r="N41" s="1220"/>
    </row>
    <row r="42" spans="1:14">
      <c r="A42" s="1573"/>
      <c r="B42" s="860"/>
      <c r="C42" s="3696">
        <v>167</v>
      </c>
      <c r="D42" s="3604" t="s">
        <v>3494</v>
      </c>
      <c r="E42" s="1591"/>
      <c r="F42" s="1583"/>
      <c r="G42" s="1583"/>
      <c r="H42" s="1583"/>
      <c r="I42" s="1584"/>
      <c r="J42" s="855"/>
      <c r="K42" s="825"/>
      <c r="M42" s="1218"/>
      <c r="N42" s="1220"/>
    </row>
    <row r="43" spans="1:14">
      <c r="A43" s="1573"/>
      <c r="B43" s="860"/>
      <c r="C43" s="3696"/>
      <c r="D43" s="3604"/>
      <c r="E43" s="1581"/>
      <c r="F43" s="1571"/>
      <c r="G43" s="1571"/>
      <c r="H43" s="1571"/>
      <c r="I43" s="1584"/>
      <c r="J43" s="855"/>
      <c r="K43" s="825"/>
      <c r="M43" s="1218"/>
      <c r="N43" s="1220"/>
    </row>
    <row r="44" spans="1:14">
      <c r="A44" s="1573"/>
      <c r="B44" s="860"/>
      <c r="C44" s="1590"/>
      <c r="D44" s="860"/>
      <c r="E44" s="1571"/>
      <c r="F44" s="1571"/>
      <c r="G44" s="1571"/>
      <c r="H44" s="1571"/>
      <c r="I44" s="1584"/>
      <c r="J44" s="855"/>
      <c r="K44" s="825"/>
      <c r="M44" s="1218"/>
      <c r="N44" s="1220"/>
    </row>
    <row r="45" spans="1:14">
      <c r="A45" s="1573"/>
      <c r="B45" s="860"/>
      <c r="C45" s="1590"/>
      <c r="D45" s="860"/>
      <c r="E45" s="1581"/>
      <c r="F45" s="1583"/>
      <c r="G45" s="1583"/>
      <c r="H45" s="1583"/>
      <c r="I45" s="1584"/>
      <c r="J45" s="855"/>
      <c r="K45" s="825"/>
      <c r="M45" s="1218"/>
      <c r="N45" s="1220"/>
    </row>
    <row r="46" spans="1:14" s="1589" customFormat="1">
      <c r="A46" s="1573"/>
      <c r="B46" s="860"/>
      <c r="C46" s="1592"/>
      <c r="D46" s="1328"/>
      <c r="E46" s="1581"/>
      <c r="F46" s="1571"/>
      <c r="G46" s="1571"/>
      <c r="H46" s="1571"/>
      <c r="I46" s="1584"/>
      <c r="J46" s="1587"/>
      <c r="K46" s="1588"/>
    </row>
    <row r="47" spans="1:14" ht="13.5" thickBot="1">
      <c r="A47" s="1573"/>
      <c r="B47" s="1328"/>
      <c r="C47" s="1593">
        <v>167</v>
      </c>
      <c r="D47" s="860" t="s">
        <v>1470</v>
      </c>
      <c r="E47" s="1581"/>
      <c r="F47" s="1571"/>
      <c r="G47" s="1571"/>
      <c r="H47" s="1571"/>
      <c r="I47" s="1584"/>
      <c r="J47" s="1594"/>
      <c r="K47" s="825"/>
      <c r="M47" s="1218"/>
      <c r="N47" s="1220"/>
    </row>
    <row r="48" spans="1:14" ht="13.5" thickTop="1">
      <c r="A48" s="1573"/>
      <c r="B48" s="1127"/>
      <c r="C48" s="1328"/>
      <c r="D48" s="1328"/>
      <c r="E48" s="1581"/>
      <c r="F48" s="1571"/>
      <c r="G48" s="1571"/>
      <c r="H48" s="1571"/>
      <c r="I48" s="1584"/>
      <c r="J48" s="1594"/>
      <c r="K48" s="825"/>
      <c r="M48" s="1218"/>
      <c r="N48" s="1220"/>
    </row>
    <row r="49" spans="1:14">
      <c r="A49" s="1573"/>
      <c r="B49" s="1595" t="s">
        <v>1471</v>
      </c>
      <c r="C49" s="1595"/>
      <c r="D49" s="1127"/>
      <c r="E49" s="1582"/>
      <c r="F49" s="1571"/>
      <c r="G49" s="1571"/>
      <c r="H49" s="1571"/>
      <c r="I49" s="1584"/>
      <c r="J49" s="1594"/>
      <c r="K49" s="825"/>
      <c r="M49" s="1218"/>
      <c r="N49" s="1220"/>
    </row>
    <row r="50" spans="1:14">
      <c r="A50" s="1573"/>
      <c r="B50" s="1595"/>
      <c r="C50" s="3697">
        <v>3</v>
      </c>
      <c r="D50" s="3604" t="s">
        <v>3495</v>
      </c>
      <c r="E50" s="1571"/>
      <c r="F50" s="1571"/>
      <c r="G50" s="1571"/>
      <c r="H50" s="1571"/>
      <c r="I50" s="1584"/>
      <c r="J50" s="1594"/>
      <c r="K50" s="825"/>
      <c r="M50" s="1218"/>
      <c r="N50" s="1220"/>
    </row>
    <row r="51" spans="1:14">
      <c r="A51" s="1573"/>
      <c r="B51" s="1595"/>
      <c r="C51" s="3697">
        <v>252</v>
      </c>
      <c r="D51" s="3604" t="s">
        <v>3495</v>
      </c>
      <c r="E51" s="1571"/>
      <c r="F51" s="1571"/>
      <c r="G51" s="1571"/>
      <c r="H51" s="1571"/>
      <c r="I51" s="1584"/>
      <c r="J51" s="855"/>
      <c r="K51" s="825"/>
    </row>
    <row r="52" spans="1:14">
      <c r="A52" s="1573"/>
      <c r="B52" s="1328"/>
      <c r="C52" s="1596">
        <v>554</v>
      </c>
      <c r="D52" s="3604" t="s">
        <v>3495</v>
      </c>
      <c r="E52" s="1571"/>
      <c r="F52" s="1571"/>
      <c r="G52" s="1571"/>
      <c r="H52" s="1571"/>
      <c r="I52" s="1597"/>
      <c r="J52" s="855"/>
      <c r="K52" s="825"/>
    </row>
    <row r="53" spans="1:14">
      <c r="A53" s="1573"/>
      <c r="B53" s="1328"/>
      <c r="C53" s="3696">
        <v>4</v>
      </c>
      <c r="D53" s="3604" t="s">
        <v>3495</v>
      </c>
      <c r="E53" s="1581"/>
      <c r="F53" s="1571"/>
      <c r="G53" s="1571"/>
      <c r="H53" s="1571"/>
      <c r="I53" s="1597"/>
      <c r="J53" s="855"/>
      <c r="K53" s="825"/>
    </row>
    <row r="54" spans="1:14">
      <c r="A54" s="1573"/>
      <c r="B54" s="1328"/>
      <c r="C54" s="1590"/>
      <c r="D54" s="860"/>
      <c r="E54" s="1581"/>
      <c r="F54" s="1598"/>
      <c r="G54" s="1598"/>
      <c r="H54" s="1598"/>
      <c r="I54" s="1584"/>
      <c r="J54" s="855"/>
      <c r="K54" s="825"/>
    </row>
    <row r="55" spans="1:14">
      <c r="A55" s="1573"/>
      <c r="B55" s="1328"/>
      <c r="C55" s="1590"/>
      <c r="D55" s="860"/>
      <c r="E55" s="1581"/>
      <c r="F55" s="1598"/>
      <c r="G55" s="1598"/>
      <c r="H55" s="1598"/>
      <c r="I55" s="1584"/>
      <c r="J55" s="855"/>
      <c r="K55" s="825"/>
    </row>
    <row r="56" spans="1:14">
      <c r="A56" s="1573"/>
      <c r="B56" s="1127"/>
      <c r="C56" s="1590"/>
      <c r="D56" s="1127"/>
      <c r="E56" s="1581"/>
      <c r="F56" s="1598"/>
      <c r="G56" s="1598"/>
      <c r="H56" s="1598"/>
      <c r="I56" s="1584"/>
      <c r="J56" s="855"/>
      <c r="K56" s="825"/>
    </row>
    <row r="57" spans="1:14" ht="13.5" thickBot="1">
      <c r="A57" s="1573"/>
      <c r="B57" s="1127"/>
      <c r="C57" s="1593">
        <v>813</v>
      </c>
      <c r="D57" s="1127" t="s">
        <v>1472</v>
      </c>
      <c r="E57" s="1581"/>
      <c r="F57" s="1598"/>
      <c r="G57" s="1598"/>
      <c r="H57" s="1598"/>
      <c r="I57" s="1584"/>
      <c r="J57" s="855"/>
      <c r="K57" s="825"/>
    </row>
    <row r="58" spans="1:14" ht="13.5" thickTop="1">
      <c r="A58" s="1573"/>
      <c r="B58" s="1127"/>
      <c r="C58" s="1127"/>
      <c r="D58" s="860"/>
      <c r="E58" s="1581"/>
      <c r="F58" s="1598"/>
      <c r="G58" s="1598"/>
      <c r="H58" s="1598"/>
      <c r="I58" s="1584"/>
      <c r="J58" s="855"/>
      <c r="K58" s="825"/>
    </row>
    <row r="59" spans="1:14">
      <c r="A59" s="1573"/>
      <c r="B59" s="1586" t="s">
        <v>1473</v>
      </c>
      <c r="C59" s="1127"/>
      <c r="D59" s="860"/>
      <c r="E59" s="1581"/>
      <c r="F59" s="1598"/>
      <c r="G59" s="1598"/>
      <c r="H59" s="1598"/>
      <c r="I59" s="1584"/>
      <c r="J59" s="855"/>
      <c r="K59" s="825"/>
    </row>
    <row r="60" spans="1:14">
      <c r="A60" s="1573"/>
      <c r="B60" s="1127"/>
      <c r="C60" s="1127"/>
      <c r="D60" s="860"/>
      <c r="E60" s="1581"/>
      <c r="F60" s="1583"/>
      <c r="G60" s="1583"/>
      <c r="H60" s="1583"/>
      <c r="I60" s="1597"/>
      <c r="J60" s="855"/>
      <c r="K60" s="825"/>
    </row>
    <row r="61" spans="1:14">
      <c r="A61" s="1578"/>
      <c r="B61" s="860" t="s">
        <v>1469</v>
      </c>
      <c r="C61" s="1127"/>
      <c r="D61" s="860"/>
      <c r="E61" s="1581"/>
      <c r="F61" s="1571"/>
      <c r="G61" s="1571"/>
      <c r="H61" s="1571"/>
      <c r="I61" s="1597"/>
      <c r="J61" s="1389"/>
      <c r="K61" s="1253"/>
    </row>
    <row r="62" spans="1:14">
      <c r="A62" s="1578"/>
      <c r="B62" s="1127"/>
      <c r="C62" s="3698">
        <v>813</v>
      </c>
      <c r="D62" s="3604" t="s">
        <v>3496</v>
      </c>
      <c r="E62" s="1571"/>
      <c r="F62" s="1571"/>
      <c r="G62" s="1571"/>
      <c r="H62" s="1571"/>
      <c r="I62" s="1584"/>
      <c r="J62" s="1118"/>
      <c r="K62" s="1253"/>
    </row>
    <row r="63" spans="1:14" s="1589" customFormat="1" ht="15.6" customHeight="1" thickBot="1">
      <c r="A63" s="1578"/>
      <c r="B63" s="1127"/>
      <c r="C63" s="1600">
        <v>813</v>
      </c>
      <c r="D63" s="860"/>
      <c r="E63" s="1581"/>
      <c r="F63" s="1571"/>
      <c r="G63" s="1571"/>
      <c r="H63" s="1571"/>
      <c r="I63" s="1584"/>
      <c r="J63" s="1587"/>
      <c r="K63" s="1588"/>
    </row>
    <row r="64" spans="1:14" s="1589" customFormat="1" ht="13.5" thickTop="1">
      <c r="A64" s="1578"/>
      <c r="B64" s="1084"/>
      <c r="C64" s="1127"/>
      <c r="D64" s="860"/>
      <c r="E64" s="1571"/>
      <c r="F64" s="1571"/>
      <c r="G64" s="1571"/>
      <c r="H64" s="1571"/>
      <c r="I64" s="1584"/>
      <c r="J64" s="1587"/>
      <c r="K64" s="1588"/>
    </row>
    <row r="65" spans="1:11" s="1589" customFormat="1">
      <c r="A65" s="1578"/>
      <c r="B65" s="1595" t="s">
        <v>1471</v>
      </c>
      <c r="C65" s="1127"/>
      <c r="D65" s="860"/>
      <c r="E65" s="1581"/>
      <c r="F65" s="1571"/>
      <c r="G65" s="1571"/>
      <c r="H65" s="1571"/>
      <c r="I65" s="1584"/>
      <c r="J65" s="1587"/>
      <c r="K65" s="1588"/>
    </row>
    <row r="66" spans="1:11" s="1589" customFormat="1">
      <c r="A66" s="1578"/>
      <c r="B66" s="1595"/>
      <c r="C66" s="3698">
        <v>167</v>
      </c>
      <c r="D66" s="3604" t="s">
        <v>3495</v>
      </c>
      <c r="E66" s="1581"/>
      <c r="F66" s="1571"/>
      <c r="G66" s="1571"/>
      <c r="H66" s="1571"/>
      <c r="I66" s="1584"/>
      <c r="J66" s="1587"/>
      <c r="K66" s="1588"/>
    </row>
    <row r="67" spans="1:11" s="1589" customFormat="1">
      <c r="A67" s="1578"/>
      <c r="B67" s="1127"/>
      <c r="C67" s="3698"/>
      <c r="D67" s="3604"/>
      <c r="E67" s="1581"/>
      <c r="F67" s="1571"/>
      <c r="G67" s="1571"/>
      <c r="H67" s="1571"/>
      <c r="I67" s="1584"/>
      <c r="J67" s="1587"/>
      <c r="K67" s="1588"/>
    </row>
    <row r="68" spans="1:11" s="1589" customFormat="1" ht="16.149999999999999" customHeight="1" thickBot="1">
      <c r="A68" s="1601"/>
      <c r="B68" s="1127"/>
      <c r="C68" s="1600">
        <v>167</v>
      </c>
      <c r="D68" s="860"/>
      <c r="E68" s="1602"/>
      <c r="F68" s="1602"/>
      <c r="G68" s="1602"/>
      <c r="H68" s="1602"/>
      <c r="I68" s="1584"/>
      <c r="J68" s="1587"/>
      <c r="K68" s="1588"/>
    </row>
    <row r="69" spans="1:11" ht="13.5" thickTop="1">
      <c r="A69" s="1418"/>
      <c r="B69" s="836"/>
      <c r="C69" s="1603"/>
      <c r="D69" s="1603"/>
      <c r="E69" s="836"/>
      <c r="F69" s="836"/>
      <c r="G69" s="836"/>
      <c r="H69" s="836"/>
      <c r="I69" s="836"/>
      <c r="J69" s="836"/>
      <c r="K69" s="835"/>
    </row>
    <row r="70" spans="1:11">
      <c r="A70" s="830" t="s">
        <v>391</v>
      </c>
      <c r="B70" s="1604"/>
      <c r="C70" s="1604"/>
      <c r="D70" s="830"/>
      <c r="E70" s="830"/>
      <c r="F70" s="830"/>
      <c r="G70" s="830"/>
      <c r="H70" s="830"/>
      <c r="I70" s="830"/>
      <c r="J70" s="830"/>
      <c r="K70" s="1386"/>
    </row>
    <row r="71" spans="1:11">
      <c r="B71" s="1605"/>
    </row>
    <row r="72" spans="1:11">
      <c r="B72" s="1605"/>
    </row>
    <row r="73" spans="1:11">
      <c r="B73" s="1605"/>
    </row>
    <row r="74" spans="1:11">
      <c r="B74" s="1605"/>
    </row>
    <row r="75" spans="1:11">
      <c r="B75" s="1605"/>
    </row>
    <row r="76" spans="1:11">
      <c r="B76" s="1605"/>
    </row>
    <row r="77" spans="1:11">
      <c r="B77" s="1605"/>
    </row>
    <row r="78" spans="1:11">
      <c r="B78" s="1605"/>
    </row>
    <row r="79" spans="1:11">
      <c r="B79" s="1605"/>
    </row>
    <row r="80" spans="1:11">
      <c r="B80" s="1605"/>
    </row>
    <row r="81" spans="2:2">
      <c r="B81" s="1605"/>
    </row>
    <row r="82" spans="2:2">
      <c r="B82" s="1605"/>
    </row>
    <row r="83" spans="2:2">
      <c r="B83" s="1605"/>
    </row>
    <row r="84" spans="2:2">
      <c r="B84" s="1605"/>
    </row>
    <row r="85" spans="2:2">
      <c r="B85" s="1605"/>
    </row>
    <row r="86" spans="2:2">
      <c r="B86" s="1605"/>
    </row>
    <row r="87" spans="2:2">
      <c r="B87" s="1605"/>
    </row>
    <row r="88" spans="2:2">
      <c r="B88" s="1605"/>
    </row>
    <row r="89" spans="2:2">
      <c r="B89" s="1605"/>
    </row>
    <row r="90" spans="2:2">
      <c r="B90" s="1605"/>
    </row>
    <row r="91" spans="2:2">
      <c r="B91" s="1605"/>
    </row>
    <row r="92" spans="2:2">
      <c r="B92" s="1605"/>
    </row>
    <row r="93" spans="2:2">
      <c r="B93" s="1605"/>
    </row>
    <row r="94" spans="2:2">
      <c r="B94" s="1605"/>
    </row>
    <row r="95" spans="2:2">
      <c r="B95" s="1605"/>
    </row>
    <row r="96" spans="2:2">
      <c r="B96" s="1605"/>
    </row>
    <row r="97" spans="2:2">
      <c r="B97" s="1605"/>
    </row>
    <row r="98" spans="2:2">
      <c r="B98" s="1605"/>
    </row>
    <row r="99" spans="2:2">
      <c r="B99" s="1605"/>
    </row>
    <row r="100" spans="2:2">
      <c r="B100" s="1605"/>
    </row>
    <row r="101" spans="2:2">
      <c r="B101" s="1606"/>
    </row>
    <row r="102" spans="2:2">
      <c r="B102" s="1606"/>
    </row>
    <row r="103" spans="2:2">
      <c r="B103" s="1606"/>
    </row>
    <row r="104" spans="2:2">
      <c r="B104" s="1606"/>
    </row>
    <row r="105" spans="2:2">
      <c r="B105" s="1606"/>
    </row>
    <row r="106" spans="2:2">
      <c r="B106" s="1606"/>
    </row>
  </sheetData>
  <protectedRanges>
    <protectedRange sqref="I39:I40 B64:B67 I42:I67 B39:B61" name="Area"/>
    <protectedRange sqref="B68 I68" name="Area_1"/>
    <protectedRange sqref="B38" name="Area_1_1_2"/>
    <protectedRange sqref="I8:I29" name="Area_3"/>
    <protectedRange sqref="B8:B29" name="Area_4"/>
    <protectedRange sqref="B30:B37" name="Area_1_1"/>
  </protectedRanges>
  <customSheetViews>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1"/>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2"/>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3"/>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4"/>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5"/>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6"/>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7"/>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8"/>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9"/>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10"/>
      <headerFooter alignWithMargins="0"/>
    </customSheetView>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11"/>
      <headerFooter alignWithMargins="0"/>
    </customSheetView>
  </customSheetViews>
  <printOptions horizontalCentered="1" verticalCentered="1" gridLinesSet="0"/>
  <pageMargins left="0.5" right="0.5" top="0.5" bottom="0.25" header="0.25" footer="0.25"/>
  <pageSetup scale="83" orientation="portrait" r:id="rId12"/>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74"/>
  <sheetViews>
    <sheetView showGridLines="0" topLeftCell="A40" workbookViewId="0">
      <selection activeCell="C38" sqref="C38"/>
    </sheetView>
  </sheetViews>
  <sheetFormatPr defaultColWidth="8.85546875" defaultRowHeight="12.75"/>
  <cols>
    <col min="1" max="2" width="5.7109375" style="1084" customWidth="1"/>
    <col min="3" max="3" width="4.7109375" style="1084" customWidth="1"/>
    <col min="4" max="4" width="2.7109375" style="1084" customWidth="1"/>
    <col min="5" max="5" width="27.42578125" style="1084" customWidth="1"/>
    <col min="6" max="6" width="21.5703125" style="1084" customWidth="1"/>
    <col min="7" max="7" width="20.85546875" style="1084" customWidth="1"/>
    <col min="8" max="8" width="24.28515625" style="1084" customWidth="1"/>
    <col min="9" max="9" width="7.5703125" style="1084" customWidth="1"/>
    <col min="10" max="10" width="4.5703125" style="1084" customWidth="1"/>
    <col min="11" max="12" width="5.7109375" style="1084" customWidth="1"/>
    <col min="13" max="16" width="20.7109375" style="1084" customWidth="1"/>
    <col min="17" max="17" width="5.7109375" style="1084" customWidth="1"/>
    <col min="18" max="16384" width="8.85546875" style="1084"/>
  </cols>
  <sheetData>
    <row r="1" spans="1:17" s="1607" customFormat="1" ht="12">
      <c r="A1" s="1349" t="s">
        <v>221</v>
      </c>
      <c r="B1" s="1394"/>
      <c r="C1" s="1394"/>
      <c r="D1" s="1394"/>
      <c r="E1" s="1394"/>
      <c r="F1" s="1394"/>
      <c r="G1" s="1394"/>
      <c r="H1" s="1394"/>
      <c r="I1" s="1239" t="s">
        <v>3461</v>
      </c>
    </row>
    <row r="2" spans="1:17">
      <c r="A2" s="1241" t="s">
        <v>1474</v>
      </c>
      <c r="B2" s="1242"/>
      <c r="C2" s="1242"/>
      <c r="D2" s="1242"/>
      <c r="E2" s="1242"/>
      <c r="F2" s="1242"/>
      <c r="G2" s="1242"/>
      <c r="H2" s="1242"/>
      <c r="I2" s="1387"/>
      <c r="J2" s="1118"/>
    </row>
    <row r="3" spans="1:17" s="685" customFormat="1">
      <c r="A3" s="1247" t="s">
        <v>295</v>
      </c>
      <c r="B3" s="1248"/>
      <c r="C3" s="1248"/>
      <c r="D3" s="1248"/>
      <c r="E3" s="1248"/>
      <c r="F3" s="1248"/>
      <c r="G3" s="1248"/>
      <c r="H3" s="1248"/>
      <c r="I3" s="1253"/>
      <c r="J3" s="1248"/>
      <c r="K3" s="1084"/>
      <c r="L3" s="1084"/>
      <c r="M3" s="1084"/>
      <c r="N3" s="1084"/>
      <c r="O3" s="1084"/>
      <c r="P3" s="1084"/>
      <c r="Q3" s="1084"/>
    </row>
    <row r="4" spans="1:17" s="685" customFormat="1">
      <c r="A4" s="1247"/>
      <c r="B4" s="1248"/>
      <c r="C4" s="1248"/>
      <c r="D4" s="1248"/>
      <c r="E4" s="1248"/>
      <c r="F4" s="1248"/>
      <c r="G4" s="1248"/>
      <c r="H4" s="1248"/>
      <c r="I4" s="1253"/>
      <c r="J4" s="1245"/>
      <c r="K4" s="1084"/>
      <c r="L4" s="1084"/>
      <c r="M4" s="1084"/>
      <c r="N4" s="1084"/>
      <c r="O4" s="1084"/>
      <c r="P4" s="1084"/>
      <c r="Q4" s="1084"/>
    </row>
    <row r="5" spans="1:17" s="685" customFormat="1" ht="7.5" customHeight="1">
      <c r="A5" s="1247"/>
      <c r="B5" s="1248"/>
      <c r="C5" s="1248"/>
      <c r="D5" s="1248"/>
      <c r="E5" s="1248"/>
      <c r="F5" s="1248"/>
      <c r="G5" s="1248"/>
      <c r="H5" s="1248"/>
      <c r="I5" s="1250"/>
      <c r="J5" s="1248"/>
      <c r="K5" s="1084"/>
      <c r="L5" s="1084"/>
      <c r="M5" s="1084"/>
      <c r="N5" s="1084"/>
      <c r="O5" s="1084"/>
      <c r="P5" s="1084"/>
      <c r="Q5" s="1084"/>
    </row>
    <row r="6" spans="1:17" s="685" customFormat="1">
      <c r="A6" s="1247"/>
      <c r="B6" s="1444" t="s">
        <v>1475</v>
      </c>
      <c r="C6" s="1248"/>
      <c r="D6" s="1248"/>
      <c r="E6" s="1248"/>
      <c r="F6" s="1118"/>
      <c r="G6" s="1118"/>
      <c r="H6" s="1118"/>
      <c r="I6" s="1253"/>
      <c r="J6" s="1118"/>
      <c r="K6" s="1084"/>
      <c r="L6" s="1084"/>
      <c r="M6" s="1084"/>
      <c r="N6" s="1084"/>
      <c r="O6" s="1084"/>
      <c r="P6" s="1084"/>
      <c r="Q6" s="1084"/>
    </row>
    <row r="7" spans="1:17" s="685" customFormat="1">
      <c r="A7" s="1247"/>
      <c r="B7" s="1255" t="s">
        <v>1476</v>
      </c>
      <c r="C7" s="1248"/>
      <c r="D7" s="1248"/>
      <c r="E7" s="1248"/>
      <c r="F7" s="1118"/>
      <c r="G7" s="1118"/>
      <c r="H7" s="1118"/>
      <c r="I7" s="1253"/>
      <c r="J7" s="1118"/>
      <c r="K7" s="1084"/>
      <c r="L7" s="1084"/>
      <c r="M7" s="1084"/>
      <c r="N7" s="1084"/>
      <c r="O7" s="1084"/>
      <c r="P7" s="1084"/>
      <c r="Q7" s="1084"/>
    </row>
    <row r="8" spans="1:17" s="685" customFormat="1">
      <c r="A8" s="1247"/>
      <c r="B8" s="1444" t="s">
        <v>1477</v>
      </c>
      <c r="C8" s="1248"/>
      <c r="D8" s="1248"/>
      <c r="E8" s="1248"/>
      <c r="F8" s="1118"/>
      <c r="G8" s="1118"/>
      <c r="H8" s="1118"/>
      <c r="I8" s="1253"/>
      <c r="J8" s="1118"/>
      <c r="K8" s="1084"/>
      <c r="L8" s="1084"/>
      <c r="M8" s="1084"/>
      <c r="N8" s="1084"/>
      <c r="O8" s="1084"/>
      <c r="P8" s="1084"/>
      <c r="Q8" s="1084"/>
    </row>
    <row r="9" spans="1:17" s="685" customFormat="1">
      <c r="A9" s="1247"/>
      <c r="B9" s="1255" t="s">
        <v>1478</v>
      </c>
      <c r="C9" s="1248"/>
      <c r="D9" s="1248"/>
      <c r="E9" s="1248"/>
      <c r="F9" s="1118"/>
      <c r="G9" s="1118"/>
      <c r="H9" s="1118"/>
      <c r="I9" s="1253"/>
      <c r="J9" s="1118"/>
      <c r="K9" s="1084"/>
      <c r="L9" s="1084"/>
      <c r="M9" s="1084"/>
      <c r="N9" s="1084"/>
      <c r="O9" s="1084"/>
      <c r="P9" s="1084"/>
      <c r="Q9" s="1084"/>
    </row>
    <row r="10" spans="1:17" s="685" customFormat="1">
      <c r="A10" s="1247"/>
      <c r="B10" s="1255" t="s">
        <v>1479</v>
      </c>
      <c r="C10" s="1248"/>
      <c r="D10" s="1248"/>
      <c r="E10" s="1248"/>
      <c r="F10" s="1118"/>
      <c r="G10" s="1118"/>
      <c r="H10" s="1118"/>
      <c r="I10" s="1253"/>
      <c r="J10" s="1118"/>
      <c r="K10" s="1084"/>
      <c r="L10" s="1084"/>
      <c r="M10" s="1084"/>
      <c r="N10" s="1084"/>
      <c r="O10" s="1084"/>
      <c r="P10" s="1084"/>
      <c r="Q10" s="1084"/>
    </row>
    <row r="11" spans="1:17" s="685" customFormat="1">
      <c r="A11" s="1247"/>
      <c r="B11" s="1255" t="s">
        <v>1480</v>
      </c>
      <c r="C11" s="1248"/>
      <c r="D11" s="1248"/>
      <c r="E11" s="1248"/>
      <c r="F11" s="1118"/>
      <c r="G11" s="1118"/>
      <c r="H11" s="1118"/>
      <c r="I11" s="1253"/>
      <c r="J11" s="1118"/>
      <c r="K11" s="1084"/>
      <c r="L11" s="1084"/>
      <c r="M11" s="1084"/>
      <c r="N11" s="1084"/>
      <c r="O11" s="1084"/>
      <c r="P11" s="1084"/>
      <c r="Q11" s="1084"/>
    </row>
    <row r="12" spans="1:17" s="685" customFormat="1">
      <c r="A12" s="1247"/>
      <c r="B12" s="1255" t="s">
        <v>1481</v>
      </c>
      <c r="C12" s="1248"/>
      <c r="D12" s="1248"/>
      <c r="E12" s="1248"/>
      <c r="F12" s="1118"/>
      <c r="G12" s="1118"/>
      <c r="H12" s="1118"/>
      <c r="I12" s="1253"/>
      <c r="J12" s="1118"/>
      <c r="K12" s="1084"/>
      <c r="L12" s="1084"/>
      <c r="M12" s="1084"/>
      <c r="N12" s="1084"/>
      <c r="O12" s="1084"/>
      <c r="P12" s="1084"/>
      <c r="Q12" s="1084"/>
    </row>
    <row r="13" spans="1:17" s="685" customFormat="1">
      <c r="A13" s="1247"/>
      <c r="B13" s="1444" t="s">
        <v>1482</v>
      </c>
      <c r="C13" s="1248"/>
      <c r="D13" s="1248"/>
      <c r="E13" s="1248"/>
      <c r="F13" s="1118"/>
      <c r="G13" s="1118"/>
      <c r="H13" s="1118"/>
      <c r="I13" s="1253"/>
      <c r="J13" s="1118"/>
      <c r="K13" s="1084"/>
      <c r="L13" s="1084"/>
      <c r="M13" s="1084"/>
      <c r="N13" s="1084"/>
      <c r="O13" s="1084"/>
      <c r="P13" s="1084"/>
      <c r="Q13" s="1084"/>
    </row>
    <row r="14" spans="1:17" s="685" customFormat="1">
      <c r="A14" s="1247"/>
      <c r="B14" s="1255" t="s">
        <v>1483</v>
      </c>
      <c r="C14" s="1248"/>
      <c r="D14" s="1248"/>
      <c r="E14" s="1248"/>
      <c r="F14" s="1118"/>
      <c r="G14" s="1118"/>
      <c r="H14" s="1118"/>
      <c r="I14" s="1253"/>
      <c r="J14" s="1118"/>
      <c r="K14" s="1084"/>
      <c r="L14" s="1084"/>
      <c r="M14" s="1084"/>
      <c r="N14" s="1084"/>
      <c r="O14" s="1084"/>
      <c r="P14" s="1084"/>
      <c r="Q14" s="1084"/>
    </row>
    <row r="15" spans="1:17" s="685" customFormat="1">
      <c r="A15" s="1247"/>
      <c r="B15" s="1255" t="s">
        <v>1484</v>
      </c>
      <c r="C15" s="1248"/>
      <c r="D15" s="1248"/>
      <c r="E15" s="1248"/>
      <c r="F15" s="1118"/>
      <c r="G15" s="1118"/>
      <c r="H15" s="1118"/>
      <c r="I15" s="1253"/>
      <c r="J15" s="1118"/>
      <c r="K15" s="1084"/>
      <c r="L15" s="1084"/>
      <c r="M15" s="1084"/>
      <c r="N15" s="1084"/>
      <c r="O15" s="1084"/>
      <c r="P15" s="1084"/>
      <c r="Q15" s="1084"/>
    </row>
    <row r="16" spans="1:17" s="685" customFormat="1">
      <c r="A16" s="1247"/>
      <c r="B16" s="1444" t="s">
        <v>1369</v>
      </c>
      <c r="C16" s="1248"/>
      <c r="D16" s="1248"/>
      <c r="E16" s="1248"/>
      <c r="F16" s="1118"/>
      <c r="G16" s="1118"/>
      <c r="H16" s="1118"/>
      <c r="I16" s="1253"/>
      <c r="J16" s="1118"/>
      <c r="K16" s="1084"/>
      <c r="L16" s="1084"/>
      <c r="M16" s="1084"/>
      <c r="N16" s="1084"/>
      <c r="O16" s="1084"/>
      <c r="P16" s="1084"/>
      <c r="Q16" s="1084"/>
    </row>
    <row r="17" spans="1:17" s="685" customFormat="1">
      <c r="A17" s="1247"/>
      <c r="B17" s="1255" t="s">
        <v>1485</v>
      </c>
      <c r="C17" s="1248"/>
      <c r="D17" s="1248"/>
      <c r="E17" s="1248"/>
      <c r="F17" s="1118"/>
      <c r="G17" s="1118"/>
      <c r="H17" s="1118"/>
      <c r="I17" s="1253"/>
      <c r="J17" s="1118"/>
      <c r="K17" s="1084"/>
      <c r="L17" s="1084"/>
      <c r="M17" s="1084"/>
      <c r="N17" s="1084"/>
      <c r="O17" s="1084"/>
      <c r="P17" s="1084"/>
      <c r="Q17" s="1084"/>
    </row>
    <row r="18" spans="1:17" s="685" customFormat="1">
      <c r="A18" s="1247"/>
      <c r="B18" s="1444" t="s">
        <v>1486</v>
      </c>
      <c r="C18" s="1248"/>
      <c r="D18" s="1248"/>
      <c r="E18" s="1248"/>
      <c r="F18" s="1118"/>
      <c r="G18" s="1118"/>
      <c r="H18" s="1118"/>
      <c r="I18" s="1253"/>
      <c r="J18" s="1118"/>
      <c r="K18" s="1084"/>
      <c r="L18" s="1084"/>
      <c r="M18" s="1084"/>
      <c r="N18" s="1084"/>
      <c r="O18" s="1084"/>
      <c r="P18" s="1084"/>
      <c r="Q18" s="1084"/>
    </row>
    <row r="19" spans="1:17" s="685" customFormat="1">
      <c r="A19" s="1247"/>
      <c r="B19" s="1255" t="s">
        <v>1487</v>
      </c>
      <c r="C19" s="1248"/>
      <c r="D19" s="1248"/>
      <c r="E19" s="1248"/>
      <c r="F19" s="1118"/>
      <c r="G19" s="1118"/>
      <c r="H19" s="1118"/>
      <c r="I19" s="1253"/>
      <c r="J19" s="1118"/>
      <c r="K19" s="1084"/>
      <c r="L19" s="1084"/>
      <c r="M19" s="1084"/>
      <c r="N19" s="1084"/>
      <c r="O19" s="1084"/>
      <c r="P19" s="1084"/>
      <c r="Q19" s="1084"/>
    </row>
    <row r="20" spans="1:17" s="685" customFormat="1" ht="8.25" customHeight="1">
      <c r="A20" s="1247"/>
      <c r="B20" s="1354"/>
      <c r="C20" s="1248"/>
      <c r="D20" s="1248"/>
      <c r="E20" s="1248"/>
      <c r="F20" s="1248"/>
      <c r="G20" s="1248"/>
      <c r="H20" s="1248"/>
      <c r="I20" s="1250"/>
      <c r="J20" s="1248"/>
      <c r="K20" s="1084"/>
      <c r="L20" s="1084"/>
      <c r="M20" s="1084"/>
      <c r="N20" s="1084"/>
      <c r="O20" s="1084"/>
      <c r="P20" s="1084"/>
      <c r="Q20" s="1084"/>
    </row>
    <row r="21" spans="1:17" s="685" customFormat="1" ht="6" customHeight="1">
      <c r="A21" s="1260"/>
      <c r="B21" s="1261"/>
      <c r="C21" s="1261"/>
      <c r="D21" s="1261"/>
      <c r="E21" s="1261"/>
      <c r="F21" s="830"/>
      <c r="G21" s="830"/>
      <c r="H21" s="1261"/>
      <c r="I21" s="843"/>
      <c r="J21" s="1084"/>
      <c r="K21" s="1084"/>
      <c r="L21" s="1084"/>
      <c r="M21" s="1084"/>
      <c r="N21" s="1084"/>
      <c r="O21" s="1084"/>
      <c r="P21" s="1084"/>
      <c r="Q21" s="1084"/>
    </row>
    <row r="22" spans="1:17" s="685" customFormat="1">
      <c r="A22" s="824"/>
      <c r="B22" s="824"/>
      <c r="C22" s="855"/>
      <c r="D22" s="855"/>
      <c r="E22" s="855"/>
      <c r="F22" s="1608" t="s">
        <v>1375</v>
      </c>
      <c r="G22" s="1609"/>
      <c r="H22" s="1253"/>
      <c r="I22" s="1253"/>
      <c r="J22" s="1084"/>
      <c r="K22" s="1084"/>
      <c r="L22" s="1084"/>
      <c r="M22" s="1084"/>
      <c r="N22" s="1084"/>
      <c r="O22" s="1084"/>
      <c r="P22" s="1084"/>
      <c r="Q22" s="1084"/>
    </row>
    <row r="23" spans="1:17" s="1240" customFormat="1">
      <c r="A23" s="839" t="s">
        <v>7</v>
      </c>
      <c r="B23" s="856"/>
      <c r="C23" s="855"/>
      <c r="D23" s="855"/>
      <c r="E23" s="856"/>
      <c r="F23" s="839"/>
      <c r="G23" s="839"/>
      <c r="H23" s="854" t="s">
        <v>1450</v>
      </c>
      <c r="I23" s="839" t="s">
        <v>7</v>
      </c>
      <c r="J23" s="1084"/>
      <c r="K23" s="1084"/>
      <c r="L23" s="1084"/>
      <c r="M23" s="1084"/>
      <c r="N23" s="1084"/>
      <c r="O23" s="1084"/>
      <c r="P23" s="1084"/>
      <c r="Q23" s="1084"/>
    </row>
    <row r="24" spans="1:17" s="1240" customFormat="1">
      <c r="A24" s="839" t="s">
        <v>17</v>
      </c>
      <c r="B24" s="1248" t="s">
        <v>557</v>
      </c>
      <c r="C24" s="1248"/>
      <c r="D24" s="1248"/>
      <c r="E24" s="1248"/>
      <c r="F24" s="839" t="s">
        <v>1451</v>
      </c>
      <c r="G24" s="839" t="s">
        <v>1452</v>
      </c>
      <c r="H24" s="854" t="s">
        <v>1453</v>
      </c>
      <c r="I24" s="839" t="s">
        <v>17</v>
      </c>
      <c r="J24" s="1084"/>
      <c r="K24" s="1084"/>
      <c r="L24" s="1084"/>
      <c r="M24" s="1084"/>
      <c r="N24" s="1084"/>
      <c r="O24" s="1084"/>
      <c r="P24" s="1084"/>
      <c r="Q24" s="1084"/>
    </row>
    <row r="25" spans="1:17" s="1240" customFormat="1" ht="13.5" thickBot="1">
      <c r="A25" s="833"/>
      <c r="B25" s="1258" t="s">
        <v>24</v>
      </c>
      <c r="C25" s="1258"/>
      <c r="D25" s="1258"/>
      <c r="E25" s="1258"/>
      <c r="F25" s="839" t="s">
        <v>25</v>
      </c>
      <c r="G25" s="839" t="s">
        <v>26</v>
      </c>
      <c r="H25" s="1357" t="s">
        <v>27</v>
      </c>
      <c r="I25" s="833"/>
      <c r="J25" s="1084"/>
      <c r="K25" s="1084"/>
      <c r="L25" s="1084"/>
      <c r="M25" s="220"/>
      <c r="N25" s="220"/>
      <c r="O25" s="220"/>
      <c r="P25" s="220"/>
      <c r="Q25" s="1084"/>
    </row>
    <row r="26" spans="1:17" s="1240" customFormat="1">
      <c r="A26" s="1398"/>
      <c r="B26" s="1245" t="s">
        <v>1488</v>
      </c>
      <c r="C26" s="1245"/>
      <c r="D26" s="1245"/>
      <c r="E26" s="1245"/>
      <c r="F26" s="1610"/>
      <c r="G26" s="1611"/>
      <c r="H26" s="1612"/>
      <c r="I26" s="1398"/>
      <c r="J26" s="1084"/>
      <c r="K26" s="1084"/>
      <c r="L26" s="1084"/>
      <c r="M26" s="1084"/>
      <c r="N26" s="1084"/>
      <c r="O26" s="1084"/>
      <c r="P26" s="1084"/>
      <c r="Q26" s="1084"/>
    </row>
    <row r="27" spans="1:17" s="685" customFormat="1" ht="12.75" customHeight="1">
      <c r="A27" s="1280">
        <v>1</v>
      </c>
      <c r="B27" s="1281" t="s">
        <v>1276</v>
      </c>
      <c r="C27" s="835" t="s">
        <v>1277</v>
      </c>
      <c r="D27" s="836"/>
      <c r="E27" s="836"/>
      <c r="F27" s="1282"/>
      <c r="G27" s="1285"/>
      <c r="H27" s="1613"/>
      <c r="I27" s="1286">
        <v>1</v>
      </c>
      <c r="J27" s="1084"/>
      <c r="K27" s="1084"/>
      <c r="L27" s="1084"/>
      <c r="M27" s="1084"/>
      <c r="N27" s="1084"/>
      <c r="O27" s="1084"/>
      <c r="P27" s="1084"/>
      <c r="Q27" s="1084"/>
    </row>
    <row r="28" spans="1:17" s="685" customFormat="1" ht="12.75" customHeight="1">
      <c r="A28" s="1287">
        <f t="shared" ref="A28:A55" si="0">+A27+1</f>
        <v>2</v>
      </c>
      <c r="B28" s="1288" t="s">
        <v>1278</v>
      </c>
      <c r="C28" s="843" t="s">
        <v>1279</v>
      </c>
      <c r="D28" s="836"/>
      <c r="E28" s="836"/>
      <c r="F28" s="1406"/>
      <c r="G28" s="1289"/>
      <c r="H28" s="1613"/>
      <c r="I28" s="1290">
        <f t="shared" ref="I28:I55" si="1">+I27+1</f>
        <v>2</v>
      </c>
      <c r="J28" s="1084"/>
      <c r="K28" s="1084"/>
      <c r="L28" s="1084"/>
      <c r="M28" s="1084"/>
      <c r="N28" s="1084"/>
      <c r="O28" s="1084"/>
      <c r="P28" s="1084"/>
      <c r="Q28" s="1084"/>
    </row>
    <row r="29" spans="1:17" s="685" customFormat="1" ht="12.75" customHeight="1">
      <c r="A29" s="1287">
        <f t="shared" si="0"/>
        <v>3</v>
      </c>
      <c r="B29" s="1288" t="s">
        <v>1280</v>
      </c>
      <c r="C29" s="843" t="s">
        <v>1281</v>
      </c>
      <c r="D29" s="836"/>
      <c r="E29" s="836"/>
      <c r="F29" s="1406"/>
      <c r="G29" s="1289"/>
      <c r="H29" s="1613"/>
      <c r="I29" s="1290">
        <f t="shared" si="1"/>
        <v>3</v>
      </c>
      <c r="J29" s="1084"/>
      <c r="K29" s="1084"/>
      <c r="L29" s="1084"/>
      <c r="M29" s="1084"/>
      <c r="N29" s="1084"/>
      <c r="O29" s="1084"/>
      <c r="P29" s="1084"/>
      <c r="Q29" s="1084"/>
    </row>
    <row r="30" spans="1:17" s="685" customFormat="1" ht="12.75" customHeight="1">
      <c r="A30" s="1287">
        <f t="shared" si="0"/>
        <v>4</v>
      </c>
      <c r="B30" s="1288" t="s">
        <v>1282</v>
      </c>
      <c r="C30" s="843" t="s">
        <v>1283</v>
      </c>
      <c r="D30" s="836"/>
      <c r="E30" s="836"/>
      <c r="F30" s="1406"/>
      <c r="G30" s="1289"/>
      <c r="H30" s="1613"/>
      <c r="I30" s="1290">
        <f t="shared" si="1"/>
        <v>4</v>
      </c>
      <c r="J30" s="1084"/>
      <c r="K30" s="1084"/>
      <c r="L30" s="1084"/>
      <c r="M30" s="1084"/>
      <c r="N30" s="1084"/>
      <c r="O30" s="1084"/>
      <c r="P30" s="1084"/>
      <c r="Q30" s="1084"/>
    </row>
    <row r="31" spans="1:17" s="685" customFormat="1" ht="12.75" customHeight="1">
      <c r="A31" s="1287">
        <f t="shared" si="0"/>
        <v>5</v>
      </c>
      <c r="B31" s="1288" t="s">
        <v>1284</v>
      </c>
      <c r="C31" s="843" t="s">
        <v>1285</v>
      </c>
      <c r="D31" s="836"/>
      <c r="E31" s="836"/>
      <c r="F31" s="1406"/>
      <c r="G31" s="1289"/>
      <c r="H31" s="1613"/>
      <c r="I31" s="1290">
        <f t="shared" si="1"/>
        <v>5</v>
      </c>
      <c r="J31" s="1084"/>
      <c r="K31" s="1084"/>
      <c r="L31" s="1084"/>
      <c r="M31" s="1084"/>
      <c r="N31" s="1084"/>
      <c r="O31" s="1084"/>
      <c r="P31" s="1084"/>
      <c r="Q31" s="1084"/>
    </row>
    <row r="32" spans="1:17" s="685" customFormat="1" ht="12.75" customHeight="1">
      <c r="A32" s="1287">
        <f t="shared" si="0"/>
        <v>6</v>
      </c>
      <c r="B32" s="1288" t="s">
        <v>1286</v>
      </c>
      <c r="C32" s="1261" t="s">
        <v>1287</v>
      </c>
      <c r="D32" s="836"/>
      <c r="E32" s="836"/>
      <c r="F32" s="1406"/>
      <c r="G32" s="1289"/>
      <c r="H32" s="1613"/>
      <c r="I32" s="1290">
        <f t="shared" si="1"/>
        <v>6</v>
      </c>
      <c r="J32" s="1084"/>
      <c r="K32" s="1084"/>
      <c r="L32" s="1084"/>
      <c r="M32" s="1084"/>
      <c r="N32" s="1084"/>
      <c r="O32" s="1084"/>
      <c r="P32" s="1084"/>
      <c r="Q32" s="1084"/>
    </row>
    <row r="33" spans="1:17" s="685" customFormat="1" ht="12.75" customHeight="1">
      <c r="A33" s="1287">
        <f t="shared" si="0"/>
        <v>7</v>
      </c>
      <c r="B33" s="1288" t="s">
        <v>1288</v>
      </c>
      <c r="C33" s="843" t="s">
        <v>1289</v>
      </c>
      <c r="D33" s="836"/>
      <c r="E33" s="836"/>
      <c r="F33" s="1406"/>
      <c r="G33" s="1289"/>
      <c r="H33" s="1613"/>
      <c r="I33" s="1290">
        <f t="shared" si="1"/>
        <v>7</v>
      </c>
      <c r="J33" s="1084"/>
      <c r="K33" s="1084"/>
      <c r="L33" s="1084"/>
      <c r="M33" s="1084"/>
      <c r="N33" s="1084"/>
      <c r="O33" s="1084"/>
      <c r="P33" s="1084"/>
      <c r="Q33" s="1084"/>
    </row>
    <row r="34" spans="1:17" s="685" customFormat="1" ht="12.75" customHeight="1">
      <c r="A34" s="1287">
        <f t="shared" si="0"/>
        <v>8</v>
      </c>
      <c r="B34" s="1288" t="s">
        <v>1290</v>
      </c>
      <c r="C34" s="843" t="s">
        <v>1291</v>
      </c>
      <c r="D34" s="836"/>
      <c r="E34" s="836"/>
      <c r="F34" s="1406"/>
      <c r="G34" s="1289"/>
      <c r="H34" s="1613"/>
      <c r="I34" s="1290">
        <f t="shared" si="1"/>
        <v>8</v>
      </c>
      <c r="J34" s="1084"/>
      <c r="K34" s="1084"/>
      <c r="L34" s="1084"/>
      <c r="M34" s="1084"/>
      <c r="N34" s="1084"/>
      <c r="O34" s="1084"/>
      <c r="P34" s="1084"/>
      <c r="Q34" s="1084"/>
    </row>
    <row r="35" spans="1:17" s="685" customFormat="1" ht="12.75" customHeight="1">
      <c r="A35" s="1287">
        <f t="shared" si="0"/>
        <v>9</v>
      </c>
      <c r="B35" s="1288" t="s">
        <v>1292</v>
      </c>
      <c r="C35" s="843" t="s">
        <v>1293</v>
      </c>
      <c r="D35" s="836"/>
      <c r="E35" s="836"/>
      <c r="F35" s="1406"/>
      <c r="G35" s="1289"/>
      <c r="H35" s="1613"/>
      <c r="I35" s="1290">
        <f t="shared" si="1"/>
        <v>9</v>
      </c>
      <c r="J35" s="1084"/>
      <c r="K35" s="1084"/>
      <c r="L35" s="1084"/>
      <c r="M35" s="1084"/>
      <c r="N35" s="1084"/>
      <c r="O35" s="1084"/>
      <c r="P35" s="1084"/>
      <c r="Q35" s="1084"/>
    </row>
    <row r="36" spans="1:17" s="685" customFormat="1" ht="12.75" customHeight="1">
      <c r="A36" s="1287">
        <f t="shared" si="0"/>
        <v>10</v>
      </c>
      <c r="B36" s="1288" t="s">
        <v>1294</v>
      </c>
      <c r="C36" s="843" t="s">
        <v>1295</v>
      </c>
      <c r="D36" s="836"/>
      <c r="E36" s="836"/>
      <c r="F36" s="1406"/>
      <c r="G36" s="1289"/>
      <c r="H36" s="1613"/>
      <c r="I36" s="1290">
        <f t="shared" si="1"/>
        <v>10</v>
      </c>
      <c r="J36" s="1084"/>
      <c r="K36" s="1084"/>
      <c r="L36" s="1084"/>
      <c r="M36" s="1084"/>
      <c r="N36" s="1084"/>
      <c r="O36" s="1084"/>
      <c r="P36" s="1084"/>
      <c r="Q36" s="1084"/>
    </row>
    <row r="37" spans="1:17" s="685" customFormat="1" ht="12.75" customHeight="1">
      <c r="A37" s="1287">
        <f t="shared" si="0"/>
        <v>11</v>
      </c>
      <c r="B37" s="1288" t="s">
        <v>1296</v>
      </c>
      <c r="C37" s="843" t="s">
        <v>1297</v>
      </c>
      <c r="D37" s="836"/>
      <c r="E37" s="836"/>
      <c r="F37" s="1406"/>
      <c r="G37" s="1289"/>
      <c r="H37" s="1613"/>
      <c r="I37" s="1290">
        <f t="shared" si="1"/>
        <v>11</v>
      </c>
      <c r="J37" s="1084"/>
      <c r="K37" s="1084"/>
      <c r="L37" s="1084"/>
      <c r="M37" s="1084"/>
      <c r="N37" s="1084"/>
      <c r="O37" s="1084"/>
      <c r="P37" s="1084"/>
      <c r="Q37" s="1084"/>
    </row>
    <row r="38" spans="1:17" s="685" customFormat="1" ht="12.75" customHeight="1">
      <c r="A38" s="1287">
        <f t="shared" si="0"/>
        <v>12</v>
      </c>
      <c r="B38" s="1288" t="s">
        <v>1298</v>
      </c>
      <c r="C38" s="843" t="s">
        <v>1299</v>
      </c>
      <c r="D38" s="836"/>
      <c r="E38" s="836"/>
      <c r="F38" s="1406"/>
      <c r="G38" s="1289"/>
      <c r="H38" s="1613"/>
      <c r="I38" s="1290">
        <f t="shared" si="1"/>
        <v>12</v>
      </c>
      <c r="J38" s="1084"/>
      <c r="K38" s="1084"/>
      <c r="L38" s="1084"/>
      <c r="M38" s="1084"/>
      <c r="N38" s="1084"/>
      <c r="O38" s="1084"/>
      <c r="P38" s="1084"/>
      <c r="Q38" s="1084"/>
    </row>
    <row r="39" spans="1:17" s="685" customFormat="1" ht="12.75" customHeight="1">
      <c r="A39" s="1287">
        <f t="shared" si="0"/>
        <v>13</v>
      </c>
      <c r="B39" s="1288" t="s">
        <v>1300</v>
      </c>
      <c r="C39" s="843" t="s">
        <v>1301</v>
      </c>
      <c r="D39" s="836"/>
      <c r="E39" s="836"/>
      <c r="F39" s="1614"/>
      <c r="G39" s="1615"/>
      <c r="H39" s="1613"/>
      <c r="I39" s="1290">
        <f t="shared" si="1"/>
        <v>13</v>
      </c>
      <c r="J39" s="1084"/>
      <c r="K39" s="1084"/>
      <c r="L39" s="1084"/>
      <c r="M39" s="1084"/>
      <c r="N39" s="1084"/>
      <c r="O39" s="1084"/>
      <c r="P39" s="1084"/>
      <c r="Q39" s="1084"/>
    </row>
    <row r="40" spans="1:17" s="685" customFormat="1" ht="12.75" customHeight="1">
      <c r="A40" s="1287">
        <f t="shared" si="0"/>
        <v>14</v>
      </c>
      <c r="B40" s="1288" t="s">
        <v>1302</v>
      </c>
      <c r="C40" s="843" t="s">
        <v>1303</v>
      </c>
      <c r="D40" s="836"/>
      <c r="E40" s="836"/>
      <c r="F40" s="1406"/>
      <c r="G40" s="1289"/>
      <c r="H40" s="1613"/>
      <c r="I40" s="1290">
        <f t="shared" si="1"/>
        <v>14</v>
      </c>
      <c r="J40" s="1084"/>
      <c r="K40" s="1084"/>
      <c r="L40" s="1084"/>
      <c r="M40" s="1084"/>
      <c r="N40" s="1084"/>
      <c r="O40" s="1084"/>
      <c r="P40" s="1084"/>
      <c r="Q40" s="1084"/>
    </row>
    <row r="41" spans="1:17" s="685" customFormat="1" ht="12.75" customHeight="1">
      <c r="A41" s="1287">
        <f t="shared" si="0"/>
        <v>15</v>
      </c>
      <c r="B41" s="1288" t="s">
        <v>1304</v>
      </c>
      <c r="C41" s="843" t="s">
        <v>1305</v>
      </c>
      <c r="D41" s="836"/>
      <c r="E41" s="836"/>
      <c r="F41" s="1406"/>
      <c r="G41" s="1289"/>
      <c r="H41" s="1613"/>
      <c r="I41" s="1290">
        <f t="shared" si="1"/>
        <v>15</v>
      </c>
      <c r="J41" s="1084"/>
      <c r="K41" s="1084"/>
      <c r="L41" s="1084"/>
      <c r="M41" s="1084"/>
      <c r="N41" s="1084"/>
      <c r="O41" s="1084"/>
      <c r="P41" s="1084"/>
      <c r="Q41" s="1084"/>
    </row>
    <row r="42" spans="1:17" s="685" customFormat="1" ht="12.75" customHeight="1">
      <c r="A42" s="1287">
        <f t="shared" si="0"/>
        <v>16</v>
      </c>
      <c r="B42" s="1288" t="s">
        <v>1306</v>
      </c>
      <c r="C42" s="843" t="s">
        <v>1307</v>
      </c>
      <c r="D42" s="836"/>
      <c r="E42" s="836"/>
      <c r="F42" s="1406"/>
      <c r="G42" s="1289"/>
      <c r="H42" s="1613"/>
      <c r="I42" s="1290">
        <f t="shared" si="1"/>
        <v>16</v>
      </c>
      <c r="J42" s="1084"/>
      <c r="K42" s="1084"/>
      <c r="L42" s="1084"/>
      <c r="M42" s="1084"/>
      <c r="N42" s="1084"/>
      <c r="O42" s="1084"/>
      <c r="P42" s="1084"/>
      <c r="Q42" s="1084"/>
    </row>
    <row r="43" spans="1:17" s="685" customFormat="1" ht="12.75" customHeight="1">
      <c r="A43" s="1287">
        <f t="shared" si="0"/>
        <v>17</v>
      </c>
      <c r="B43" s="1288" t="s">
        <v>1308</v>
      </c>
      <c r="C43" s="843" t="s">
        <v>1309</v>
      </c>
      <c r="D43" s="836"/>
      <c r="E43" s="836"/>
      <c r="F43" s="1406"/>
      <c r="G43" s="1289"/>
      <c r="H43" s="1613"/>
      <c r="I43" s="1290">
        <f t="shared" si="1"/>
        <v>17</v>
      </c>
      <c r="J43" s="1084"/>
      <c r="K43" s="1084"/>
      <c r="L43" s="1084"/>
      <c r="M43" s="1084"/>
      <c r="N43" s="1084"/>
      <c r="O43" s="1084"/>
      <c r="P43" s="1084"/>
      <c r="Q43" s="1084"/>
    </row>
    <row r="44" spans="1:17" s="685" customFormat="1" ht="12.75" customHeight="1">
      <c r="A44" s="1287">
        <f t="shared" si="0"/>
        <v>18</v>
      </c>
      <c r="B44" s="1288" t="s">
        <v>1310</v>
      </c>
      <c r="C44" s="843" t="s">
        <v>1311</v>
      </c>
      <c r="D44" s="836"/>
      <c r="E44" s="836"/>
      <c r="F44" s="1406"/>
      <c r="G44" s="1289"/>
      <c r="H44" s="1613"/>
      <c r="I44" s="1290">
        <f t="shared" si="1"/>
        <v>18</v>
      </c>
      <c r="J44" s="1084"/>
      <c r="K44" s="1084"/>
      <c r="L44" s="1084"/>
      <c r="M44" s="1084"/>
      <c r="N44" s="1084"/>
      <c r="O44" s="1084"/>
      <c r="P44" s="1084"/>
      <c r="Q44" s="1084"/>
    </row>
    <row r="45" spans="1:17" s="685" customFormat="1" ht="12.75" customHeight="1">
      <c r="A45" s="1287">
        <f t="shared" si="0"/>
        <v>19</v>
      </c>
      <c r="B45" s="1288" t="s">
        <v>1312</v>
      </c>
      <c r="C45" s="843" t="s">
        <v>1313</v>
      </c>
      <c r="D45" s="836"/>
      <c r="E45" s="836"/>
      <c r="F45" s="1406"/>
      <c r="G45" s="1289"/>
      <c r="H45" s="1613"/>
      <c r="I45" s="1290">
        <f t="shared" si="1"/>
        <v>19</v>
      </c>
      <c r="J45" s="1084"/>
      <c r="K45" s="1084"/>
      <c r="L45" s="1084"/>
      <c r="M45" s="1084"/>
      <c r="N45" s="1084"/>
      <c r="O45" s="1084"/>
      <c r="P45" s="1084"/>
      <c r="Q45" s="1084"/>
    </row>
    <row r="46" spans="1:17" s="685" customFormat="1" ht="12.75" customHeight="1">
      <c r="A46" s="1287">
        <f t="shared" si="0"/>
        <v>20</v>
      </c>
      <c r="B46" s="1288" t="s">
        <v>1314</v>
      </c>
      <c r="C46" s="843" t="s">
        <v>1315</v>
      </c>
      <c r="D46" s="836"/>
      <c r="E46" s="836"/>
      <c r="F46" s="1406"/>
      <c r="G46" s="1289"/>
      <c r="H46" s="1613"/>
      <c r="I46" s="1290">
        <f t="shared" si="1"/>
        <v>20</v>
      </c>
      <c r="J46" s="1084"/>
      <c r="K46" s="1084"/>
      <c r="L46" s="1084"/>
      <c r="M46" s="1084"/>
      <c r="N46" s="1084"/>
      <c r="O46" s="1084"/>
      <c r="P46" s="1084"/>
      <c r="Q46" s="1084"/>
    </row>
    <row r="47" spans="1:17" s="685" customFormat="1" ht="12.75" customHeight="1">
      <c r="A47" s="1287">
        <f t="shared" si="0"/>
        <v>21</v>
      </c>
      <c r="B47" s="1288" t="s">
        <v>1316</v>
      </c>
      <c r="C47" s="843" t="s">
        <v>1317</v>
      </c>
      <c r="D47" s="836"/>
      <c r="E47" s="836"/>
      <c r="F47" s="1406"/>
      <c r="G47" s="1289"/>
      <c r="H47" s="1613"/>
      <c r="I47" s="1290">
        <f t="shared" si="1"/>
        <v>21</v>
      </c>
      <c r="J47" s="1084"/>
      <c r="K47" s="1084"/>
      <c r="L47" s="1084"/>
      <c r="M47" s="1084"/>
      <c r="N47" s="1084"/>
      <c r="O47" s="1084"/>
      <c r="P47" s="1084"/>
      <c r="Q47" s="1084"/>
    </row>
    <row r="48" spans="1:17" s="685" customFormat="1" ht="12.75" customHeight="1">
      <c r="A48" s="1287">
        <f t="shared" si="0"/>
        <v>22</v>
      </c>
      <c r="B48" s="1288" t="s">
        <v>1318</v>
      </c>
      <c r="C48" s="843" t="s">
        <v>1319</v>
      </c>
      <c r="D48" s="836"/>
      <c r="E48" s="836"/>
      <c r="F48" s="1406"/>
      <c r="G48" s="1289"/>
      <c r="H48" s="1613"/>
      <c r="I48" s="1290">
        <f t="shared" si="1"/>
        <v>22</v>
      </c>
      <c r="J48" s="1084"/>
      <c r="K48" s="1084"/>
      <c r="L48" s="1084"/>
      <c r="M48" s="1084"/>
      <c r="N48" s="1084"/>
      <c r="O48" s="1084"/>
      <c r="P48" s="1084"/>
      <c r="Q48" s="1084"/>
    </row>
    <row r="49" spans="1:17" s="685" customFormat="1" ht="12.75" customHeight="1">
      <c r="A49" s="1287">
        <f t="shared" si="0"/>
        <v>23</v>
      </c>
      <c r="B49" s="1288" t="s">
        <v>1320</v>
      </c>
      <c r="C49" s="843" t="s">
        <v>1321</v>
      </c>
      <c r="D49" s="836"/>
      <c r="E49" s="836"/>
      <c r="F49" s="1406"/>
      <c r="G49" s="1289"/>
      <c r="H49" s="1613"/>
      <c r="I49" s="1290">
        <f t="shared" si="1"/>
        <v>23</v>
      </c>
      <c r="J49" s="1084"/>
      <c r="K49" s="1084"/>
      <c r="L49" s="1084"/>
      <c r="M49" s="1084"/>
      <c r="N49" s="1084"/>
      <c r="O49" s="1084"/>
      <c r="P49" s="1084"/>
      <c r="Q49" s="1084"/>
    </row>
    <row r="50" spans="1:17" s="685" customFormat="1" ht="12.75" customHeight="1">
      <c r="A50" s="1287">
        <f t="shared" si="0"/>
        <v>24</v>
      </c>
      <c r="B50" s="1288" t="s">
        <v>1322</v>
      </c>
      <c r="C50" s="843" t="s">
        <v>1323</v>
      </c>
      <c r="D50" s="836"/>
      <c r="E50" s="836"/>
      <c r="F50" s="1406"/>
      <c r="G50" s="1289"/>
      <c r="H50" s="1613"/>
      <c r="I50" s="1290">
        <f t="shared" si="1"/>
        <v>24</v>
      </c>
      <c r="J50" s="1084"/>
      <c r="K50" s="1084"/>
      <c r="L50" s="1084"/>
      <c r="M50" s="1084"/>
      <c r="N50" s="1084"/>
      <c r="O50" s="1084"/>
      <c r="P50" s="1084"/>
      <c r="Q50" s="1084"/>
    </row>
    <row r="51" spans="1:17" s="685" customFormat="1" ht="12.75" customHeight="1">
      <c r="A51" s="1287">
        <f t="shared" si="0"/>
        <v>25</v>
      </c>
      <c r="B51" s="1288" t="s">
        <v>1324</v>
      </c>
      <c r="C51" s="843" t="s">
        <v>1325</v>
      </c>
      <c r="D51" s="836"/>
      <c r="E51" s="836"/>
      <c r="F51" s="1406"/>
      <c r="G51" s="1289"/>
      <c r="H51" s="1613"/>
      <c r="I51" s="1290">
        <f t="shared" si="1"/>
        <v>25</v>
      </c>
      <c r="J51" s="1084"/>
      <c r="K51" s="1084"/>
      <c r="L51" s="1084"/>
      <c r="M51" s="1084"/>
      <c r="N51" s="1084"/>
      <c r="O51" s="1084"/>
      <c r="P51" s="1084"/>
      <c r="Q51" s="1084"/>
    </row>
    <row r="52" spans="1:17" s="685" customFormat="1" ht="12.75" customHeight="1">
      <c r="A52" s="1287">
        <f t="shared" si="0"/>
        <v>26</v>
      </c>
      <c r="B52" s="1288" t="s">
        <v>1326</v>
      </c>
      <c r="C52" s="843" t="s">
        <v>1416</v>
      </c>
      <c r="D52" s="836"/>
      <c r="E52" s="836"/>
      <c r="F52" s="1406"/>
      <c r="G52" s="1289"/>
      <c r="H52" s="1613"/>
      <c r="I52" s="1290">
        <f t="shared" si="1"/>
        <v>26</v>
      </c>
      <c r="J52" s="1084"/>
      <c r="K52" s="1084"/>
      <c r="L52" s="1084"/>
      <c r="M52" s="1084"/>
      <c r="N52" s="1084"/>
      <c r="O52" s="1084"/>
      <c r="P52" s="1084"/>
      <c r="Q52" s="1084"/>
    </row>
    <row r="53" spans="1:17" s="685" customFormat="1" ht="12.75" customHeight="1">
      <c r="A53" s="1287">
        <f t="shared" si="0"/>
        <v>27</v>
      </c>
      <c r="B53" s="1288" t="s">
        <v>1328</v>
      </c>
      <c r="C53" s="843" t="s">
        <v>1329</v>
      </c>
      <c r="D53" s="836"/>
      <c r="E53" s="836"/>
      <c r="F53" s="1406"/>
      <c r="G53" s="1289"/>
      <c r="H53" s="1613"/>
      <c r="I53" s="1290">
        <f t="shared" si="1"/>
        <v>27</v>
      </c>
      <c r="J53" s="1084"/>
      <c r="K53" s="1084"/>
      <c r="L53" s="1084"/>
      <c r="M53" s="1084"/>
      <c r="N53" s="1084"/>
      <c r="O53" s="1084"/>
      <c r="P53" s="1084"/>
      <c r="Q53" s="1084"/>
    </row>
    <row r="54" spans="1:17" s="685" customFormat="1" ht="12.75" customHeight="1">
      <c r="A54" s="1287">
        <f t="shared" si="0"/>
        <v>28</v>
      </c>
      <c r="B54" s="1292"/>
      <c r="C54" s="1292" t="s">
        <v>1387</v>
      </c>
      <c r="D54" s="1236"/>
      <c r="E54" s="1236"/>
      <c r="F54" s="1406"/>
      <c r="G54" s="1289"/>
      <c r="H54" s="1613"/>
      <c r="I54" s="1290">
        <f t="shared" si="1"/>
        <v>28</v>
      </c>
      <c r="J54" s="1084"/>
      <c r="K54" s="1084"/>
      <c r="L54" s="1084"/>
      <c r="M54" s="1084"/>
      <c r="N54" s="1084"/>
      <c r="O54" s="1084"/>
      <c r="P54" s="1084"/>
      <c r="Q54" s="1084"/>
    </row>
    <row r="55" spans="1:17" s="685" customFormat="1" ht="12.75" customHeight="1">
      <c r="A55" s="1287">
        <f t="shared" si="0"/>
        <v>29</v>
      </c>
      <c r="B55" s="1294"/>
      <c r="C55" s="1295"/>
      <c r="D55" s="1296" t="s">
        <v>1389</v>
      </c>
      <c r="E55" s="1295"/>
      <c r="F55" s="1298"/>
      <c r="G55" s="1300"/>
      <c r="H55" s="1616"/>
      <c r="I55" s="1290">
        <f t="shared" si="1"/>
        <v>29</v>
      </c>
      <c r="J55" s="1084"/>
      <c r="K55" s="1084"/>
      <c r="L55" s="1084"/>
      <c r="M55" s="1240"/>
      <c r="N55" s="1240"/>
      <c r="O55" s="1240"/>
      <c r="P55" s="1240"/>
      <c r="Q55" s="1084"/>
    </row>
    <row r="56" spans="1:17" s="685" customFormat="1" ht="3.75" customHeight="1">
      <c r="A56" s="1287"/>
      <c r="B56" s="1294"/>
      <c r="C56" s="1368"/>
      <c r="D56" s="1296"/>
      <c r="E56" s="1368"/>
      <c r="F56" s="1298"/>
      <c r="G56" s="1300"/>
      <c r="H56" s="1299"/>
      <c r="I56" s="1319"/>
      <c r="J56" s="1084"/>
      <c r="K56" s="1084"/>
      <c r="L56" s="1084"/>
      <c r="M56" s="1084"/>
      <c r="N56" s="1084"/>
      <c r="O56" s="1084"/>
      <c r="P56" s="1084"/>
      <c r="Q56" s="1084"/>
    </row>
    <row r="57" spans="1:17" s="685" customFormat="1" ht="12.75" customHeight="1">
      <c r="A57" s="1316"/>
      <c r="B57" s="1412" t="s">
        <v>276</v>
      </c>
      <c r="C57" s="1413"/>
      <c r="D57" s="1413"/>
      <c r="E57" s="1413"/>
      <c r="F57" s="1414"/>
      <c r="G57" s="1617"/>
      <c r="H57" s="1618"/>
      <c r="I57" s="1310"/>
      <c r="J57" s="1084"/>
      <c r="K57" s="1084"/>
      <c r="L57" s="1084"/>
      <c r="M57" s="1084"/>
      <c r="N57" s="1084"/>
      <c r="O57" s="1084"/>
      <c r="P57" s="1084"/>
      <c r="Q57" s="1084"/>
    </row>
    <row r="58" spans="1:17" s="685" customFormat="1" ht="12.75" customHeight="1">
      <c r="A58" s="1280">
        <f>+A55+1</f>
        <v>30</v>
      </c>
      <c r="B58" s="1281" t="s">
        <v>1332</v>
      </c>
      <c r="C58" s="835" t="s">
        <v>1390</v>
      </c>
      <c r="D58" s="836"/>
      <c r="E58" s="836"/>
      <c r="F58" s="1282"/>
      <c r="G58" s="1285"/>
      <c r="H58" s="1613"/>
      <c r="I58" s="1286">
        <f>+I55+1</f>
        <v>30</v>
      </c>
      <c r="J58" s="1084"/>
      <c r="K58" s="1084"/>
      <c r="L58" s="1084"/>
      <c r="M58" s="1084"/>
      <c r="N58" s="1084"/>
      <c r="O58" s="1084"/>
      <c r="P58" s="1084"/>
      <c r="Q58" s="1084"/>
    </row>
    <row r="59" spans="1:17" s="685" customFormat="1" ht="12.75" customHeight="1">
      <c r="A59" s="1287">
        <f t="shared" ref="A59:A65" si="2">+A58+1</f>
        <v>31</v>
      </c>
      <c r="B59" s="1288" t="s">
        <v>1334</v>
      </c>
      <c r="C59" s="843" t="s">
        <v>1335</v>
      </c>
      <c r="D59" s="836"/>
      <c r="E59" s="836"/>
      <c r="F59" s="1406"/>
      <c r="G59" s="1289"/>
      <c r="H59" s="1613"/>
      <c r="I59" s="1290">
        <f t="shared" ref="I59:I65" si="3">+I58+1</f>
        <v>31</v>
      </c>
      <c r="J59" s="1084"/>
      <c r="K59" s="1084"/>
      <c r="L59" s="1084"/>
      <c r="M59" s="1084"/>
      <c r="N59" s="1084"/>
      <c r="O59" s="1084"/>
      <c r="P59" s="1084"/>
      <c r="Q59" s="1084"/>
    </row>
    <row r="60" spans="1:17" s="685" customFormat="1" ht="12.75" customHeight="1">
      <c r="A60" s="1287">
        <f t="shared" si="2"/>
        <v>32</v>
      </c>
      <c r="B60" s="1288" t="s">
        <v>1336</v>
      </c>
      <c r="C60" s="843" t="s">
        <v>1337</v>
      </c>
      <c r="D60" s="836"/>
      <c r="E60" s="836"/>
      <c r="F60" s="1406"/>
      <c r="G60" s="1289"/>
      <c r="H60" s="1613"/>
      <c r="I60" s="1290">
        <f t="shared" si="3"/>
        <v>32</v>
      </c>
      <c r="J60" s="1084"/>
      <c r="K60" s="1084"/>
      <c r="L60" s="1084"/>
      <c r="M60" s="1084"/>
      <c r="N60" s="1084"/>
      <c r="O60" s="1084"/>
      <c r="P60" s="1084"/>
      <c r="Q60" s="1084"/>
    </row>
    <row r="61" spans="1:17" s="685" customFormat="1" ht="12.75" customHeight="1">
      <c r="A61" s="1287">
        <f t="shared" si="2"/>
        <v>33</v>
      </c>
      <c r="B61" s="1288" t="s">
        <v>1338</v>
      </c>
      <c r="C61" s="843" t="s">
        <v>1339</v>
      </c>
      <c r="D61" s="836"/>
      <c r="E61" s="836"/>
      <c r="F61" s="1406"/>
      <c r="G61" s="1289"/>
      <c r="H61" s="1613"/>
      <c r="I61" s="1290">
        <f t="shared" si="3"/>
        <v>33</v>
      </c>
      <c r="J61" s="1084"/>
      <c r="K61" s="1084"/>
      <c r="L61" s="1084"/>
      <c r="M61" s="1084"/>
      <c r="N61" s="1084"/>
      <c r="O61" s="1084"/>
      <c r="P61" s="1084"/>
      <c r="Q61" s="1084"/>
    </row>
    <row r="62" spans="1:17" s="685" customFormat="1" ht="12.75" customHeight="1">
      <c r="A62" s="1287">
        <f t="shared" si="2"/>
        <v>34</v>
      </c>
      <c r="B62" s="1288" t="s">
        <v>1340</v>
      </c>
      <c r="C62" s="843" t="s">
        <v>1341</v>
      </c>
      <c r="D62" s="836"/>
      <c r="E62" s="836"/>
      <c r="F62" s="1406"/>
      <c r="G62" s="1289"/>
      <c r="H62" s="1613"/>
      <c r="I62" s="1290">
        <f t="shared" si="3"/>
        <v>34</v>
      </c>
      <c r="J62" s="1084"/>
      <c r="K62" s="1084"/>
      <c r="L62" s="1084"/>
      <c r="M62" s="1084"/>
      <c r="N62" s="1084"/>
      <c r="O62" s="1084"/>
      <c r="P62" s="1084"/>
      <c r="Q62" s="1084"/>
    </row>
    <row r="63" spans="1:17" s="685" customFormat="1" ht="12.75" customHeight="1">
      <c r="A63" s="1287">
        <f t="shared" si="2"/>
        <v>35</v>
      </c>
      <c r="B63" s="1288" t="s">
        <v>1342</v>
      </c>
      <c r="C63" s="843" t="s">
        <v>1343</v>
      </c>
      <c r="D63" s="836"/>
      <c r="E63" s="836"/>
      <c r="F63" s="1406"/>
      <c r="G63" s="1289"/>
      <c r="H63" s="1613"/>
      <c r="I63" s="1290">
        <f t="shared" si="3"/>
        <v>35</v>
      </c>
      <c r="J63" s="1084"/>
      <c r="K63" s="1084"/>
      <c r="L63" s="1084"/>
      <c r="M63" s="1084"/>
      <c r="N63" s="1084"/>
      <c r="O63" s="1084"/>
      <c r="P63" s="1084"/>
      <c r="Q63" s="1084"/>
    </row>
    <row r="64" spans="1:17" s="685" customFormat="1" ht="12.75" customHeight="1">
      <c r="A64" s="1287">
        <f t="shared" si="2"/>
        <v>36</v>
      </c>
      <c r="B64" s="1288" t="s">
        <v>1344</v>
      </c>
      <c r="C64" s="843" t="s">
        <v>1345</v>
      </c>
      <c r="D64" s="836"/>
      <c r="E64" s="836"/>
      <c r="F64" s="1406"/>
      <c r="G64" s="1289"/>
      <c r="H64" s="1619"/>
      <c r="I64" s="1290">
        <f t="shared" si="3"/>
        <v>36</v>
      </c>
      <c r="J64" s="1084"/>
      <c r="K64" s="1084"/>
      <c r="L64" s="1084"/>
      <c r="M64" s="1084"/>
      <c r="N64" s="1084"/>
      <c r="O64" s="1084"/>
      <c r="P64" s="1084"/>
      <c r="Q64" s="1084"/>
    </row>
    <row r="65" spans="1:17" s="685" customFormat="1" ht="12.75" customHeight="1">
      <c r="A65" s="1287">
        <f t="shared" si="2"/>
        <v>37</v>
      </c>
      <c r="B65" s="1288" t="s">
        <v>1346</v>
      </c>
      <c r="C65" s="843" t="s">
        <v>1489</v>
      </c>
      <c r="D65" s="1261"/>
      <c r="E65" s="1261"/>
      <c r="F65" s="1406"/>
      <c r="G65" s="1289"/>
      <c r="H65" s="1620"/>
      <c r="I65" s="1319">
        <f t="shared" si="3"/>
        <v>37</v>
      </c>
      <c r="J65" s="1084"/>
      <c r="K65" s="1084"/>
      <c r="L65" s="1084"/>
      <c r="M65" s="1084"/>
      <c r="N65" s="1084"/>
      <c r="O65" s="1084"/>
      <c r="P65" s="1084"/>
      <c r="Q65" s="1084"/>
    </row>
    <row r="66" spans="1:17" s="685" customFormat="1" ht="12.75" customHeight="1">
      <c r="A66" s="1280">
        <v>38</v>
      </c>
      <c r="B66" s="1295"/>
      <c r="C66" s="1325" t="s">
        <v>1348</v>
      </c>
      <c r="D66" s="1326"/>
      <c r="E66" s="1295"/>
      <c r="F66" s="1621"/>
      <c r="G66" s="1622"/>
      <c r="H66" s="1616"/>
      <c r="I66" s="1290">
        <v>38</v>
      </c>
      <c r="J66" s="1084"/>
      <c r="K66" s="1084"/>
      <c r="L66" s="1084"/>
      <c r="M66" s="1240"/>
      <c r="N66" s="1240"/>
      <c r="O66" s="1336"/>
      <c r="P66" s="1084"/>
      <c r="Q66" s="1084"/>
    </row>
    <row r="67" spans="1:17" s="685" customFormat="1" ht="3.95" customHeight="1">
      <c r="A67" s="1302"/>
      <c r="B67" s="1127"/>
      <c r="C67" s="1422"/>
      <c r="D67" s="1129"/>
      <c r="E67" s="1127"/>
      <c r="F67" s="1307"/>
      <c r="G67" s="1309"/>
      <c r="H67" s="1623"/>
      <c r="I67" s="1319"/>
      <c r="J67" s="1084"/>
      <c r="K67" s="1084"/>
      <c r="L67" s="1084"/>
      <c r="M67" s="1084"/>
      <c r="N67" s="1084"/>
      <c r="O67" s="1084"/>
      <c r="P67" s="1084"/>
      <c r="Q67" s="1084"/>
    </row>
    <row r="68" spans="1:17" ht="13.5" thickBot="1">
      <c r="A68" s="1287">
        <v>39</v>
      </c>
      <c r="B68" s="1294"/>
      <c r="C68" s="1294"/>
      <c r="D68" s="1330" t="s">
        <v>328</v>
      </c>
      <c r="E68" s="1368"/>
      <c r="F68" s="1332"/>
      <c r="G68" s="1333"/>
      <c r="H68" s="1624"/>
      <c r="I68" s="1290">
        <v>39</v>
      </c>
      <c r="M68" s="1240"/>
      <c r="O68" s="1380"/>
    </row>
    <row r="69" spans="1:17">
      <c r="A69" s="1430" t="s">
        <v>1490</v>
      </c>
      <c r="B69" s="1303"/>
      <c r="C69" s="1303"/>
      <c r="D69" s="1385"/>
      <c r="E69" s="1383"/>
      <c r="F69" s="1433"/>
      <c r="G69" s="1433"/>
      <c r="H69" s="1429"/>
      <c r="I69" s="829"/>
    </row>
    <row r="70" spans="1:17">
      <c r="A70" s="1430"/>
      <c r="B70" s="1431"/>
      <c r="C70" s="1431"/>
      <c r="D70" s="1432"/>
      <c r="E70" s="1127"/>
      <c r="F70" s="1433"/>
      <c r="G70" s="1433"/>
      <c r="H70" s="1434"/>
      <c r="I70" s="825"/>
    </row>
    <row r="71" spans="1:17">
      <c r="A71" s="3946" t="s">
        <v>37</v>
      </c>
      <c r="B71" s="3948"/>
      <c r="C71" s="3948"/>
      <c r="D71" s="3948"/>
      <c r="E71" s="3948"/>
      <c r="F71" s="3948"/>
      <c r="G71" s="3948"/>
      <c r="H71" s="3948"/>
      <c r="I71" s="3949"/>
    </row>
    <row r="72" spans="1:17" ht="12" customHeight="1">
      <c r="A72" s="1430" t="s">
        <v>1491</v>
      </c>
      <c r="B72" s="1431"/>
      <c r="C72" s="1431"/>
      <c r="D72" s="1432"/>
      <c r="E72" s="1127"/>
      <c r="F72" s="1433"/>
      <c r="G72" s="1433"/>
      <c r="H72" s="1434"/>
      <c r="I72" s="825"/>
    </row>
    <row r="73" spans="1:17">
      <c r="A73" s="1435"/>
      <c r="B73" s="1436"/>
      <c r="C73" s="1436"/>
      <c r="D73" s="1437"/>
      <c r="E73" s="1295"/>
      <c r="F73" s="1438"/>
      <c r="G73" s="1438"/>
      <c r="H73" s="1439"/>
      <c r="I73" s="835"/>
    </row>
    <row r="74" spans="1:17">
      <c r="B74" s="855"/>
      <c r="C74" s="855"/>
      <c r="D74" s="855"/>
      <c r="E74" s="855"/>
      <c r="F74" s="855"/>
      <c r="G74" s="855"/>
      <c r="H74" s="855"/>
      <c r="I74" s="1249" t="s">
        <v>391</v>
      </c>
      <c r="J74" s="855"/>
    </row>
  </sheetData>
  <customSheetViews>
    <customSheetView guid="{4E7A3D04-9F51-465C-A42B-3DF9B3E7D5B5}" showPageBreaks="1" showGridLines="0" fitToPage="1" printArea="1" topLeftCell="A37">
      <selection activeCell="K39" sqref="K39"/>
      <pageMargins left="0.5" right="0.5" top="0.5" bottom="0.25" header="0.5" footer="0.5"/>
      <printOptions horizontalCentered="1" verticalCentered="1"/>
      <pageSetup scale="79" orientation="portrait" horizontalDpi="360" r:id="rId1"/>
      <headerFooter alignWithMargins="0"/>
    </customSheetView>
    <customSheetView guid="{0DB5BAD5-393A-4F38-9E8B-709DEA7858B1}" showPageBreaks="1" showGridLines="0" fitToPage="1" printArea="1">
      <selection activeCell="K39" sqref="K39"/>
      <pageMargins left="0.5" right="0.5" top="0.5" bottom="0.25" header="0.5" footer="0.5"/>
      <printOptions horizontalCentered="1" verticalCentered="1"/>
      <pageSetup scale="79" orientation="portrait" horizontalDpi="360" r:id="rId2"/>
      <headerFooter alignWithMargins="0"/>
    </customSheetView>
    <customSheetView guid="{9188604F-721B-4607-B5A7-F14601E34BB8}" showPageBreaks="1" showGridLines="0" fitToPage="1" printArea="1">
      <selection activeCell="K39" sqref="K39"/>
      <pageMargins left="0.5" right="0.5" top="0.5" bottom="0.25" header="0.5" footer="0.5"/>
      <printOptions horizontalCentered="1" verticalCentered="1"/>
      <pageSetup scale="79" orientation="portrait" horizontalDpi="360" r:id="rId3"/>
      <headerFooter alignWithMargins="0"/>
    </customSheetView>
    <customSheetView guid="{26429A53-B624-4AA6-8C8D-667186B058B8}" showGridLines="0" fitToPage="1">
      <selection activeCell="K39" sqref="K39"/>
      <pageMargins left="0.5" right="0.5" top="0.5" bottom="0.25" header="0.5" footer="0.5"/>
      <printOptions horizontalCentered="1" verticalCentered="1"/>
      <pageSetup scale="79" orientation="portrait" horizontalDpi="360" r:id="rId4"/>
      <headerFooter alignWithMargins="0"/>
    </customSheetView>
    <customSheetView guid="{7390B031-6060-4327-BF01-8B9465EDB6D9}" showGridLines="0" fitToPage="1">
      <selection activeCell="K39" sqref="K39"/>
      <pageMargins left="0.5" right="0.5" top="0.5" bottom="0.25" header="0.5" footer="0.5"/>
      <printOptions horizontalCentered="1" verticalCentered="1"/>
      <pageSetup scale="79" orientation="portrait" horizontalDpi="360" r:id="rId5"/>
      <headerFooter alignWithMargins="0"/>
    </customSheetView>
    <customSheetView guid="{49D366EC-C851-4932-854D-8EA887B298C5}" showGridLines="0" fitToPage="1">
      <selection activeCell="K39" sqref="K39"/>
      <pageMargins left="0.5" right="0.5" top="0.5" bottom="0.25" header="0.5" footer="0.5"/>
      <printOptions horizontalCentered="1" verticalCentered="1"/>
      <pageSetup scale="79" orientation="portrait" horizontalDpi="360" r:id="rId6"/>
      <headerFooter alignWithMargins="0"/>
    </customSheetView>
    <customSheetView guid="{F228F194-B0FE-4A91-A927-06A4E89703F0}" showGridLines="0" fitToPage="1">
      <selection activeCell="K39" sqref="K39"/>
      <pageMargins left="0.5" right="0.5" top="0.5" bottom="0.25" header="0.5" footer="0.5"/>
      <printOptions horizontalCentered="1" verticalCentered="1"/>
      <pageSetup scale="79" orientation="portrait" horizontalDpi="360" r:id="rId7"/>
      <headerFooter alignWithMargins="0"/>
    </customSheetView>
    <customSheetView guid="{A2494C54-8D9D-4A05-9F27-C858173D9692}" showGridLines="0" fitToPage="1">
      <selection activeCell="K39" sqref="K39"/>
      <pageMargins left="0.5" right="0.5" top="0.5" bottom="0.25" header="0.5" footer="0.5"/>
      <printOptions horizontalCentered="1" verticalCentered="1"/>
      <pageSetup scale="79" orientation="portrait" horizontalDpi="360" r:id="rId8"/>
      <headerFooter alignWithMargins="0"/>
    </customSheetView>
    <customSheetView guid="{74404EEC-CA6A-48B0-B168-B7933282EEB2}" showPageBreaks="1" showGridLines="0" fitToPage="1" printArea="1">
      <selection activeCell="K39" sqref="K39"/>
      <pageMargins left="0.5" right="0.5" top="0.5" bottom="0.25" header="0.5" footer="0.5"/>
      <printOptions horizontalCentered="1" verticalCentered="1"/>
      <pageSetup scale="79" orientation="portrait" horizontalDpi="360" r:id="rId9"/>
      <headerFooter alignWithMargins="0"/>
    </customSheetView>
    <customSheetView guid="{FB19BFAA-60BA-4CC2-92E5-E4C141AE804E}" showGridLines="0" fitToPage="1" topLeftCell="A34">
      <selection activeCell="K39" sqref="K39"/>
      <pageMargins left="0.5" right="0.5" top="0.5" bottom="0.25" header="0.5" footer="0.5"/>
      <printOptions horizontalCentered="1" verticalCentered="1"/>
      <pageSetup scale="79" orientation="portrait" horizontalDpi="360" r:id="rId10"/>
      <headerFooter alignWithMargins="0"/>
    </customSheetView>
    <customSheetView guid="{F56BCD39-3910-4701-BCCF-245589B07D98}" showPageBreaks="1" showGridLines="0" fitToPage="1" printArea="1">
      <selection activeCell="K39" sqref="K39"/>
      <pageMargins left="0.5" right="0.5" top="0.5" bottom="0.25" header="0.5" footer="0.5"/>
      <printOptions horizontalCentered="1" verticalCentered="1"/>
      <pageSetup scale="79" orientation="portrait" horizontalDpi="360" r:id="rId11"/>
      <headerFooter alignWithMargins="0"/>
    </customSheetView>
  </customSheetViews>
  <mergeCells count="1">
    <mergeCell ref="A71:I71"/>
  </mergeCells>
  <printOptions horizontalCentered="1" verticalCentered="1" gridLinesSet="0"/>
  <pageMargins left="0.5" right="0.5" top="0.5" bottom="0.25" header="0.5" footer="0.5"/>
  <pageSetup scale="79" orientation="portrait" r:id="rId12"/>
  <headerFooter alignWithMargins="0"/>
  <legacyDrawing r:id="rId1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1"/>
  <sheetViews>
    <sheetView showGridLines="0" topLeftCell="A37" workbookViewId="0">
      <selection activeCell="C38" sqref="C38"/>
    </sheetView>
  </sheetViews>
  <sheetFormatPr defaultColWidth="8.85546875" defaultRowHeight="12.75"/>
  <cols>
    <col min="1" max="1" width="4.42578125" style="1084" customWidth="1"/>
    <col min="2" max="2" width="5.7109375" style="1084" customWidth="1"/>
    <col min="3" max="3" width="4.7109375" style="1084" customWidth="1"/>
    <col min="4" max="4" width="2.7109375" style="1084" customWidth="1"/>
    <col min="5" max="5" width="21.7109375" style="1084" customWidth="1"/>
    <col min="6" max="6" width="12.140625" style="1084" customWidth="1"/>
    <col min="7" max="7" width="11.5703125" style="1084" customWidth="1"/>
    <col min="8" max="8" width="12.28515625" style="1084" customWidth="1"/>
    <col min="9" max="9" width="12.7109375" style="1084" customWidth="1"/>
    <col min="10" max="10" width="11.7109375" style="1084" customWidth="1"/>
    <col min="11" max="11" width="10.42578125" style="1084" customWidth="1"/>
    <col min="12" max="12" width="5.7109375" style="1084" customWidth="1"/>
    <col min="13" max="13" width="4.5703125" style="1084" customWidth="1"/>
    <col min="14" max="15" width="5.7109375" style="1084" customWidth="1"/>
    <col min="16" max="19" width="20.7109375" style="1084" customWidth="1"/>
    <col min="20" max="20" width="5.7109375" style="1084" customWidth="1"/>
    <col min="21" max="16384" width="8.85546875" style="1084"/>
  </cols>
  <sheetData>
    <row r="1" spans="1:20">
      <c r="A1" s="1236" t="s">
        <v>3461</v>
      </c>
      <c r="B1" s="1237"/>
      <c r="C1" s="1237"/>
      <c r="D1" s="1237"/>
      <c r="E1" s="1237"/>
      <c r="F1" s="1237"/>
      <c r="G1" s="1237"/>
      <c r="H1" s="1237"/>
      <c r="I1" s="1237"/>
      <c r="J1" s="1237"/>
      <c r="K1" s="1237"/>
      <c r="L1" s="1443" t="s">
        <v>224</v>
      </c>
    </row>
    <row r="2" spans="1:20">
      <c r="A2" s="1350" t="s">
        <v>1492</v>
      </c>
      <c r="B2" s="1248"/>
      <c r="C2" s="1248"/>
      <c r="D2" s="1248"/>
      <c r="E2" s="1248"/>
      <c r="F2" s="1248"/>
      <c r="G2" s="1248"/>
      <c r="H2" s="1248"/>
      <c r="I2" s="1248"/>
      <c r="J2" s="1248"/>
      <c r="K2" s="1248"/>
      <c r="L2" s="1253"/>
      <c r="M2" s="1118"/>
    </row>
    <row r="3" spans="1:20" s="685" customFormat="1">
      <c r="A3" s="1247" t="s">
        <v>295</v>
      </c>
      <c r="B3" s="1273"/>
      <c r="C3" s="1273"/>
      <c r="D3" s="1273"/>
      <c r="E3" s="1273"/>
      <c r="F3" s="1273"/>
      <c r="G3" s="1273"/>
      <c r="H3" s="1273"/>
      <c r="I3" s="1273"/>
      <c r="J3" s="1273"/>
      <c r="K3" s="1273"/>
      <c r="L3" s="1253"/>
      <c r="M3" s="1248"/>
      <c r="N3" s="1084"/>
      <c r="O3" s="1084"/>
      <c r="P3" s="1084"/>
      <c r="Q3" s="1084"/>
      <c r="R3" s="1084"/>
      <c r="S3" s="1084"/>
      <c r="T3" s="1084"/>
    </row>
    <row r="4" spans="1:20" s="685" customFormat="1">
      <c r="A4" s="1247"/>
      <c r="B4" s="1273"/>
      <c r="C4" s="1273"/>
      <c r="D4" s="1273"/>
      <c r="E4" s="1273"/>
      <c r="F4" s="1273"/>
      <c r="G4" s="1273"/>
      <c r="H4" s="1273"/>
      <c r="I4" s="1273"/>
      <c r="J4" s="1273"/>
      <c r="K4" s="1273"/>
      <c r="L4" s="1253"/>
      <c r="M4" s="1245"/>
      <c r="N4" s="1084"/>
      <c r="O4" s="1084"/>
      <c r="P4" s="1084"/>
      <c r="Q4" s="1084"/>
      <c r="R4" s="1084"/>
      <c r="S4" s="1084"/>
      <c r="T4" s="1084"/>
    </row>
    <row r="5" spans="1:20" s="685" customFormat="1" ht="4.5" customHeight="1">
      <c r="A5" s="1247"/>
      <c r="B5" s="1248"/>
      <c r="C5" s="1248"/>
      <c r="D5" s="1248"/>
      <c r="E5" s="1248"/>
      <c r="F5" s="1248"/>
      <c r="G5" s="1248"/>
      <c r="H5" s="1248"/>
      <c r="I5" s="1248"/>
      <c r="J5" s="1248"/>
      <c r="K5" s="1248"/>
      <c r="L5" s="1250"/>
      <c r="M5" s="1248"/>
      <c r="N5" s="1084"/>
      <c r="O5" s="1084"/>
      <c r="P5" s="1084"/>
      <c r="Q5" s="1084"/>
      <c r="R5" s="1084"/>
      <c r="S5" s="1084"/>
      <c r="T5" s="1084"/>
    </row>
    <row r="6" spans="1:20" s="685" customFormat="1">
      <c r="A6" s="1247"/>
      <c r="B6" s="1444" t="s">
        <v>1493</v>
      </c>
      <c r="C6" s="1248"/>
      <c r="D6" s="1248"/>
      <c r="E6" s="1248"/>
      <c r="F6" s="1084"/>
      <c r="G6" s="1084"/>
      <c r="H6" s="1084"/>
      <c r="I6" s="1084"/>
      <c r="J6" s="1084"/>
      <c r="K6" s="1084"/>
      <c r="L6" s="1253"/>
      <c r="M6" s="1118"/>
      <c r="N6" s="1084"/>
      <c r="O6" s="1084"/>
      <c r="P6" s="1084"/>
      <c r="Q6" s="1084"/>
      <c r="R6" s="1084"/>
      <c r="S6" s="1084"/>
      <c r="T6" s="1084"/>
    </row>
    <row r="7" spans="1:20" s="685" customFormat="1">
      <c r="A7" s="1247"/>
      <c r="B7" s="1255" t="s">
        <v>1476</v>
      </c>
      <c r="C7" s="1248"/>
      <c r="D7" s="1248"/>
      <c r="E7" s="1248"/>
      <c r="F7" s="1084"/>
      <c r="G7" s="1084"/>
      <c r="H7" s="1084"/>
      <c r="I7" s="1084"/>
      <c r="J7" s="1084"/>
      <c r="K7" s="1084"/>
      <c r="L7" s="1253"/>
      <c r="M7" s="1118"/>
      <c r="N7" s="1084"/>
      <c r="O7" s="1084"/>
      <c r="P7" s="1084"/>
      <c r="Q7" s="1084"/>
      <c r="R7" s="1084"/>
      <c r="S7" s="1084"/>
      <c r="T7" s="1084"/>
    </row>
    <row r="8" spans="1:20" s="685" customFormat="1">
      <c r="A8" s="1247"/>
      <c r="B8" s="1444" t="s">
        <v>1494</v>
      </c>
      <c r="C8" s="1248"/>
      <c r="D8" s="1248"/>
      <c r="E8" s="1248"/>
      <c r="F8" s="1084"/>
      <c r="G8" s="1084"/>
      <c r="H8" s="1084"/>
      <c r="I8" s="1084"/>
      <c r="J8" s="1084"/>
      <c r="K8" s="1084"/>
      <c r="L8" s="1253"/>
      <c r="M8" s="1118"/>
      <c r="N8" s="1084"/>
      <c r="O8" s="1084"/>
      <c r="P8" s="1084"/>
      <c r="Q8" s="1084"/>
      <c r="R8" s="1084"/>
      <c r="S8" s="1084"/>
      <c r="T8" s="1084"/>
    </row>
    <row r="9" spans="1:20" s="685" customFormat="1">
      <c r="A9" s="1247"/>
      <c r="B9" s="1255" t="s">
        <v>1495</v>
      </c>
      <c r="C9" s="1248"/>
      <c r="D9" s="1248"/>
      <c r="E9" s="1248"/>
      <c r="F9" s="1084"/>
      <c r="G9" s="1084"/>
      <c r="H9" s="1084"/>
      <c r="I9" s="1084"/>
      <c r="J9" s="1084"/>
      <c r="K9" s="1084"/>
      <c r="L9" s="1253"/>
      <c r="M9" s="1118"/>
      <c r="N9" s="1084"/>
      <c r="O9" s="1084"/>
      <c r="P9" s="1084"/>
      <c r="Q9" s="1084"/>
      <c r="R9" s="1084"/>
      <c r="S9" s="1084"/>
      <c r="T9" s="1084"/>
    </row>
    <row r="10" spans="1:20" s="685" customFormat="1">
      <c r="A10" s="1247"/>
      <c r="B10" s="1255" t="s">
        <v>1496</v>
      </c>
      <c r="C10" s="1248"/>
      <c r="D10" s="1248"/>
      <c r="E10" s="1248"/>
      <c r="F10" s="1084"/>
      <c r="G10" s="1084"/>
      <c r="H10" s="1084"/>
      <c r="I10" s="1084"/>
      <c r="J10" s="1084"/>
      <c r="K10" s="1084"/>
      <c r="L10" s="1253"/>
      <c r="M10" s="1118"/>
      <c r="N10" s="1084"/>
      <c r="O10" s="1084"/>
      <c r="P10" s="1084"/>
      <c r="Q10" s="1084"/>
      <c r="R10" s="1084"/>
      <c r="S10" s="1084"/>
      <c r="T10" s="1084"/>
    </row>
    <row r="11" spans="1:20" s="685" customFormat="1">
      <c r="A11" s="1247"/>
      <c r="B11" s="1444" t="s">
        <v>1497</v>
      </c>
      <c r="C11" s="1248"/>
      <c r="D11" s="1248"/>
      <c r="E11" s="1248"/>
      <c r="F11" s="1084"/>
      <c r="G11" s="1084"/>
      <c r="H11" s="1084"/>
      <c r="I11" s="1084"/>
      <c r="J11" s="1084"/>
      <c r="K11" s="1084"/>
      <c r="L11" s="1253"/>
      <c r="M11" s="1118"/>
      <c r="N11" s="1084"/>
      <c r="O11" s="1084"/>
      <c r="P11" s="1084"/>
      <c r="Q11" s="1084"/>
      <c r="R11" s="1084"/>
      <c r="S11" s="1084"/>
      <c r="T11" s="1084"/>
    </row>
    <row r="12" spans="1:20" s="685" customFormat="1">
      <c r="A12" s="1247"/>
      <c r="B12" s="1255" t="s">
        <v>1498</v>
      </c>
      <c r="C12" s="1248"/>
      <c r="D12" s="1248"/>
      <c r="E12" s="1248"/>
      <c r="F12" s="1084"/>
      <c r="G12" s="1084"/>
      <c r="H12" s="1084"/>
      <c r="I12" s="1084"/>
      <c r="J12" s="1084"/>
      <c r="K12" s="1084"/>
      <c r="L12" s="1253"/>
      <c r="M12" s="1118"/>
      <c r="N12" s="1084"/>
      <c r="O12" s="1084"/>
      <c r="P12" s="1084"/>
      <c r="Q12" s="1084"/>
      <c r="R12" s="1084"/>
      <c r="S12" s="1084"/>
      <c r="T12" s="1084"/>
    </row>
    <row r="13" spans="1:20" s="685" customFormat="1">
      <c r="A13" s="1247"/>
      <c r="B13" s="1444" t="s">
        <v>1499</v>
      </c>
      <c r="C13" s="1248"/>
      <c r="D13" s="1248"/>
      <c r="E13" s="1248"/>
      <c r="F13" s="1084"/>
      <c r="G13" s="1084"/>
      <c r="H13" s="1084"/>
      <c r="I13" s="1084"/>
      <c r="J13" s="1084"/>
      <c r="K13" s="1084"/>
      <c r="L13" s="1253"/>
      <c r="M13" s="1118"/>
      <c r="N13" s="1084"/>
      <c r="O13" s="1084"/>
      <c r="P13" s="1084"/>
      <c r="Q13" s="1084"/>
      <c r="R13" s="1084"/>
      <c r="S13" s="1084"/>
      <c r="T13" s="1084"/>
    </row>
    <row r="14" spans="1:20" s="685" customFormat="1">
      <c r="A14" s="1247"/>
      <c r="B14" s="1255" t="s">
        <v>1500</v>
      </c>
      <c r="C14" s="1248"/>
      <c r="D14" s="1248"/>
      <c r="E14" s="1248"/>
      <c r="F14" s="1084"/>
      <c r="G14" s="1084"/>
      <c r="H14" s="1084"/>
      <c r="I14" s="1084"/>
      <c r="J14" s="1084"/>
      <c r="K14" s="1084"/>
      <c r="L14" s="1253"/>
      <c r="M14" s="1118"/>
      <c r="N14" s="1084"/>
      <c r="O14" s="1084"/>
      <c r="P14" s="1084"/>
      <c r="Q14" s="1084"/>
      <c r="R14" s="1084"/>
      <c r="S14" s="1084"/>
      <c r="T14" s="1084"/>
    </row>
    <row r="15" spans="1:20" s="685" customFormat="1" ht="6.75" customHeight="1">
      <c r="A15" s="1247"/>
      <c r="B15" s="1354"/>
      <c r="C15" s="1248"/>
      <c r="D15" s="1248"/>
      <c r="E15" s="1248"/>
      <c r="F15" s="1248"/>
      <c r="G15" s="1248"/>
      <c r="H15" s="1248"/>
      <c r="I15" s="1248"/>
      <c r="J15" s="1248"/>
      <c r="K15" s="1248"/>
      <c r="L15" s="1250"/>
      <c r="M15" s="1248"/>
      <c r="N15" s="1084"/>
      <c r="O15" s="1084"/>
      <c r="P15" s="1084"/>
      <c r="Q15" s="1084"/>
      <c r="R15" s="1084"/>
      <c r="S15" s="1084"/>
      <c r="T15" s="1084"/>
    </row>
    <row r="16" spans="1:20" s="685" customFormat="1" ht="3.75" customHeight="1">
      <c r="A16" s="1260"/>
      <c r="B16" s="1261"/>
      <c r="C16" s="1261"/>
      <c r="D16" s="1261"/>
      <c r="E16" s="1261"/>
      <c r="F16" s="1261"/>
      <c r="G16" s="1261"/>
      <c r="H16" s="1261"/>
      <c r="I16" s="1261"/>
      <c r="J16" s="1261"/>
      <c r="K16" s="1261"/>
      <c r="L16" s="843"/>
      <c r="M16" s="1084"/>
      <c r="N16" s="1084"/>
      <c r="O16" s="1084"/>
      <c r="P16" s="1084"/>
      <c r="Q16" s="1084"/>
      <c r="R16" s="1084"/>
      <c r="S16" s="1084"/>
      <c r="T16" s="1084"/>
    </row>
    <row r="17" spans="1:20" s="685" customFormat="1">
      <c r="A17" s="824"/>
      <c r="B17" s="824"/>
      <c r="C17" s="855"/>
      <c r="D17" s="855"/>
      <c r="E17" s="855"/>
      <c r="F17" s="1247"/>
      <c r="G17" s="1247" t="s">
        <v>1405</v>
      </c>
      <c r="H17" s="1250"/>
      <c r="I17" s="1273" t="s">
        <v>1406</v>
      </c>
      <c r="J17" s="1351"/>
      <c r="K17" s="1397"/>
      <c r="L17" s="1253"/>
      <c r="M17" s="1084"/>
      <c r="N17" s="1084"/>
      <c r="O17" s="1084"/>
      <c r="P17" s="1084"/>
      <c r="Q17" s="1084"/>
      <c r="R17" s="1084"/>
      <c r="S17" s="1084"/>
      <c r="T17" s="1084"/>
    </row>
    <row r="18" spans="1:20" s="1240" customFormat="1">
      <c r="A18" s="1398"/>
      <c r="B18" s="1399"/>
      <c r="C18" s="1378"/>
      <c r="D18" s="1378"/>
      <c r="E18" s="1400"/>
      <c r="F18" s="1401"/>
      <c r="G18" s="1256" t="s">
        <v>1407</v>
      </c>
      <c r="H18" s="1625"/>
      <c r="I18" s="1256" t="s">
        <v>1407</v>
      </c>
      <c r="J18" s="1625"/>
      <c r="K18" s="1397"/>
      <c r="L18" s="1398"/>
      <c r="M18" s="1084"/>
      <c r="N18" s="1084"/>
      <c r="O18" s="1084"/>
      <c r="P18" s="1084"/>
      <c r="Q18" s="1084"/>
      <c r="R18" s="1084"/>
      <c r="S18" s="1084"/>
      <c r="T18" s="1084"/>
    </row>
    <row r="19" spans="1:20" s="841" customFormat="1" ht="12">
      <c r="A19" s="839"/>
      <c r="B19" s="856"/>
      <c r="C19" s="685"/>
      <c r="D19" s="685"/>
      <c r="E19" s="854"/>
      <c r="F19" s="839" t="s">
        <v>1408</v>
      </c>
      <c r="G19" s="839" t="s">
        <v>1409</v>
      </c>
      <c r="H19" s="839"/>
      <c r="I19" s="839"/>
      <c r="J19" s="839"/>
      <c r="K19" s="839" t="s">
        <v>1408</v>
      </c>
      <c r="L19" s="839"/>
      <c r="M19" s="685"/>
      <c r="N19" s="685"/>
      <c r="O19" s="685"/>
      <c r="P19" s="685"/>
      <c r="Q19" s="685"/>
      <c r="R19" s="685"/>
      <c r="S19" s="685"/>
      <c r="T19" s="685"/>
    </row>
    <row r="20" spans="1:20" s="841" customFormat="1" ht="12">
      <c r="A20" s="839" t="s">
        <v>7</v>
      </c>
      <c r="B20" s="1248" t="s">
        <v>557</v>
      </c>
      <c r="C20" s="1248"/>
      <c r="D20" s="1248"/>
      <c r="E20" s="1273"/>
      <c r="F20" s="839" t="s">
        <v>72</v>
      </c>
      <c r="G20" s="839" t="s">
        <v>1410</v>
      </c>
      <c r="H20" s="839" t="s">
        <v>1431</v>
      </c>
      <c r="I20" s="839" t="s">
        <v>1411</v>
      </c>
      <c r="J20" s="839" t="s">
        <v>1432</v>
      </c>
      <c r="K20" s="839" t="s">
        <v>1412</v>
      </c>
      <c r="L20" s="839" t="s">
        <v>7</v>
      </c>
      <c r="M20" s="685"/>
      <c r="N20" s="685"/>
      <c r="O20" s="685"/>
      <c r="P20" s="685"/>
      <c r="Q20" s="685"/>
      <c r="R20" s="685"/>
      <c r="S20" s="685"/>
      <c r="T20" s="685"/>
    </row>
    <row r="21" spans="1:20" s="841" customFormat="1" ht="12">
      <c r="A21" s="839" t="s">
        <v>17</v>
      </c>
      <c r="B21" s="1248"/>
      <c r="C21" s="1248"/>
      <c r="D21" s="1248"/>
      <c r="E21" s="1273"/>
      <c r="F21" s="839" t="s">
        <v>81</v>
      </c>
      <c r="G21" s="839" t="s">
        <v>687</v>
      </c>
      <c r="H21" s="839"/>
      <c r="I21" s="839"/>
      <c r="J21" s="839"/>
      <c r="K21" s="839" t="s">
        <v>1415</v>
      </c>
      <c r="L21" s="839" t="s">
        <v>17</v>
      </c>
      <c r="M21" s="685"/>
      <c r="N21" s="685"/>
      <c r="O21" s="685"/>
      <c r="P21" s="685"/>
      <c r="Q21" s="685"/>
      <c r="R21" s="685"/>
      <c r="S21" s="685"/>
      <c r="T21" s="685"/>
    </row>
    <row r="22" spans="1:20" s="841" customFormat="1" thickBot="1">
      <c r="A22" s="833"/>
      <c r="B22" s="1258" t="s">
        <v>24</v>
      </c>
      <c r="C22" s="1258"/>
      <c r="D22" s="1258"/>
      <c r="E22" s="1258"/>
      <c r="F22" s="833" t="s">
        <v>25</v>
      </c>
      <c r="G22" s="833" t="s">
        <v>26</v>
      </c>
      <c r="H22" s="833" t="s">
        <v>27</v>
      </c>
      <c r="I22" s="833" t="s">
        <v>28</v>
      </c>
      <c r="J22" s="833" t="s">
        <v>29</v>
      </c>
      <c r="K22" s="833" t="s">
        <v>30</v>
      </c>
      <c r="L22" s="833"/>
      <c r="M22" s="685"/>
      <c r="N22" s="685"/>
      <c r="O22" s="685"/>
      <c r="P22" s="220"/>
      <c r="Q22" s="220"/>
      <c r="R22" s="220"/>
      <c r="S22" s="220"/>
      <c r="T22" s="685"/>
    </row>
    <row r="23" spans="1:20" s="1240" customFormat="1">
      <c r="A23" s="1398"/>
      <c r="B23" s="1245" t="s">
        <v>1488</v>
      </c>
      <c r="C23" s="1245"/>
      <c r="D23" s="1245"/>
      <c r="E23" s="1245"/>
      <c r="F23" s="1610"/>
      <c r="G23" s="1626"/>
      <c r="H23" s="1404"/>
      <c r="I23" s="1626"/>
      <c r="J23" s="1626"/>
      <c r="K23" s="1611"/>
      <c r="L23" s="1398"/>
      <c r="M23" s="1084"/>
      <c r="N23" s="1084"/>
      <c r="O23" s="1084"/>
      <c r="P23" s="1084"/>
      <c r="Q23" s="1084"/>
      <c r="R23" s="1084"/>
      <c r="S23" s="1084"/>
      <c r="T23" s="1084"/>
    </row>
    <row r="24" spans="1:20" s="685" customFormat="1" ht="12.75" customHeight="1">
      <c r="A24" s="1280">
        <v>1</v>
      </c>
      <c r="B24" s="1281" t="s">
        <v>1276</v>
      </c>
      <c r="C24" s="835" t="s">
        <v>1277</v>
      </c>
      <c r="D24" s="836"/>
      <c r="E24" s="836"/>
      <c r="F24" s="1282"/>
      <c r="G24" s="1283"/>
      <c r="H24" s="1283"/>
      <c r="I24" s="1283"/>
      <c r="J24" s="1283"/>
      <c r="K24" s="1285"/>
      <c r="L24" s="1286">
        <v>1</v>
      </c>
      <c r="M24" s="1084"/>
      <c r="N24" s="1084"/>
      <c r="O24" s="1084"/>
      <c r="P24" s="1240"/>
      <c r="Q24" s="1240"/>
      <c r="R24" s="1240"/>
      <c r="S24" s="1240"/>
      <c r="T24" s="1084"/>
    </row>
    <row r="25" spans="1:20" s="685" customFormat="1" ht="12.75" customHeight="1">
      <c r="A25" s="1287">
        <f t="shared" ref="A25:A52" si="0">+A24+1</f>
        <v>2</v>
      </c>
      <c r="B25" s="1288" t="s">
        <v>1278</v>
      </c>
      <c r="C25" s="843" t="s">
        <v>1279</v>
      </c>
      <c r="D25" s="836"/>
      <c r="E25" s="836"/>
      <c r="F25" s="1406"/>
      <c r="G25" s="1407"/>
      <c r="H25" s="1283"/>
      <c r="I25" s="1407"/>
      <c r="J25" s="1407"/>
      <c r="K25" s="1289"/>
      <c r="L25" s="1290">
        <f t="shared" ref="L25:L52" si="1">+L24+1</f>
        <v>2</v>
      </c>
      <c r="M25" s="1084"/>
      <c r="N25" s="1084"/>
      <c r="O25" s="1084"/>
      <c r="P25" s="1240"/>
      <c r="Q25" s="1240"/>
      <c r="R25" s="1240"/>
      <c r="S25" s="1240"/>
      <c r="T25" s="1084"/>
    </row>
    <row r="26" spans="1:20" s="685" customFormat="1" ht="12.75" customHeight="1">
      <c r="A26" s="1287">
        <f t="shared" si="0"/>
        <v>3</v>
      </c>
      <c r="B26" s="1288" t="s">
        <v>1280</v>
      </c>
      <c r="C26" s="843" t="s">
        <v>1281</v>
      </c>
      <c r="D26" s="836"/>
      <c r="E26" s="836"/>
      <c r="F26" s="1406"/>
      <c r="G26" s="1407"/>
      <c r="H26" s="1283"/>
      <c r="I26" s="1407"/>
      <c r="J26" s="1407"/>
      <c r="K26" s="1289"/>
      <c r="L26" s="1290">
        <f t="shared" si="1"/>
        <v>3</v>
      </c>
      <c r="M26" s="1084"/>
      <c r="N26" s="1084"/>
      <c r="O26" s="1084"/>
      <c r="P26" s="1240"/>
      <c r="Q26" s="1240"/>
      <c r="R26" s="1240"/>
      <c r="S26" s="1240"/>
      <c r="T26" s="1084"/>
    </row>
    <row r="27" spans="1:20" s="685" customFormat="1" ht="12.75" customHeight="1">
      <c r="A27" s="1287">
        <f t="shared" si="0"/>
        <v>4</v>
      </c>
      <c r="B27" s="1288" t="s">
        <v>1282</v>
      </c>
      <c r="C27" s="843" t="s">
        <v>1283</v>
      </c>
      <c r="D27" s="836"/>
      <c r="E27" s="836"/>
      <c r="F27" s="1406"/>
      <c r="G27" s="1407"/>
      <c r="H27" s="1283"/>
      <c r="I27" s="1407"/>
      <c r="J27" s="1407"/>
      <c r="K27" s="1289"/>
      <c r="L27" s="1290">
        <f t="shared" si="1"/>
        <v>4</v>
      </c>
      <c r="M27" s="1084"/>
      <c r="N27" s="1084"/>
      <c r="O27" s="1084"/>
      <c r="P27" s="1240"/>
      <c r="Q27" s="1240"/>
      <c r="R27" s="1240"/>
      <c r="S27" s="1240"/>
      <c r="T27" s="1084"/>
    </row>
    <row r="28" spans="1:20" s="685" customFormat="1" ht="12.75" customHeight="1">
      <c r="A28" s="1287">
        <f t="shared" si="0"/>
        <v>5</v>
      </c>
      <c r="B28" s="1288" t="s">
        <v>1284</v>
      </c>
      <c r="C28" s="843" t="s">
        <v>1285</v>
      </c>
      <c r="D28" s="836"/>
      <c r="E28" s="836"/>
      <c r="F28" s="1406"/>
      <c r="G28" s="1407"/>
      <c r="H28" s="1283"/>
      <c r="I28" s="1407"/>
      <c r="J28" s="1407"/>
      <c r="K28" s="1289"/>
      <c r="L28" s="1290">
        <f t="shared" si="1"/>
        <v>5</v>
      </c>
      <c r="M28" s="1084"/>
      <c r="N28" s="1084"/>
      <c r="O28" s="1084"/>
      <c r="P28" s="1240"/>
      <c r="Q28" s="1240"/>
      <c r="R28" s="1240"/>
      <c r="S28" s="1240"/>
      <c r="T28" s="1084"/>
    </row>
    <row r="29" spans="1:20" s="685" customFormat="1" ht="12.75" customHeight="1">
      <c r="A29" s="1287">
        <f t="shared" si="0"/>
        <v>6</v>
      </c>
      <c r="B29" s="1288" t="s">
        <v>1286</v>
      </c>
      <c r="C29" s="1261" t="s">
        <v>1287</v>
      </c>
      <c r="D29" s="836"/>
      <c r="E29" s="836"/>
      <c r="F29" s="1406"/>
      <c r="G29" s="1407"/>
      <c r="H29" s="1283"/>
      <c r="I29" s="1407"/>
      <c r="J29" s="1407"/>
      <c r="K29" s="1289"/>
      <c r="L29" s="1290">
        <f t="shared" si="1"/>
        <v>6</v>
      </c>
      <c r="M29" s="1084"/>
      <c r="N29" s="1084"/>
      <c r="O29" s="1084"/>
      <c r="P29" s="1240"/>
      <c r="Q29" s="1240"/>
      <c r="R29" s="1240"/>
      <c r="S29" s="1240"/>
      <c r="T29" s="1084"/>
    </row>
    <row r="30" spans="1:20" s="685" customFormat="1" ht="12.75" customHeight="1">
      <c r="A30" s="1287">
        <f t="shared" si="0"/>
        <v>7</v>
      </c>
      <c r="B30" s="1288" t="s">
        <v>1288</v>
      </c>
      <c r="C30" s="843" t="s">
        <v>1289</v>
      </c>
      <c r="D30" s="836"/>
      <c r="E30" s="836"/>
      <c r="F30" s="1406"/>
      <c r="G30" s="1407"/>
      <c r="H30" s="1283"/>
      <c r="I30" s="1407"/>
      <c r="J30" s="1407"/>
      <c r="K30" s="1289"/>
      <c r="L30" s="1290">
        <f t="shared" si="1"/>
        <v>7</v>
      </c>
      <c r="M30" s="1084"/>
      <c r="N30" s="1084"/>
      <c r="O30" s="1084"/>
      <c r="P30" s="1240"/>
      <c r="Q30" s="1240"/>
      <c r="R30" s="1240"/>
      <c r="S30" s="1240"/>
      <c r="T30" s="1084"/>
    </row>
    <row r="31" spans="1:20" s="685" customFormat="1" ht="12.75" customHeight="1">
      <c r="A31" s="1287">
        <f t="shared" si="0"/>
        <v>8</v>
      </c>
      <c r="B31" s="1288" t="s">
        <v>1290</v>
      </c>
      <c r="C31" s="843" t="s">
        <v>1291</v>
      </c>
      <c r="D31" s="836"/>
      <c r="E31" s="836"/>
      <c r="F31" s="1406"/>
      <c r="G31" s="1407"/>
      <c r="H31" s="1283"/>
      <c r="I31" s="1407"/>
      <c r="J31" s="1407"/>
      <c r="K31" s="1289"/>
      <c r="L31" s="1290">
        <f t="shared" si="1"/>
        <v>8</v>
      </c>
      <c r="M31" s="1084"/>
      <c r="N31" s="1084"/>
      <c r="O31" s="1084"/>
      <c r="P31" s="1240"/>
      <c r="Q31" s="1240"/>
      <c r="R31" s="1240"/>
      <c r="S31" s="1240"/>
      <c r="T31" s="1084"/>
    </row>
    <row r="32" spans="1:20" s="685" customFormat="1" ht="12.75" customHeight="1">
      <c r="A32" s="1287">
        <f t="shared" si="0"/>
        <v>9</v>
      </c>
      <c r="B32" s="1288" t="s">
        <v>1292</v>
      </c>
      <c r="C32" s="843" t="s">
        <v>1293</v>
      </c>
      <c r="D32" s="836"/>
      <c r="E32" s="836"/>
      <c r="F32" s="1406"/>
      <c r="G32" s="1407"/>
      <c r="H32" s="1283"/>
      <c r="I32" s="1407"/>
      <c r="J32" s="1407"/>
      <c r="K32" s="1289"/>
      <c r="L32" s="1290">
        <f t="shared" si="1"/>
        <v>9</v>
      </c>
      <c r="M32" s="1084"/>
      <c r="N32" s="1084"/>
      <c r="O32" s="1084"/>
      <c r="P32" s="1240"/>
      <c r="Q32" s="1240"/>
      <c r="R32" s="1240"/>
      <c r="S32" s="1240"/>
      <c r="T32" s="1084"/>
    </row>
    <row r="33" spans="1:20" s="685" customFormat="1" ht="12.75" customHeight="1">
      <c r="A33" s="1287">
        <f t="shared" si="0"/>
        <v>10</v>
      </c>
      <c r="B33" s="1288" t="s">
        <v>1294</v>
      </c>
      <c r="C33" s="843" t="s">
        <v>1295</v>
      </c>
      <c r="D33" s="836"/>
      <c r="E33" s="836"/>
      <c r="F33" s="1406"/>
      <c r="G33" s="1407"/>
      <c r="H33" s="1283"/>
      <c r="I33" s="1408"/>
      <c r="J33" s="1408"/>
      <c r="K33" s="1291"/>
      <c r="L33" s="1290">
        <f t="shared" si="1"/>
        <v>10</v>
      </c>
      <c r="M33" s="1084"/>
      <c r="N33" s="1084"/>
      <c r="O33" s="1084"/>
      <c r="P33" s="1240"/>
      <c r="Q33" s="1240"/>
      <c r="R33" s="1240"/>
      <c r="S33" s="1240"/>
      <c r="T33" s="1084"/>
    </row>
    <row r="34" spans="1:20" s="685" customFormat="1" ht="12.75" customHeight="1">
      <c r="A34" s="1287">
        <f t="shared" si="0"/>
        <v>11</v>
      </c>
      <c r="B34" s="1288" t="s">
        <v>1296</v>
      </c>
      <c r="C34" s="843" t="s">
        <v>1297</v>
      </c>
      <c r="D34" s="836"/>
      <c r="E34" s="836"/>
      <c r="F34" s="1406"/>
      <c r="G34" s="1407"/>
      <c r="H34" s="1283"/>
      <c r="I34" s="1407"/>
      <c r="J34" s="1407"/>
      <c r="K34" s="1289"/>
      <c r="L34" s="1290">
        <f t="shared" si="1"/>
        <v>11</v>
      </c>
      <c r="M34" s="1084"/>
      <c r="N34" s="1084"/>
      <c r="O34" s="1084"/>
      <c r="P34" s="1240"/>
      <c r="Q34" s="1240"/>
      <c r="R34" s="1240"/>
      <c r="S34" s="1240"/>
      <c r="T34" s="1084"/>
    </row>
    <row r="35" spans="1:20" s="685" customFormat="1" ht="12.75" customHeight="1">
      <c r="A35" s="1287">
        <f t="shared" si="0"/>
        <v>12</v>
      </c>
      <c r="B35" s="1288" t="s">
        <v>1298</v>
      </c>
      <c r="C35" s="843" t="s">
        <v>1299</v>
      </c>
      <c r="D35" s="836"/>
      <c r="E35" s="836"/>
      <c r="F35" s="1406"/>
      <c r="G35" s="1407"/>
      <c r="H35" s="1283"/>
      <c r="I35" s="1408"/>
      <c r="J35" s="1408"/>
      <c r="K35" s="1291"/>
      <c r="L35" s="1290">
        <f t="shared" si="1"/>
        <v>12</v>
      </c>
      <c r="M35" s="1084"/>
      <c r="N35" s="1084"/>
      <c r="O35" s="1084"/>
      <c r="P35" s="1240"/>
      <c r="Q35" s="1240"/>
      <c r="R35" s="1240"/>
      <c r="S35" s="1240"/>
      <c r="T35" s="1084"/>
    </row>
    <row r="36" spans="1:20" s="685" customFormat="1" ht="12.75" customHeight="1">
      <c r="A36" s="1287">
        <f t="shared" si="0"/>
        <v>13</v>
      </c>
      <c r="B36" s="1288" t="s">
        <v>1300</v>
      </c>
      <c r="C36" s="843" t="s">
        <v>1301</v>
      </c>
      <c r="D36" s="836"/>
      <c r="E36" s="836"/>
      <c r="F36" s="1406"/>
      <c r="G36" s="1409"/>
      <c r="H36" s="1283"/>
      <c r="I36" s="1407"/>
      <c r="J36" s="1407"/>
      <c r="K36" s="1289"/>
      <c r="L36" s="1290">
        <f t="shared" si="1"/>
        <v>13</v>
      </c>
      <c r="M36" s="1084"/>
      <c r="N36" s="1084"/>
      <c r="O36" s="1084"/>
      <c r="P36" s="1240"/>
      <c r="Q36" s="1240"/>
      <c r="R36" s="1240"/>
      <c r="S36" s="1240"/>
      <c r="T36" s="1084"/>
    </row>
    <row r="37" spans="1:20" s="685" customFormat="1" ht="12.75" customHeight="1">
      <c r="A37" s="1287">
        <f t="shared" si="0"/>
        <v>14</v>
      </c>
      <c r="B37" s="1288" t="s">
        <v>1302</v>
      </c>
      <c r="C37" s="843" t="s">
        <v>1303</v>
      </c>
      <c r="D37" s="836"/>
      <c r="E37" s="836"/>
      <c r="F37" s="1406"/>
      <c r="G37" s="1407"/>
      <c r="H37" s="1283"/>
      <c r="I37" s="1407"/>
      <c r="J37" s="1407"/>
      <c r="K37" s="1289"/>
      <c r="L37" s="1290">
        <f t="shared" si="1"/>
        <v>14</v>
      </c>
      <c r="M37" s="1084"/>
      <c r="N37" s="1084"/>
      <c r="O37" s="1084"/>
      <c r="P37" s="1240"/>
      <c r="Q37" s="1240"/>
      <c r="R37" s="1240"/>
      <c r="S37" s="1240"/>
      <c r="T37" s="1084"/>
    </row>
    <row r="38" spans="1:20" s="685" customFormat="1" ht="12.75" customHeight="1">
      <c r="A38" s="1287">
        <f t="shared" si="0"/>
        <v>15</v>
      </c>
      <c r="B38" s="1288" t="s">
        <v>1304</v>
      </c>
      <c r="C38" s="843" t="s">
        <v>1305</v>
      </c>
      <c r="D38" s="836"/>
      <c r="E38" s="836"/>
      <c r="F38" s="1406"/>
      <c r="G38" s="1407"/>
      <c r="H38" s="1283"/>
      <c r="I38" s="1407"/>
      <c r="J38" s="1407"/>
      <c r="K38" s="1289"/>
      <c r="L38" s="1290">
        <f t="shared" si="1"/>
        <v>15</v>
      </c>
      <c r="M38" s="1084"/>
      <c r="N38" s="1084"/>
      <c r="O38" s="1084"/>
      <c r="P38" s="1240"/>
      <c r="Q38" s="1240"/>
      <c r="R38" s="1240"/>
      <c r="S38" s="1240"/>
      <c r="T38" s="1084"/>
    </row>
    <row r="39" spans="1:20" s="685" customFormat="1" ht="12.75" customHeight="1">
      <c r="A39" s="1287">
        <f t="shared" si="0"/>
        <v>16</v>
      </c>
      <c r="B39" s="1288" t="s">
        <v>1306</v>
      </c>
      <c r="C39" s="843" t="s">
        <v>1307</v>
      </c>
      <c r="D39" s="836"/>
      <c r="E39" s="836"/>
      <c r="F39" s="1406"/>
      <c r="G39" s="1407"/>
      <c r="H39" s="1283"/>
      <c r="I39" s="1407"/>
      <c r="J39" s="1407"/>
      <c r="K39" s="1289"/>
      <c r="L39" s="1290">
        <f t="shared" si="1"/>
        <v>16</v>
      </c>
      <c r="M39" s="1084"/>
      <c r="N39" s="1084"/>
      <c r="O39" s="1084"/>
      <c r="P39" s="1240"/>
      <c r="Q39" s="1240"/>
      <c r="R39" s="1240"/>
      <c r="S39" s="1240"/>
      <c r="T39" s="1084"/>
    </row>
    <row r="40" spans="1:20" s="685" customFormat="1" ht="12.75" customHeight="1">
      <c r="A40" s="1287">
        <f t="shared" si="0"/>
        <v>17</v>
      </c>
      <c r="B40" s="1288" t="s">
        <v>1308</v>
      </c>
      <c r="C40" s="843" t="s">
        <v>1309</v>
      </c>
      <c r="D40" s="836"/>
      <c r="E40" s="836"/>
      <c r="F40" s="1406"/>
      <c r="G40" s="1407"/>
      <c r="H40" s="1283"/>
      <c r="I40" s="1407"/>
      <c r="J40" s="1407"/>
      <c r="K40" s="1289"/>
      <c r="L40" s="1290">
        <f t="shared" si="1"/>
        <v>17</v>
      </c>
      <c r="M40" s="1084"/>
      <c r="N40" s="1084"/>
      <c r="O40" s="1084"/>
      <c r="P40" s="1240"/>
      <c r="Q40" s="1240"/>
      <c r="R40" s="1240"/>
      <c r="S40" s="1240"/>
      <c r="T40" s="1084"/>
    </row>
    <row r="41" spans="1:20" s="685" customFormat="1" ht="12.75" customHeight="1">
      <c r="A41" s="1287">
        <f t="shared" si="0"/>
        <v>18</v>
      </c>
      <c r="B41" s="1288" t="s">
        <v>1310</v>
      </c>
      <c r="C41" s="843" t="s">
        <v>1311</v>
      </c>
      <c r="D41" s="836"/>
      <c r="E41" s="836"/>
      <c r="F41" s="1406"/>
      <c r="G41" s="1407"/>
      <c r="H41" s="1283"/>
      <c r="I41" s="1407"/>
      <c r="J41" s="1407"/>
      <c r="K41" s="1289"/>
      <c r="L41" s="1290">
        <f t="shared" si="1"/>
        <v>18</v>
      </c>
      <c r="M41" s="1084"/>
      <c r="N41" s="1084"/>
      <c r="O41" s="1084"/>
      <c r="P41" s="1240"/>
      <c r="Q41" s="1240"/>
      <c r="R41" s="1240"/>
      <c r="S41" s="1240"/>
      <c r="T41" s="1084"/>
    </row>
    <row r="42" spans="1:20" s="685" customFormat="1" ht="12.75" customHeight="1">
      <c r="A42" s="1287">
        <f t="shared" si="0"/>
        <v>19</v>
      </c>
      <c r="B42" s="1288" t="s">
        <v>1312</v>
      </c>
      <c r="C42" s="843" t="s">
        <v>1313</v>
      </c>
      <c r="D42" s="836"/>
      <c r="E42" s="836"/>
      <c r="F42" s="1406"/>
      <c r="G42" s="1407"/>
      <c r="H42" s="1283"/>
      <c r="I42" s="1407"/>
      <c r="J42" s="1407"/>
      <c r="K42" s="1289"/>
      <c r="L42" s="1290">
        <f t="shared" si="1"/>
        <v>19</v>
      </c>
      <c r="M42" s="1084"/>
      <c r="N42" s="1084"/>
      <c r="O42" s="1084"/>
      <c r="P42" s="1240"/>
      <c r="Q42" s="1240"/>
      <c r="R42" s="1240"/>
      <c r="S42" s="1240"/>
      <c r="T42" s="1084"/>
    </row>
    <row r="43" spans="1:20" s="685" customFormat="1" ht="12.75" customHeight="1">
      <c r="A43" s="1287">
        <f t="shared" si="0"/>
        <v>20</v>
      </c>
      <c r="B43" s="1288" t="s">
        <v>1314</v>
      </c>
      <c r="C43" s="843" t="s">
        <v>1315</v>
      </c>
      <c r="D43" s="836"/>
      <c r="E43" s="836"/>
      <c r="F43" s="1406"/>
      <c r="G43" s="1407"/>
      <c r="H43" s="1283"/>
      <c r="I43" s="1407"/>
      <c r="J43" s="1407"/>
      <c r="K43" s="1289"/>
      <c r="L43" s="1290">
        <f t="shared" si="1"/>
        <v>20</v>
      </c>
      <c r="M43" s="1084"/>
      <c r="N43" s="1084"/>
      <c r="O43" s="1084"/>
      <c r="P43" s="1240"/>
      <c r="Q43" s="1240"/>
      <c r="R43" s="1240"/>
      <c r="S43" s="1240"/>
      <c r="T43" s="1084"/>
    </row>
    <row r="44" spans="1:20" s="685" customFormat="1" ht="12.75" customHeight="1">
      <c r="A44" s="1287">
        <f t="shared" si="0"/>
        <v>21</v>
      </c>
      <c r="B44" s="1288" t="s">
        <v>1316</v>
      </c>
      <c r="C44" s="843" t="s">
        <v>1317</v>
      </c>
      <c r="D44" s="836"/>
      <c r="E44" s="836"/>
      <c r="F44" s="1406"/>
      <c r="G44" s="1407"/>
      <c r="H44" s="1283"/>
      <c r="I44" s="1407"/>
      <c r="J44" s="1407"/>
      <c r="K44" s="1289"/>
      <c r="L44" s="1290">
        <f t="shared" si="1"/>
        <v>21</v>
      </c>
      <c r="M44" s="1084"/>
      <c r="N44" s="1084"/>
      <c r="O44" s="1084"/>
      <c r="P44" s="1240"/>
      <c r="Q44" s="1240"/>
      <c r="R44" s="1240"/>
      <c r="S44" s="1240"/>
      <c r="T44" s="1084"/>
    </row>
    <row r="45" spans="1:20" s="685" customFormat="1" ht="12.75" customHeight="1">
      <c r="A45" s="1287">
        <f t="shared" si="0"/>
        <v>22</v>
      </c>
      <c r="B45" s="1288" t="s">
        <v>1318</v>
      </c>
      <c r="C45" s="843" t="s">
        <v>1319</v>
      </c>
      <c r="D45" s="836"/>
      <c r="E45" s="836"/>
      <c r="F45" s="1406"/>
      <c r="G45" s="1407"/>
      <c r="H45" s="1283"/>
      <c r="I45" s="1407"/>
      <c r="J45" s="1407"/>
      <c r="K45" s="1289"/>
      <c r="L45" s="1290">
        <f t="shared" si="1"/>
        <v>22</v>
      </c>
      <c r="M45" s="1084"/>
      <c r="N45" s="1084"/>
      <c r="O45" s="1084"/>
      <c r="P45" s="1240"/>
      <c r="Q45" s="1240"/>
      <c r="R45" s="1240"/>
      <c r="S45" s="1240"/>
      <c r="T45" s="1084"/>
    </row>
    <row r="46" spans="1:20" s="685" customFormat="1" ht="12.75" customHeight="1">
      <c r="A46" s="1287">
        <f t="shared" si="0"/>
        <v>23</v>
      </c>
      <c r="B46" s="1288" t="s">
        <v>1320</v>
      </c>
      <c r="C46" s="843" t="s">
        <v>1321</v>
      </c>
      <c r="D46" s="836"/>
      <c r="E46" s="836"/>
      <c r="F46" s="1406"/>
      <c r="G46" s="1407"/>
      <c r="H46" s="1283"/>
      <c r="I46" s="1407"/>
      <c r="J46" s="1407"/>
      <c r="K46" s="1289"/>
      <c r="L46" s="1290">
        <f t="shared" si="1"/>
        <v>23</v>
      </c>
      <c r="M46" s="1084"/>
      <c r="N46" s="1084"/>
      <c r="O46" s="1084"/>
      <c r="P46" s="1240"/>
      <c r="Q46" s="1240"/>
      <c r="R46" s="1240"/>
      <c r="S46" s="1240"/>
      <c r="T46" s="1084"/>
    </row>
    <row r="47" spans="1:20" s="685" customFormat="1" ht="12.75" customHeight="1">
      <c r="A47" s="1287">
        <f t="shared" si="0"/>
        <v>24</v>
      </c>
      <c r="B47" s="1288" t="s">
        <v>1322</v>
      </c>
      <c r="C47" s="843" t="s">
        <v>1323</v>
      </c>
      <c r="D47" s="836"/>
      <c r="E47" s="836"/>
      <c r="F47" s="1406"/>
      <c r="G47" s="1407"/>
      <c r="H47" s="1283"/>
      <c r="I47" s="1407"/>
      <c r="J47" s="1407"/>
      <c r="K47" s="1289"/>
      <c r="L47" s="1290">
        <f t="shared" si="1"/>
        <v>24</v>
      </c>
      <c r="M47" s="1084"/>
      <c r="N47" s="1084"/>
      <c r="O47" s="1084"/>
      <c r="P47" s="1240"/>
      <c r="Q47" s="1240"/>
      <c r="R47" s="1240"/>
      <c r="S47" s="1240"/>
      <c r="T47" s="1084"/>
    </row>
    <row r="48" spans="1:20" s="685" customFormat="1" ht="12.75" customHeight="1">
      <c r="A48" s="1287">
        <f t="shared" si="0"/>
        <v>25</v>
      </c>
      <c r="B48" s="1288" t="s">
        <v>1324</v>
      </c>
      <c r="C48" s="843" t="s">
        <v>1325</v>
      </c>
      <c r="D48" s="836"/>
      <c r="E48" s="836"/>
      <c r="F48" s="1406"/>
      <c r="G48" s="1407"/>
      <c r="H48" s="1283"/>
      <c r="I48" s="1407"/>
      <c r="J48" s="1407"/>
      <c r="K48" s="1289"/>
      <c r="L48" s="1290">
        <f t="shared" si="1"/>
        <v>25</v>
      </c>
      <c r="M48" s="1084"/>
      <c r="N48" s="1084"/>
      <c r="O48" s="1084"/>
      <c r="P48" s="1240"/>
      <c r="Q48" s="1240"/>
      <c r="R48" s="1240"/>
      <c r="S48" s="1240"/>
      <c r="T48" s="1084"/>
    </row>
    <row r="49" spans="1:20" s="685" customFormat="1" ht="12.75" customHeight="1">
      <c r="A49" s="1287">
        <f t="shared" si="0"/>
        <v>26</v>
      </c>
      <c r="B49" s="1288" t="s">
        <v>1326</v>
      </c>
      <c r="C49" s="843" t="s">
        <v>1416</v>
      </c>
      <c r="D49" s="836"/>
      <c r="E49" s="836"/>
      <c r="F49" s="1406"/>
      <c r="G49" s="1407"/>
      <c r="H49" s="1283"/>
      <c r="I49" s="1407"/>
      <c r="J49" s="1407"/>
      <c r="K49" s="1289"/>
      <c r="L49" s="1290">
        <f t="shared" si="1"/>
        <v>26</v>
      </c>
      <c r="M49" s="1084"/>
      <c r="N49" s="1084"/>
      <c r="O49" s="1084"/>
      <c r="P49" s="1240"/>
      <c r="Q49" s="1240"/>
      <c r="R49" s="1240"/>
      <c r="S49" s="1240"/>
      <c r="T49" s="1084"/>
    </row>
    <row r="50" spans="1:20" s="685" customFormat="1" ht="12.75" customHeight="1">
      <c r="A50" s="1287">
        <f t="shared" si="0"/>
        <v>27</v>
      </c>
      <c r="B50" s="1288" t="s">
        <v>1328</v>
      </c>
      <c r="C50" s="843" t="s">
        <v>1329</v>
      </c>
      <c r="D50" s="836"/>
      <c r="E50" s="836"/>
      <c r="F50" s="1406"/>
      <c r="G50" s="1407"/>
      <c r="H50" s="1283"/>
      <c r="I50" s="1407"/>
      <c r="J50" s="1407"/>
      <c r="K50" s="1289"/>
      <c r="L50" s="1290">
        <f t="shared" si="1"/>
        <v>27</v>
      </c>
      <c r="M50" s="1084"/>
      <c r="N50" s="1084"/>
      <c r="O50" s="1084"/>
      <c r="P50" s="1240"/>
      <c r="Q50" s="1240"/>
      <c r="R50" s="1240"/>
      <c r="S50" s="1240"/>
      <c r="T50" s="1084"/>
    </row>
    <row r="51" spans="1:20" s="685" customFormat="1" ht="12.75" customHeight="1">
      <c r="A51" s="1287">
        <f t="shared" si="0"/>
        <v>28</v>
      </c>
      <c r="B51" s="1292"/>
      <c r="C51" s="1292" t="s">
        <v>1387</v>
      </c>
      <c r="D51" s="1236"/>
      <c r="E51" s="1236"/>
      <c r="F51" s="1406"/>
      <c r="G51" s="1407"/>
      <c r="H51" s="1283"/>
      <c r="I51" s="1407"/>
      <c r="J51" s="1407"/>
      <c r="K51" s="1289"/>
      <c r="L51" s="1290">
        <f t="shared" si="1"/>
        <v>28</v>
      </c>
      <c r="M51" s="1084"/>
      <c r="N51" s="1084"/>
      <c r="O51" s="1084"/>
      <c r="P51" s="1240"/>
      <c r="Q51" s="1240"/>
      <c r="R51" s="1240"/>
      <c r="S51" s="1240"/>
      <c r="T51" s="1084"/>
    </row>
    <row r="52" spans="1:20" s="685" customFormat="1" ht="12.75" customHeight="1">
      <c r="A52" s="1287">
        <f t="shared" si="0"/>
        <v>29</v>
      </c>
      <c r="B52" s="1294"/>
      <c r="C52" s="1295"/>
      <c r="D52" s="1296" t="s">
        <v>1389</v>
      </c>
      <c r="E52" s="1295"/>
      <c r="F52" s="1298"/>
      <c r="G52" s="1327"/>
      <c r="H52" s="1410"/>
      <c r="I52" s="1327"/>
      <c r="J52" s="1327"/>
      <c r="K52" s="1300"/>
      <c r="L52" s="1290">
        <f t="shared" si="1"/>
        <v>29</v>
      </c>
      <c r="M52" s="1084"/>
      <c r="N52" s="1084"/>
      <c r="O52" s="1084"/>
      <c r="P52" s="1240"/>
      <c r="Q52" s="1240"/>
      <c r="R52" s="1240"/>
      <c r="S52" s="1240"/>
      <c r="T52" s="1084"/>
    </row>
    <row r="53" spans="1:20" s="685" customFormat="1" ht="3.95" customHeight="1">
      <c r="A53" s="1302"/>
      <c r="B53" s="1303"/>
      <c r="C53" s="1295"/>
      <c r="D53" s="1369"/>
      <c r="E53" s="1295"/>
      <c r="F53" s="1307"/>
      <c r="G53" s="1314"/>
      <c r="H53" s="1410"/>
      <c r="I53" s="1314"/>
      <c r="J53" s="1314"/>
      <c r="K53" s="1309"/>
      <c r="L53" s="1310"/>
      <c r="M53" s="1084"/>
      <c r="N53" s="1084"/>
      <c r="O53" s="1084"/>
      <c r="P53" s="1240"/>
      <c r="Q53" s="1240"/>
      <c r="R53" s="1240"/>
      <c r="S53" s="1240"/>
      <c r="T53" s="1084"/>
    </row>
    <row r="54" spans="1:20" s="685" customFormat="1" ht="12.75" customHeight="1">
      <c r="A54" s="1302"/>
      <c r="B54" s="1462" t="s">
        <v>276</v>
      </c>
      <c r="C54" s="1413"/>
      <c r="D54" s="1413"/>
      <c r="E54" s="1413"/>
      <c r="F54" s="1307"/>
      <c r="G54" s="1314"/>
      <c r="H54" s="1306"/>
      <c r="I54" s="1314"/>
      <c r="J54" s="1314"/>
      <c r="K54" s="1309"/>
      <c r="L54" s="1310"/>
      <c r="M54" s="1084"/>
      <c r="N54" s="1084"/>
      <c r="O54" s="1084"/>
      <c r="P54" s="1240"/>
      <c r="Q54" s="1240"/>
      <c r="R54" s="1240"/>
      <c r="S54" s="1240"/>
      <c r="T54" s="1084"/>
    </row>
    <row r="55" spans="1:20" s="685" customFormat="1" ht="12.75" customHeight="1">
      <c r="A55" s="1280">
        <f>+A52+1</f>
        <v>30</v>
      </c>
      <c r="B55" s="1281" t="s">
        <v>1332</v>
      </c>
      <c r="C55" s="835" t="s">
        <v>1390</v>
      </c>
      <c r="D55" s="836"/>
      <c r="E55" s="836"/>
      <c r="F55" s="1282"/>
      <c r="G55" s="1283"/>
      <c r="H55" s="1283"/>
      <c r="I55" s="1283"/>
      <c r="J55" s="1283"/>
      <c r="K55" s="1285"/>
      <c r="L55" s="1286">
        <f>+L52+1</f>
        <v>30</v>
      </c>
      <c r="M55" s="1084"/>
      <c r="N55" s="1084"/>
      <c r="O55" s="1084"/>
      <c r="P55" s="1240"/>
      <c r="Q55" s="1240"/>
      <c r="R55" s="1240"/>
      <c r="S55" s="1240"/>
      <c r="T55" s="1084"/>
    </row>
    <row r="56" spans="1:20" s="685" customFormat="1" ht="12.75" customHeight="1">
      <c r="A56" s="1287">
        <f t="shared" ref="A56:A62" si="2">+A55+1</f>
        <v>31</v>
      </c>
      <c r="B56" s="1288" t="s">
        <v>1334</v>
      </c>
      <c r="C56" s="843" t="s">
        <v>1335</v>
      </c>
      <c r="D56" s="836"/>
      <c r="E56" s="836"/>
      <c r="F56" s="1406"/>
      <c r="G56" s="1407"/>
      <c r="H56" s="1283"/>
      <c r="I56" s="1407"/>
      <c r="J56" s="1407"/>
      <c r="K56" s="1289"/>
      <c r="L56" s="1290">
        <f t="shared" ref="L56:L62" si="3">+L55+1</f>
        <v>31</v>
      </c>
      <c r="M56" s="1084"/>
      <c r="N56" s="1084"/>
      <c r="O56" s="1084"/>
      <c r="P56" s="1240"/>
      <c r="Q56" s="1240"/>
      <c r="R56" s="1240"/>
      <c r="S56" s="1240"/>
      <c r="T56" s="1084"/>
    </row>
    <row r="57" spans="1:20" s="685" customFormat="1" ht="12.75" customHeight="1">
      <c r="A57" s="1287">
        <f t="shared" si="2"/>
        <v>32</v>
      </c>
      <c r="B57" s="1288" t="s">
        <v>1336</v>
      </c>
      <c r="C57" s="843" t="s">
        <v>1337</v>
      </c>
      <c r="D57" s="836"/>
      <c r="E57" s="836"/>
      <c r="F57" s="1406"/>
      <c r="G57" s="1407"/>
      <c r="H57" s="1283"/>
      <c r="I57" s="1407"/>
      <c r="J57" s="1407"/>
      <c r="K57" s="1289"/>
      <c r="L57" s="1290">
        <f t="shared" si="3"/>
        <v>32</v>
      </c>
      <c r="M57" s="1084"/>
      <c r="N57" s="1084"/>
      <c r="O57" s="1084"/>
      <c r="P57" s="1240"/>
      <c r="Q57" s="1240"/>
      <c r="R57" s="1240"/>
      <c r="S57" s="1240"/>
      <c r="T57" s="1084"/>
    </row>
    <row r="58" spans="1:20" s="685" customFormat="1" ht="12.75" customHeight="1">
      <c r="A58" s="1287">
        <f t="shared" si="2"/>
        <v>33</v>
      </c>
      <c r="B58" s="1288" t="s">
        <v>1338</v>
      </c>
      <c r="C58" s="843" t="s">
        <v>1339</v>
      </c>
      <c r="D58" s="836"/>
      <c r="E58" s="836"/>
      <c r="F58" s="1406"/>
      <c r="G58" s="1407"/>
      <c r="H58" s="1283"/>
      <c r="I58" s="1407"/>
      <c r="J58" s="1407"/>
      <c r="K58" s="1289"/>
      <c r="L58" s="1290">
        <f t="shared" si="3"/>
        <v>33</v>
      </c>
      <c r="M58" s="1084"/>
      <c r="N58" s="1084"/>
      <c r="O58" s="1084"/>
      <c r="P58" s="1240"/>
      <c r="Q58" s="1240"/>
      <c r="R58" s="1240"/>
      <c r="S58" s="1240"/>
      <c r="T58" s="1084"/>
    </row>
    <row r="59" spans="1:20" s="685" customFormat="1" ht="12.75" customHeight="1">
      <c r="A59" s="1287">
        <f t="shared" si="2"/>
        <v>34</v>
      </c>
      <c r="B59" s="1288" t="s">
        <v>1340</v>
      </c>
      <c r="C59" s="843" t="s">
        <v>1341</v>
      </c>
      <c r="D59" s="836"/>
      <c r="E59" s="836"/>
      <c r="F59" s="1406"/>
      <c r="G59" s="1407"/>
      <c r="H59" s="1283"/>
      <c r="I59" s="1407"/>
      <c r="J59" s="1407"/>
      <c r="K59" s="1289"/>
      <c r="L59" s="1290">
        <f t="shared" si="3"/>
        <v>34</v>
      </c>
      <c r="M59" s="1084"/>
      <c r="N59" s="1084"/>
      <c r="O59" s="1084"/>
      <c r="P59" s="1240"/>
      <c r="Q59" s="1240"/>
      <c r="R59" s="1240"/>
      <c r="S59" s="1240"/>
      <c r="T59" s="1084"/>
    </row>
    <row r="60" spans="1:20" s="685" customFormat="1" ht="12.75" customHeight="1">
      <c r="A60" s="1287">
        <f t="shared" si="2"/>
        <v>35</v>
      </c>
      <c r="B60" s="1288" t="s">
        <v>1342</v>
      </c>
      <c r="C60" s="843" t="s">
        <v>1343</v>
      </c>
      <c r="D60" s="836"/>
      <c r="E60" s="836"/>
      <c r="F60" s="1406"/>
      <c r="G60" s="1407"/>
      <c r="H60" s="1283"/>
      <c r="I60" s="1407"/>
      <c r="J60" s="1407"/>
      <c r="K60" s="1289"/>
      <c r="L60" s="1290">
        <f t="shared" si="3"/>
        <v>35</v>
      </c>
      <c r="M60" s="1084"/>
      <c r="N60" s="1084"/>
      <c r="O60" s="1084"/>
      <c r="P60" s="1240"/>
      <c r="Q60" s="1240"/>
      <c r="R60" s="1240"/>
      <c r="S60" s="1240"/>
      <c r="T60" s="1084"/>
    </row>
    <row r="61" spans="1:20" s="685" customFormat="1" ht="12.75" customHeight="1">
      <c r="A61" s="1287">
        <f t="shared" si="2"/>
        <v>36</v>
      </c>
      <c r="B61" s="1288" t="s">
        <v>1344</v>
      </c>
      <c r="C61" s="843" t="s">
        <v>1345</v>
      </c>
      <c r="D61" s="836"/>
      <c r="E61" s="836"/>
      <c r="F61" s="1406"/>
      <c r="G61" s="1407"/>
      <c r="H61" s="1283"/>
      <c r="I61" s="1407"/>
      <c r="J61" s="1407"/>
      <c r="K61" s="1289"/>
      <c r="L61" s="1290">
        <f t="shared" si="3"/>
        <v>36</v>
      </c>
      <c r="M61" s="1084"/>
      <c r="N61" s="1084"/>
      <c r="O61" s="1084"/>
      <c r="P61" s="1240"/>
      <c r="Q61" s="1240"/>
      <c r="R61" s="1240"/>
      <c r="S61" s="1240"/>
      <c r="T61" s="1084"/>
    </row>
    <row r="62" spans="1:20" s="685" customFormat="1" ht="12.75" customHeight="1">
      <c r="A62" s="1287">
        <f t="shared" si="2"/>
        <v>37</v>
      </c>
      <c r="B62" s="1288" t="s">
        <v>1346</v>
      </c>
      <c r="C62" s="843" t="s">
        <v>1464</v>
      </c>
      <c r="D62" s="1261"/>
      <c r="E62" s="1261"/>
      <c r="F62" s="1406"/>
      <c r="G62" s="1407"/>
      <c r="H62" s="1407"/>
      <c r="I62" s="1407"/>
      <c r="J62" s="1417"/>
      <c r="K62" s="1318"/>
      <c r="L62" s="1319">
        <f t="shared" si="3"/>
        <v>37</v>
      </c>
      <c r="M62" s="1084"/>
      <c r="N62" s="1084"/>
      <c r="O62" s="1084"/>
      <c r="P62" s="1240"/>
      <c r="Q62" s="1240"/>
      <c r="R62" s="1240"/>
      <c r="S62" s="1240"/>
      <c r="T62" s="1084"/>
    </row>
    <row r="63" spans="1:20" s="685" customFormat="1" ht="12.75" customHeight="1">
      <c r="A63" s="1280">
        <v>38</v>
      </c>
      <c r="B63" s="1295"/>
      <c r="C63" s="1325"/>
      <c r="D63" s="1325" t="s">
        <v>1348</v>
      </c>
      <c r="E63" s="1295"/>
      <c r="F63" s="1621"/>
      <c r="G63" s="1410"/>
      <c r="H63" s="1410"/>
      <c r="I63" s="1410"/>
      <c r="J63" s="1327"/>
      <c r="K63" s="1300"/>
      <c r="L63" s="1290">
        <v>38</v>
      </c>
      <c r="M63" s="1084"/>
      <c r="N63" s="1084"/>
      <c r="O63" s="1084"/>
      <c r="P63" s="1240"/>
      <c r="Q63" s="1240"/>
      <c r="R63" s="1240"/>
      <c r="S63" s="1240"/>
      <c r="T63" s="1084"/>
    </row>
    <row r="64" spans="1:20" s="685" customFormat="1" ht="3.95" customHeight="1">
      <c r="A64" s="1302"/>
      <c r="B64" s="1127"/>
      <c r="C64" s="1422"/>
      <c r="D64" s="1129"/>
      <c r="E64" s="1127"/>
      <c r="F64" s="1307"/>
      <c r="G64" s="1314"/>
      <c r="H64" s="1423"/>
      <c r="I64" s="1314"/>
      <c r="J64" s="1314"/>
      <c r="K64" s="1309"/>
      <c r="L64" s="1319"/>
      <c r="M64" s="1084"/>
      <c r="N64" s="1084"/>
      <c r="O64" s="1084"/>
      <c r="P64" s="1240"/>
      <c r="Q64" s="1240"/>
      <c r="R64" s="1240"/>
      <c r="S64" s="1240"/>
      <c r="T64" s="1084"/>
    </row>
    <row r="65" spans="1:19" ht="13.5" thickBot="1">
      <c r="A65" s="1287">
        <v>39</v>
      </c>
      <c r="B65" s="1294"/>
      <c r="C65" s="1294"/>
      <c r="D65" s="1330" t="s">
        <v>1501</v>
      </c>
      <c r="E65" s="1331"/>
      <c r="F65" s="1332"/>
      <c r="G65" s="1426"/>
      <c r="H65" s="1627"/>
      <c r="I65" s="1426"/>
      <c r="J65" s="1426"/>
      <c r="K65" s="1333"/>
      <c r="L65" s="1290">
        <v>39</v>
      </c>
      <c r="P65" s="1240"/>
      <c r="Q65" s="1240"/>
      <c r="R65" s="1240"/>
      <c r="S65" s="1240"/>
    </row>
    <row r="66" spans="1:19">
      <c r="A66" s="1430" t="s">
        <v>1490</v>
      </c>
      <c r="B66" s="1303"/>
      <c r="C66" s="1303"/>
      <c r="D66" s="1385"/>
      <c r="E66" s="1383"/>
      <c r="F66" s="1428"/>
      <c r="G66" s="1428"/>
      <c r="H66" s="1429"/>
      <c r="I66" s="1428"/>
      <c r="J66" s="1428"/>
      <c r="K66" s="1428"/>
      <c r="L66" s="829"/>
    </row>
    <row r="67" spans="1:19">
      <c r="A67" s="1388"/>
      <c r="B67" s="1431"/>
      <c r="C67" s="1431"/>
      <c r="D67" s="1432"/>
      <c r="E67" s="1127"/>
      <c r="F67" s="1433"/>
      <c r="G67" s="1433"/>
      <c r="H67" s="1434"/>
      <c r="I67" s="1433"/>
      <c r="J67" s="1433"/>
      <c r="K67" s="1433"/>
      <c r="L67" s="825"/>
    </row>
    <row r="68" spans="1:19">
      <c r="A68" s="3958" t="s">
        <v>37</v>
      </c>
      <c r="B68" s="3959"/>
      <c r="C68" s="3959"/>
      <c r="D68" s="3959"/>
      <c r="E68" s="3959"/>
      <c r="F68" s="3959"/>
      <c r="G68" s="3959"/>
      <c r="H68" s="3959"/>
      <c r="I68" s="3959"/>
      <c r="J68" s="3959"/>
      <c r="K68" s="3959"/>
      <c r="L68" s="3960"/>
    </row>
    <row r="69" spans="1:19" ht="12" customHeight="1">
      <c r="A69" s="1628" t="s">
        <v>1502</v>
      </c>
      <c r="B69" s="1431"/>
      <c r="C69" s="1431"/>
      <c r="D69" s="1432"/>
      <c r="E69" s="1127"/>
      <c r="F69" s="1433"/>
      <c r="G69" s="1433"/>
      <c r="H69" s="1434"/>
      <c r="I69" s="1433"/>
      <c r="J69" s="1433"/>
      <c r="K69" s="1433"/>
      <c r="L69" s="825"/>
    </row>
    <row r="70" spans="1:19">
      <c r="A70" s="1435"/>
      <c r="B70" s="1436"/>
      <c r="C70" s="1436"/>
      <c r="D70" s="1437"/>
      <c r="E70" s="1295"/>
      <c r="F70" s="1438"/>
      <c r="G70" s="1438"/>
      <c r="H70" s="1439"/>
      <c r="I70" s="1438"/>
      <c r="J70" s="1438"/>
      <c r="K70" s="1438"/>
      <c r="L70" s="835"/>
    </row>
    <row r="71" spans="1:19" ht="14.25" customHeight="1">
      <c r="A71" s="1396" t="s">
        <v>391</v>
      </c>
      <c r="B71" s="855"/>
      <c r="C71" s="855"/>
      <c r="D71" s="855"/>
      <c r="E71" s="855"/>
      <c r="F71" s="855"/>
      <c r="G71" s="855"/>
      <c r="H71" s="855"/>
      <c r="I71" s="855"/>
      <c r="J71" s="855"/>
      <c r="K71" s="855"/>
      <c r="L71" s="1249" t="s">
        <v>327</v>
      </c>
      <c r="M71" s="855"/>
    </row>
  </sheetData>
  <customSheetViews>
    <customSheetView guid="{4E7A3D04-9F51-465C-A42B-3DF9B3E7D5B5}" showPageBreaks="1" showGridLines="0" fitToPage="1" printArea="1">
      <selection activeCell="N39" sqref="N39"/>
      <pageMargins left="0.5" right="0.25" top="0.5" bottom="0.5" header="0.5" footer="0.5"/>
      <printOptions horizontalCentered="1" verticalCentered="1"/>
      <pageSetup scale="85" orientation="portrait" horizontalDpi="360" r:id="rId1"/>
      <headerFooter alignWithMargins="0"/>
    </customSheetView>
    <customSheetView guid="{0DB5BAD5-393A-4F38-9E8B-709DEA7858B1}" showPageBreaks="1" showGridLines="0" fitToPage="1" printArea="1">
      <selection activeCell="N39" sqref="N39"/>
      <pageMargins left="0.5" right="0.25" top="0.5" bottom="0.5" header="0.5" footer="0.5"/>
      <printOptions horizontalCentered="1" verticalCentered="1"/>
      <pageSetup scale="85" orientation="portrait" horizontalDpi="360" r:id="rId2"/>
      <headerFooter alignWithMargins="0"/>
    </customSheetView>
    <customSheetView guid="{9188604F-721B-4607-B5A7-F14601E34BB8}" showPageBreaks="1" showGridLines="0" fitToPage="1" printArea="1">
      <selection activeCell="N39" sqref="N39"/>
      <pageMargins left="0.5" right="0.25" top="0.5" bottom="0.5" header="0.5" footer="0.5"/>
      <printOptions horizontalCentered="1" verticalCentered="1"/>
      <pageSetup scale="85" orientation="portrait" horizontalDpi="360" r:id="rId3"/>
      <headerFooter alignWithMargins="0"/>
    </customSheetView>
    <customSheetView guid="{26429A53-B624-4AA6-8C8D-667186B058B8}" showGridLines="0" fitToPage="1">
      <selection activeCell="N39" sqref="N39"/>
      <pageMargins left="0.5" right="0.25" top="0.5" bottom="0.5" header="0.5" footer="0.5"/>
      <printOptions horizontalCentered="1" verticalCentered="1"/>
      <pageSetup scale="81" orientation="portrait" horizontalDpi="360" r:id="rId4"/>
      <headerFooter alignWithMargins="0"/>
    </customSheetView>
    <customSheetView guid="{7390B031-6060-4327-BF01-8B9465EDB6D9}" showGridLines="0" fitToPage="1">
      <selection activeCell="N39" sqref="N39"/>
      <pageMargins left="0.5" right="0.25" top="0.5" bottom="0.5" header="0.5" footer="0.5"/>
      <printOptions horizontalCentered="1" verticalCentered="1"/>
      <pageSetup scale="81" orientation="portrait" horizontalDpi="360" r:id="rId5"/>
      <headerFooter alignWithMargins="0"/>
    </customSheetView>
    <customSheetView guid="{49D366EC-C851-4932-854D-8EA887B298C5}" showGridLines="0" fitToPage="1">
      <selection activeCell="N39" sqref="N39"/>
      <pageMargins left="0.5" right="0.25" top="0.5" bottom="0.5" header="0.5" footer="0.5"/>
      <printOptions horizontalCentered="1" verticalCentered="1"/>
      <pageSetup scale="81" orientation="portrait" horizontalDpi="360" r:id="rId6"/>
      <headerFooter alignWithMargins="0"/>
    </customSheetView>
    <customSheetView guid="{F228F194-B0FE-4A91-A927-06A4E89703F0}" showGridLines="0" fitToPage="1">
      <selection activeCell="N39" sqref="N39"/>
      <pageMargins left="0.5" right="0.25" top="0.5" bottom="0.5" header="0.5" footer="0.5"/>
      <printOptions horizontalCentered="1" verticalCentered="1"/>
      <pageSetup scale="85" orientation="portrait" horizontalDpi="360" r:id="rId7"/>
      <headerFooter alignWithMargins="0"/>
    </customSheetView>
    <customSheetView guid="{A2494C54-8D9D-4A05-9F27-C858173D9692}" showGridLines="0" fitToPage="1">
      <selection activeCell="N39" sqref="N39"/>
      <pageMargins left="0.5" right="0.25" top="0.5" bottom="0.5" header="0.5" footer="0.5"/>
      <printOptions horizontalCentered="1" verticalCentered="1"/>
      <pageSetup scale="85" orientation="portrait" horizontalDpi="360" r:id="rId8"/>
      <headerFooter alignWithMargins="0"/>
    </customSheetView>
    <customSheetView guid="{74404EEC-CA6A-48B0-B168-B7933282EEB2}" showPageBreaks="1" showGridLines="0" fitToPage="1" printArea="1">
      <selection activeCell="N39" sqref="N39"/>
      <pageMargins left="0.5" right="0.25" top="0.5" bottom="0.5" header="0.5" footer="0.5"/>
      <printOptions horizontalCentered="1" verticalCentered="1"/>
      <pageSetup scale="81" orientation="portrait" horizontalDpi="360" r:id="rId9"/>
      <headerFooter alignWithMargins="0"/>
    </customSheetView>
    <customSheetView guid="{FB19BFAA-60BA-4CC2-92E5-E4C141AE804E}" showGridLines="0" fitToPage="1">
      <selection activeCell="N39" sqref="N39"/>
      <pageMargins left="0.5" right="0.25" top="0.5" bottom="0.5" header="0.5" footer="0.5"/>
      <printOptions horizontalCentered="1" verticalCentered="1"/>
      <pageSetup scale="85" orientation="portrait" horizontalDpi="360" r:id="rId10"/>
      <headerFooter alignWithMargins="0"/>
    </customSheetView>
    <customSheetView guid="{F56BCD39-3910-4701-BCCF-245589B07D98}" showPageBreaks="1" showGridLines="0" fitToPage="1" printArea="1">
      <selection activeCell="N39" sqref="N39"/>
      <pageMargins left="0.5" right="0.25" top="0.5" bottom="0.5" header="0.5" footer="0.5"/>
      <printOptions horizontalCentered="1" verticalCentered="1"/>
      <pageSetup scale="85" orientation="portrait" horizontalDpi="360" r:id="rId11"/>
      <headerFooter alignWithMargins="0"/>
    </customSheetView>
  </customSheetViews>
  <mergeCells count="1">
    <mergeCell ref="A68:L68"/>
  </mergeCells>
  <printOptions horizontalCentered="1" verticalCentered="1" gridLinesSet="0"/>
  <pageMargins left="0.5" right="0.25" top="0.5" bottom="0.5" header="0.5" footer="0.5"/>
  <pageSetup scale="85" orientation="portrait" r:id="rId12"/>
  <headerFooter alignWithMargins="0"/>
  <legacyDrawing r:id="rId1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topLeftCell="A94" zoomScaleNormal="100" workbookViewId="0">
      <selection activeCell="C38" sqref="C38"/>
    </sheetView>
  </sheetViews>
  <sheetFormatPr defaultColWidth="8.85546875" defaultRowHeight="12.75"/>
  <cols>
    <col min="1" max="2" width="5.7109375" style="1084" customWidth="1"/>
    <col min="3" max="3" width="4.7109375" style="1084" customWidth="1"/>
    <col min="4" max="4" width="2.7109375" style="1084" customWidth="1"/>
    <col min="5" max="5" width="3.7109375" style="1084" customWidth="1"/>
    <col min="6" max="6" width="30.7109375" style="1084" customWidth="1"/>
    <col min="7" max="8" width="15.7109375" style="1084" customWidth="1"/>
    <col min="9" max="9" width="15.7109375" style="1670" customWidth="1"/>
    <col min="10" max="12" width="5.7109375" style="1084" customWidth="1"/>
    <col min="13" max="13" width="20.140625" style="1240" bestFit="1" customWidth="1"/>
    <col min="14" max="14" width="10.140625" style="1240" bestFit="1" customWidth="1"/>
    <col min="15" max="15" width="20.140625" style="1240" bestFit="1" customWidth="1"/>
    <col min="16" max="16" width="10.140625" style="1240" bestFit="1" customWidth="1"/>
    <col min="17" max="17" width="5.7109375" style="1084" customWidth="1"/>
    <col min="18" max="16384" width="8.85546875" style="1084"/>
  </cols>
  <sheetData>
    <row r="1" spans="1:21">
      <c r="A1" s="1349">
        <v>42</v>
      </c>
      <c r="B1" s="1237"/>
      <c r="C1" s="1237"/>
      <c r="D1" s="1237"/>
      <c r="E1" s="1237"/>
      <c r="F1" s="1237"/>
      <c r="G1" s="1237"/>
      <c r="H1" s="1237"/>
      <c r="I1" s="1629"/>
      <c r="J1" s="1443" t="s">
        <v>3461</v>
      </c>
    </row>
    <row r="2" spans="1:21">
      <c r="A2" s="1350" t="s">
        <v>1503</v>
      </c>
      <c r="B2" s="1248"/>
      <c r="C2" s="1248"/>
      <c r="D2" s="1248"/>
      <c r="E2" s="1248"/>
      <c r="F2" s="1248"/>
      <c r="G2" s="1248"/>
      <c r="H2" s="1248"/>
      <c r="I2" s="1630"/>
      <c r="J2" s="1250"/>
    </row>
    <row r="3" spans="1:21" s="685" customFormat="1">
      <c r="A3" s="1247" t="s">
        <v>295</v>
      </c>
      <c r="B3" s="1273"/>
      <c r="C3" s="1273"/>
      <c r="D3" s="1273"/>
      <c r="E3" s="1273"/>
      <c r="F3" s="1273"/>
      <c r="G3" s="1273"/>
      <c r="H3" s="1273"/>
      <c r="I3" s="1631"/>
      <c r="J3" s="1250"/>
      <c r="K3" s="1084"/>
      <c r="L3" s="1084"/>
      <c r="M3" s="1240"/>
      <c r="N3" s="1240"/>
      <c r="O3" s="1240"/>
      <c r="P3" s="1240"/>
      <c r="Q3" s="1084"/>
      <c r="R3" s="1084"/>
      <c r="S3" s="1084"/>
      <c r="T3" s="1084"/>
      <c r="U3" s="1084"/>
    </row>
    <row r="4" spans="1:21" s="685" customFormat="1">
      <c r="A4" s="1247"/>
      <c r="B4" s="1273"/>
      <c r="C4" s="1273"/>
      <c r="D4" s="1273"/>
      <c r="E4" s="1273"/>
      <c r="F4" s="1273"/>
      <c r="G4" s="1273"/>
      <c r="H4" s="1273"/>
      <c r="I4" s="1631"/>
      <c r="J4" s="1250"/>
      <c r="K4" s="1084"/>
      <c r="L4" s="1084"/>
      <c r="M4" s="1240"/>
      <c r="N4" s="1240"/>
      <c r="O4" s="1240"/>
      <c r="P4" s="1240"/>
      <c r="Q4" s="1084"/>
      <c r="R4" s="1084"/>
      <c r="S4" s="1084"/>
      <c r="T4" s="1084"/>
      <c r="U4" s="1084"/>
    </row>
    <row r="5" spans="1:21" s="685" customFormat="1">
      <c r="A5" s="1632"/>
      <c r="B5" s="1273"/>
      <c r="C5" s="1273"/>
      <c r="D5" s="1273"/>
      <c r="E5" s="1273"/>
      <c r="F5" s="1273"/>
      <c r="G5" s="1273"/>
      <c r="H5" s="1273"/>
      <c r="I5" s="1631"/>
      <c r="J5" s="1250"/>
      <c r="K5" s="1084"/>
      <c r="L5" s="1084"/>
      <c r="M5" s="1240"/>
      <c r="N5" s="1240"/>
      <c r="O5" s="1240"/>
      <c r="P5" s="1240"/>
      <c r="Q5" s="1084"/>
      <c r="R5" s="1084"/>
      <c r="S5" s="1084"/>
      <c r="T5" s="1084"/>
      <c r="U5" s="1084"/>
    </row>
    <row r="6" spans="1:21" s="1633" customFormat="1">
      <c r="A6" s="1388"/>
      <c r="B6" s="1354" t="s">
        <v>1504</v>
      </c>
      <c r="I6" s="1634"/>
      <c r="J6" s="1635"/>
      <c r="K6" s="1084"/>
      <c r="L6" s="1084"/>
      <c r="M6" s="1240"/>
      <c r="N6" s="1240"/>
      <c r="O6" s="1240"/>
      <c r="P6" s="1240"/>
      <c r="Q6" s="1084"/>
      <c r="R6" s="1084"/>
      <c r="S6" s="1084"/>
      <c r="T6" s="1084"/>
      <c r="U6" s="1084"/>
    </row>
    <row r="7" spans="1:21" s="1633" customFormat="1">
      <c r="A7" s="1388"/>
      <c r="B7" s="1636" t="s">
        <v>1505</v>
      </c>
      <c r="I7" s="1634"/>
      <c r="J7" s="1635"/>
      <c r="K7" s="1084"/>
      <c r="L7" s="1084"/>
      <c r="M7" s="1240"/>
      <c r="N7" s="1240"/>
      <c r="O7" s="1240"/>
      <c r="P7" s="1240"/>
      <c r="Q7" s="1084"/>
      <c r="R7" s="1084"/>
      <c r="S7" s="1084"/>
      <c r="T7" s="1084"/>
      <c r="U7" s="1084"/>
    </row>
    <row r="8" spans="1:21" s="1633" customFormat="1">
      <c r="A8" s="1388"/>
      <c r="B8" s="1636" t="s">
        <v>1506</v>
      </c>
      <c r="I8" s="1634"/>
      <c r="J8" s="1635"/>
      <c r="K8" s="1084"/>
      <c r="L8" s="1084"/>
      <c r="M8" s="1240"/>
      <c r="N8" s="1240"/>
      <c r="O8" s="1240"/>
      <c r="P8" s="1240"/>
      <c r="Q8" s="1084"/>
      <c r="R8" s="1084"/>
      <c r="S8" s="1084"/>
      <c r="T8" s="1084"/>
      <c r="U8" s="1084"/>
    </row>
    <row r="9" spans="1:21" s="1633" customFormat="1">
      <c r="A9" s="1388"/>
      <c r="B9" s="1636" t="s">
        <v>1507</v>
      </c>
      <c r="I9" s="1634"/>
      <c r="J9" s="1635"/>
      <c r="K9" s="1084"/>
      <c r="L9" s="1084"/>
      <c r="M9" s="1240"/>
      <c r="N9" s="1240"/>
      <c r="O9" s="1240"/>
      <c r="P9" s="1240"/>
      <c r="Q9" s="1084"/>
      <c r="R9" s="1084"/>
      <c r="S9" s="1084"/>
      <c r="T9" s="1084"/>
      <c r="U9" s="1084"/>
    </row>
    <row r="10" spans="1:21" s="1633" customFormat="1">
      <c r="A10" s="1388"/>
      <c r="B10" s="1636" t="s">
        <v>1508</v>
      </c>
      <c r="I10" s="1634"/>
      <c r="J10" s="1635"/>
      <c r="K10" s="1084"/>
      <c r="L10" s="1084"/>
      <c r="M10" s="1240"/>
      <c r="N10" s="1240"/>
      <c r="O10" s="1240"/>
      <c r="P10" s="1240"/>
      <c r="Q10" s="1084"/>
      <c r="R10" s="1084"/>
      <c r="S10" s="1084"/>
      <c r="T10" s="1084"/>
      <c r="U10" s="1084"/>
    </row>
    <row r="11" spans="1:21" s="1633" customFormat="1">
      <c r="A11" s="1388"/>
      <c r="B11" s="1636" t="s">
        <v>1509</v>
      </c>
      <c r="I11" s="1634"/>
      <c r="J11" s="1635"/>
      <c r="K11" s="1084"/>
      <c r="L11" s="1084"/>
      <c r="M11" s="1240"/>
      <c r="N11" s="1240"/>
      <c r="O11" s="1240"/>
      <c r="P11" s="1240"/>
      <c r="Q11" s="1084"/>
      <c r="R11" s="1084"/>
      <c r="S11" s="1084"/>
      <c r="T11" s="1084"/>
      <c r="U11" s="1084"/>
    </row>
    <row r="12" spans="1:21" s="1633" customFormat="1">
      <c r="A12" s="1388"/>
      <c r="B12" s="1636" t="s">
        <v>1510</v>
      </c>
      <c r="I12" s="1634"/>
      <c r="J12" s="1635"/>
      <c r="K12" s="1084"/>
      <c r="L12" s="1084"/>
      <c r="M12" s="1240"/>
      <c r="N12" s="1240"/>
      <c r="O12" s="1240"/>
      <c r="P12" s="1240"/>
      <c r="Q12" s="1084"/>
      <c r="R12" s="1084"/>
      <c r="S12" s="1084"/>
      <c r="T12" s="1084"/>
      <c r="U12" s="1084"/>
    </row>
    <row r="13" spans="1:21" s="1633" customFormat="1">
      <c r="A13" s="1388"/>
      <c r="B13" s="1636" t="s">
        <v>1511</v>
      </c>
      <c r="I13" s="1634"/>
      <c r="J13" s="1635"/>
      <c r="K13" s="1084"/>
      <c r="L13" s="1084"/>
      <c r="M13" s="1240"/>
      <c r="N13" s="1240"/>
      <c r="O13" s="1240"/>
      <c r="P13" s="1240"/>
      <c r="Q13" s="1084"/>
      <c r="R13" s="1084"/>
      <c r="S13" s="1084"/>
      <c r="T13" s="1084"/>
      <c r="U13" s="1084"/>
    </row>
    <row r="14" spans="1:21" s="1633" customFormat="1">
      <c r="A14" s="1388"/>
      <c r="B14" s="1354" t="s">
        <v>1512</v>
      </c>
      <c r="I14" s="1634"/>
      <c r="J14" s="1635"/>
      <c r="K14" s="1084"/>
      <c r="L14" s="1084"/>
      <c r="M14" s="1240"/>
      <c r="N14" s="1240"/>
      <c r="O14" s="1240"/>
      <c r="P14" s="1240"/>
      <c r="Q14" s="1084"/>
      <c r="R14" s="1084"/>
      <c r="S14" s="1084"/>
      <c r="T14" s="1084"/>
      <c r="U14" s="1084"/>
    </row>
    <row r="15" spans="1:21" s="1633" customFormat="1">
      <c r="A15" s="1388"/>
      <c r="B15" s="1636" t="s">
        <v>1513</v>
      </c>
      <c r="I15" s="1634"/>
      <c r="J15" s="1635"/>
      <c r="K15" s="1084"/>
      <c r="L15" s="1084"/>
      <c r="M15" s="1240"/>
      <c r="N15" s="1240"/>
      <c r="O15" s="1240"/>
      <c r="P15" s="1240"/>
      <c r="Q15" s="1084"/>
      <c r="R15" s="1084"/>
      <c r="S15" s="1084"/>
      <c r="T15" s="1084"/>
      <c r="U15" s="1084"/>
    </row>
    <row r="16" spans="1:21" s="1633" customFormat="1">
      <c r="A16" s="1388"/>
      <c r="B16" s="1354" t="s">
        <v>1514</v>
      </c>
      <c r="I16" s="1634"/>
      <c r="J16" s="1635"/>
      <c r="K16" s="1084"/>
      <c r="L16" s="1084"/>
      <c r="M16" s="1240"/>
      <c r="N16" s="1240"/>
      <c r="O16" s="1240"/>
      <c r="P16" s="1240"/>
      <c r="Q16" s="1084"/>
      <c r="R16" s="1084"/>
      <c r="S16" s="1084"/>
      <c r="T16" s="1084"/>
      <c r="U16" s="1084"/>
    </row>
    <row r="17" spans="1:21" s="1633" customFormat="1">
      <c r="A17" s="1388"/>
      <c r="B17" s="1636" t="s">
        <v>1515</v>
      </c>
      <c r="I17" s="1634"/>
      <c r="J17" s="1635"/>
      <c r="K17" s="1084"/>
      <c r="L17" s="1084"/>
      <c r="M17" s="1240"/>
      <c r="N17" s="1240"/>
      <c r="O17" s="1240"/>
      <c r="P17" s="1240"/>
      <c r="Q17" s="1084"/>
      <c r="R17" s="1084"/>
      <c r="S17" s="1084"/>
      <c r="T17" s="1084"/>
      <c r="U17" s="1084"/>
    </row>
    <row r="18" spans="1:21" s="1633" customFormat="1">
      <c r="A18" s="1388"/>
      <c r="B18" s="1636" t="s">
        <v>1516</v>
      </c>
      <c r="I18" s="1634"/>
      <c r="J18" s="1635"/>
      <c r="K18" s="1084"/>
      <c r="L18" s="1084"/>
      <c r="M18" s="1240"/>
      <c r="N18" s="1240"/>
      <c r="O18" s="1240"/>
      <c r="P18" s="1240"/>
      <c r="Q18" s="1084"/>
      <c r="R18" s="1084"/>
      <c r="S18" s="1084"/>
      <c r="T18" s="1084"/>
      <c r="U18" s="1084"/>
    </row>
    <row r="19" spans="1:21" s="1633" customFormat="1">
      <c r="A19" s="1388"/>
      <c r="B19" s="1636" t="s">
        <v>1517</v>
      </c>
      <c r="I19" s="1634"/>
      <c r="J19" s="1635"/>
      <c r="K19" s="1084"/>
      <c r="L19" s="1084"/>
      <c r="M19" s="1240"/>
      <c r="N19" s="1240"/>
      <c r="O19" s="1240"/>
      <c r="P19" s="1240"/>
      <c r="Q19" s="1084"/>
      <c r="R19" s="1084"/>
      <c r="S19" s="1084"/>
      <c r="T19" s="1084"/>
      <c r="U19" s="1084"/>
    </row>
    <row r="20" spans="1:21" s="1633" customFormat="1">
      <c r="A20" s="1388"/>
      <c r="B20" s="1354" t="s">
        <v>1518</v>
      </c>
      <c r="I20" s="1634"/>
      <c r="J20" s="1635"/>
      <c r="K20" s="1084"/>
      <c r="L20" s="1084"/>
      <c r="M20" s="1240"/>
      <c r="N20" s="1240"/>
      <c r="O20" s="1240"/>
      <c r="P20" s="1240"/>
      <c r="Q20" s="1084"/>
      <c r="R20" s="1084"/>
      <c r="S20" s="1084"/>
      <c r="T20" s="1084"/>
      <c r="U20" s="1084"/>
    </row>
    <row r="21" spans="1:21" s="1633" customFormat="1">
      <c r="A21" s="1388"/>
      <c r="B21" s="1354" t="s">
        <v>1519</v>
      </c>
      <c r="I21" s="1634"/>
      <c r="J21" s="1635"/>
      <c r="K21" s="1084"/>
      <c r="L21" s="1084"/>
      <c r="M21" s="1240"/>
      <c r="N21" s="1240"/>
      <c r="O21" s="1240"/>
      <c r="P21" s="1240"/>
      <c r="Q21" s="1084"/>
      <c r="R21" s="1084"/>
      <c r="S21" s="1084"/>
      <c r="T21" s="1084"/>
      <c r="U21" s="1084"/>
    </row>
    <row r="22" spans="1:21" s="1633" customFormat="1">
      <c r="A22" s="1388"/>
      <c r="B22" s="1636" t="s">
        <v>1520</v>
      </c>
      <c r="I22" s="1634"/>
      <c r="J22" s="1635"/>
      <c r="K22" s="1084"/>
      <c r="L22" s="1084"/>
      <c r="M22" s="1240"/>
      <c r="N22" s="1240"/>
      <c r="O22" s="1240"/>
      <c r="P22" s="1240"/>
      <c r="Q22" s="1084"/>
      <c r="R22" s="1084"/>
      <c r="S22" s="1084"/>
      <c r="T22" s="1084"/>
      <c r="U22" s="1084"/>
    </row>
    <row r="23" spans="1:21" s="1633" customFormat="1">
      <c r="A23" s="1388"/>
      <c r="B23" s="1636" t="s">
        <v>1521</v>
      </c>
      <c r="I23" s="1634"/>
      <c r="J23" s="1635"/>
      <c r="K23" s="1084"/>
      <c r="L23" s="1084"/>
      <c r="M23" s="1240"/>
      <c r="N23" s="1240"/>
      <c r="O23" s="1240"/>
      <c r="P23" s="1240"/>
      <c r="Q23" s="1084"/>
      <c r="R23" s="1084"/>
      <c r="S23" s="1084"/>
      <c r="T23" s="1084"/>
      <c r="U23" s="1084"/>
    </row>
    <row r="24" spans="1:21" s="1633" customFormat="1">
      <c r="A24" s="1388"/>
      <c r="B24" s="1636" t="s">
        <v>1522</v>
      </c>
      <c r="I24" s="1634"/>
      <c r="J24" s="1635"/>
      <c r="K24" s="1084"/>
      <c r="L24" s="1084"/>
      <c r="M24" s="1240"/>
      <c r="N24" s="1240"/>
      <c r="O24" s="1240"/>
      <c r="P24" s="1240"/>
      <c r="Q24" s="1084"/>
      <c r="R24" s="1084"/>
      <c r="S24" s="1084"/>
      <c r="T24" s="1084"/>
      <c r="U24" s="1084"/>
    </row>
    <row r="25" spans="1:21" s="1633" customFormat="1">
      <c r="A25" s="1388"/>
      <c r="B25" s="1636" t="s">
        <v>1523</v>
      </c>
      <c r="I25" s="1634"/>
      <c r="J25" s="1635"/>
      <c r="K25" s="1084"/>
      <c r="L25" s="1084"/>
      <c r="M25" s="1240"/>
      <c r="N25" s="1240"/>
      <c r="O25" s="1240"/>
      <c r="P25" s="1240"/>
      <c r="Q25" s="1084"/>
      <c r="R25" s="1084"/>
      <c r="S25" s="1084"/>
      <c r="T25" s="1084"/>
      <c r="U25" s="1084"/>
    </row>
    <row r="26" spans="1:21" s="1633" customFormat="1">
      <c r="A26" s="1388"/>
      <c r="B26" s="1636" t="s">
        <v>1524</v>
      </c>
      <c r="I26" s="1634"/>
      <c r="J26" s="1635"/>
      <c r="K26" s="1084"/>
      <c r="L26" s="1084"/>
      <c r="M26" s="1240"/>
      <c r="N26" s="1240"/>
      <c r="O26" s="1240"/>
      <c r="P26" s="1240"/>
      <c r="Q26" s="1084"/>
      <c r="R26" s="1084"/>
      <c r="S26" s="1084"/>
      <c r="T26" s="1084"/>
      <c r="U26" s="1084"/>
    </row>
    <row r="27" spans="1:21" s="1633" customFormat="1">
      <c r="A27" s="1388"/>
      <c r="B27" s="1636" t="s">
        <v>1525</v>
      </c>
      <c r="I27" s="1634"/>
      <c r="J27" s="1635"/>
      <c r="K27" s="1084"/>
      <c r="L27" s="1084"/>
      <c r="M27" s="1240"/>
      <c r="N27" s="1240"/>
      <c r="O27" s="1240"/>
      <c r="P27" s="1240"/>
      <c r="Q27" s="1084"/>
      <c r="R27" s="1084"/>
      <c r="S27" s="1084"/>
      <c r="T27" s="1084"/>
      <c r="U27" s="1084"/>
    </row>
    <row r="28" spans="1:21" s="1633" customFormat="1">
      <c r="A28" s="1388"/>
      <c r="B28" s="1354" t="s">
        <v>1526</v>
      </c>
      <c r="I28" s="1634"/>
      <c r="J28" s="1635"/>
      <c r="K28" s="1084"/>
      <c r="L28" s="1084"/>
      <c r="M28" s="1240"/>
      <c r="N28" s="1240"/>
      <c r="O28" s="1240"/>
      <c r="P28" s="1240"/>
      <c r="Q28" s="1084"/>
      <c r="R28" s="1084"/>
      <c r="S28" s="1084"/>
      <c r="T28" s="1084"/>
      <c r="U28" s="1084"/>
    </row>
    <row r="29" spans="1:21" s="1633" customFormat="1">
      <c r="A29" s="1388"/>
      <c r="B29" s="1636" t="s">
        <v>1527</v>
      </c>
      <c r="I29" s="1634"/>
      <c r="J29" s="1635"/>
      <c r="K29" s="1084"/>
      <c r="L29" s="1084"/>
      <c r="M29" s="1240"/>
      <c r="N29" s="1240"/>
      <c r="O29" s="1240"/>
      <c r="P29" s="1240"/>
      <c r="Q29" s="1084"/>
      <c r="R29" s="1084"/>
      <c r="S29" s="1084"/>
      <c r="T29" s="1084"/>
      <c r="U29" s="1084"/>
    </row>
    <row r="30" spans="1:21" s="685" customFormat="1">
      <c r="A30" s="1260"/>
      <c r="B30" s="1261"/>
      <c r="C30" s="1261"/>
      <c r="D30" s="1261"/>
      <c r="E30" s="1261"/>
      <c r="F30" s="1261"/>
      <c r="G30" s="1261"/>
      <c r="H30" s="1261"/>
      <c r="I30" s="1637"/>
      <c r="J30" s="843"/>
      <c r="K30" s="1084"/>
      <c r="L30" s="1084"/>
      <c r="M30" s="1240"/>
      <c r="N30" s="1240"/>
      <c r="O30" s="1240"/>
      <c r="P30" s="1240"/>
      <c r="Q30" s="1084"/>
      <c r="R30" s="1084"/>
      <c r="S30" s="1084"/>
      <c r="T30" s="1084"/>
      <c r="U30" s="1084"/>
    </row>
    <row r="31" spans="1:21" s="1240" customFormat="1">
      <c r="A31" s="1638"/>
      <c r="B31" s="1638"/>
      <c r="C31" s="1639"/>
      <c r="D31" s="1640"/>
      <c r="E31" s="1640"/>
      <c r="F31" s="1641"/>
      <c r="G31" s="1638"/>
      <c r="H31" s="1638"/>
      <c r="I31" s="1642" t="s">
        <v>983</v>
      </c>
      <c r="J31" s="1638"/>
      <c r="K31" s="1084"/>
      <c r="L31" s="1084"/>
      <c r="Q31" s="1084"/>
      <c r="R31" s="1084"/>
      <c r="S31" s="1084"/>
      <c r="T31" s="1084"/>
      <c r="U31" s="1084"/>
    </row>
    <row r="32" spans="1:21" s="1240" customFormat="1">
      <c r="A32" s="1643"/>
      <c r="B32" s="1643" t="s">
        <v>8</v>
      </c>
      <c r="C32" s="1644"/>
      <c r="D32" s="1345"/>
      <c r="E32" s="1345"/>
      <c r="F32" s="1645"/>
      <c r="G32" s="1643" t="s">
        <v>1528</v>
      </c>
      <c r="H32" s="1643" t="s">
        <v>1529</v>
      </c>
      <c r="I32" s="1646" t="s">
        <v>1530</v>
      </c>
      <c r="J32" s="1643"/>
      <c r="K32" s="1084"/>
      <c r="L32" s="1084"/>
      <c r="Q32" s="1084"/>
      <c r="R32" s="1084"/>
      <c r="S32" s="1084"/>
      <c r="T32" s="1084"/>
      <c r="U32" s="1084"/>
    </row>
    <row r="33" spans="1:21" s="1240" customFormat="1">
      <c r="A33" s="1643" t="s">
        <v>7</v>
      </c>
      <c r="B33" s="1643" t="s">
        <v>1531</v>
      </c>
      <c r="C33" s="1647" t="s">
        <v>1532</v>
      </c>
      <c r="D33" s="1647"/>
      <c r="E33" s="1647"/>
      <c r="F33" s="1648"/>
      <c r="G33" s="1643" t="s">
        <v>1533</v>
      </c>
      <c r="H33" s="1643" t="s">
        <v>1534</v>
      </c>
      <c r="I33" s="1646" t="s">
        <v>1535</v>
      </c>
      <c r="J33" s="1643" t="s">
        <v>7</v>
      </c>
      <c r="K33" s="1084"/>
      <c r="L33" s="1084"/>
      <c r="Q33" s="1084"/>
      <c r="R33" s="1084"/>
      <c r="S33" s="1084"/>
      <c r="T33" s="1084"/>
      <c r="U33" s="1084"/>
    </row>
    <row r="34" spans="1:21" s="1240" customFormat="1">
      <c r="A34" s="1643" t="s">
        <v>17</v>
      </c>
      <c r="B34" s="1643" t="s">
        <v>1536</v>
      </c>
      <c r="C34" s="1647"/>
      <c r="D34" s="1647"/>
      <c r="E34" s="1647"/>
      <c r="F34" s="1648"/>
      <c r="G34" s="1643" t="s">
        <v>1537</v>
      </c>
      <c r="H34" s="1643" t="s">
        <v>1538</v>
      </c>
      <c r="I34" s="1646" t="s">
        <v>1539</v>
      </c>
      <c r="J34" s="1643" t="s">
        <v>17</v>
      </c>
      <c r="K34" s="1084"/>
      <c r="L34" s="1084"/>
      <c r="Q34" s="1084"/>
      <c r="R34" s="1084"/>
      <c r="S34" s="1084"/>
      <c r="T34" s="1084"/>
      <c r="U34" s="1084"/>
    </row>
    <row r="35" spans="1:21" s="1240" customFormat="1">
      <c r="A35" s="1649"/>
      <c r="B35" s="1649" t="s">
        <v>24</v>
      </c>
      <c r="C35" s="1650" t="s">
        <v>25</v>
      </c>
      <c r="D35" s="1650"/>
      <c r="E35" s="1647"/>
      <c r="F35" s="1648"/>
      <c r="G35" s="1649" t="s">
        <v>26</v>
      </c>
      <c r="H35" s="1649" t="s">
        <v>27</v>
      </c>
      <c r="I35" s="1651" t="s">
        <v>28</v>
      </c>
      <c r="J35" s="1649"/>
      <c r="K35" s="1084"/>
      <c r="L35" s="1084"/>
      <c r="M35" s="220"/>
      <c r="N35" s="220"/>
      <c r="O35" s="220"/>
      <c r="P35" s="220"/>
      <c r="Q35" s="1084"/>
      <c r="R35" s="1084"/>
      <c r="S35" s="1084"/>
      <c r="T35" s="1084"/>
      <c r="U35" s="1084"/>
    </row>
    <row r="36" spans="1:21" s="685" customFormat="1" ht="12.75" customHeight="1">
      <c r="A36" s="1652">
        <v>1</v>
      </c>
      <c r="B36" s="1653" t="s">
        <v>1540</v>
      </c>
      <c r="C36" s="3704" t="s">
        <v>1541</v>
      </c>
      <c r="D36" s="1341"/>
      <c r="E36" s="3705"/>
      <c r="F36" s="3705"/>
      <c r="G36" s="3705">
        <v>16212</v>
      </c>
      <c r="H36" s="3705">
        <v>37871092</v>
      </c>
      <c r="I36" s="3706">
        <v>10915574</v>
      </c>
      <c r="J36" s="1657">
        <v>1</v>
      </c>
      <c r="K36" s="1084"/>
      <c r="L36" s="1084"/>
      <c r="M36" s="1240"/>
      <c r="N36" s="1240"/>
      <c r="O36" s="1240"/>
      <c r="P36" s="1240"/>
      <c r="Q36" s="1084"/>
      <c r="R36" s="1084"/>
      <c r="S36" s="1084"/>
      <c r="T36" s="1084"/>
      <c r="U36" s="1084"/>
    </row>
    <row r="37" spans="1:21" s="685" customFormat="1" ht="12.75" customHeight="1">
      <c r="A37" s="1658">
        <v>2</v>
      </c>
      <c r="B37" s="1653"/>
      <c r="C37" s="1341"/>
      <c r="D37" s="1341"/>
      <c r="E37" s="1341"/>
      <c r="F37" s="1341"/>
      <c r="G37" s="3705"/>
      <c r="H37" s="3705"/>
      <c r="I37" s="3706"/>
      <c r="J37" s="1657">
        <v>2</v>
      </c>
      <c r="K37" s="1084"/>
      <c r="L37" s="1084"/>
      <c r="M37" s="1240"/>
      <c r="N37" s="1240"/>
      <c r="O37" s="1240"/>
      <c r="P37" s="1240"/>
      <c r="Q37" s="1084"/>
      <c r="R37" s="1084"/>
      <c r="S37" s="1084"/>
      <c r="T37" s="1084"/>
      <c r="U37" s="1084"/>
    </row>
    <row r="38" spans="1:21" s="685" customFormat="1" ht="12.75" customHeight="1">
      <c r="A38" s="1658">
        <v>3</v>
      </c>
      <c r="B38" s="1653" t="s">
        <v>1542</v>
      </c>
      <c r="C38" s="1341" t="s">
        <v>1543</v>
      </c>
      <c r="D38" s="1341"/>
      <c r="E38" s="1341"/>
      <c r="F38" s="1341"/>
      <c r="G38" s="3705">
        <v>2</v>
      </c>
      <c r="H38" s="3705"/>
      <c r="I38" s="3706"/>
      <c r="J38" s="1657">
        <v>3</v>
      </c>
      <c r="K38" s="1084"/>
      <c r="L38" s="1084"/>
      <c r="M38" s="1240"/>
      <c r="N38" s="1240"/>
      <c r="O38" s="1240"/>
      <c r="P38" s="1240"/>
      <c r="Q38" s="1084"/>
      <c r="R38" s="1084"/>
      <c r="S38" s="1084"/>
      <c r="T38" s="1084"/>
      <c r="U38" s="1084"/>
    </row>
    <row r="39" spans="1:21" s="685" customFormat="1" ht="12.75" customHeight="1">
      <c r="A39" s="1658">
        <v>4</v>
      </c>
      <c r="B39" s="1653" t="s">
        <v>1542</v>
      </c>
      <c r="C39" s="1341" t="s">
        <v>1544</v>
      </c>
      <c r="D39" s="1341"/>
      <c r="E39" s="1341"/>
      <c r="F39" s="1341"/>
      <c r="G39" s="3705">
        <v>335</v>
      </c>
      <c r="H39" s="3705">
        <v>53089</v>
      </c>
      <c r="I39" s="3706"/>
      <c r="J39" s="1657">
        <v>4</v>
      </c>
      <c r="K39" s="1084"/>
      <c r="L39" s="1084"/>
      <c r="M39" s="1240"/>
      <c r="N39" s="1240"/>
      <c r="O39" s="1240"/>
      <c r="P39" s="1240"/>
      <c r="Q39" s="1084"/>
      <c r="R39" s="1084"/>
      <c r="S39" s="1084"/>
      <c r="T39" s="1084"/>
      <c r="U39" s="1084"/>
    </row>
    <row r="40" spans="1:21" s="685" customFormat="1" ht="12.75" customHeight="1">
      <c r="A40" s="1658">
        <v>5</v>
      </c>
      <c r="B40" s="1653" t="s">
        <v>1542</v>
      </c>
      <c r="C40" s="1341" t="s">
        <v>1545</v>
      </c>
      <c r="D40" s="1341"/>
      <c r="E40" s="1341"/>
      <c r="F40" s="1341"/>
      <c r="G40" s="3705">
        <v>121</v>
      </c>
      <c r="H40" s="3705">
        <v>49540</v>
      </c>
      <c r="I40" s="3706">
        <v>33110</v>
      </c>
      <c r="J40" s="1657">
        <v>5</v>
      </c>
      <c r="K40" s="1084"/>
      <c r="L40" s="1084"/>
      <c r="M40" s="1240"/>
      <c r="N40" s="1240"/>
      <c r="O40" s="1240"/>
      <c r="P40" s="1240"/>
      <c r="Q40" s="1084"/>
      <c r="R40" s="1084"/>
      <c r="S40" s="1084"/>
      <c r="T40" s="1084"/>
      <c r="U40" s="1084"/>
    </row>
    <row r="41" spans="1:21" s="685" customFormat="1" ht="12.75" customHeight="1" thickBot="1">
      <c r="A41" s="1658">
        <v>6</v>
      </c>
      <c r="B41" s="1653" t="s">
        <v>1542</v>
      </c>
      <c r="C41" s="3707" t="s">
        <v>1546</v>
      </c>
      <c r="D41" s="1341"/>
      <c r="E41" s="1341"/>
      <c r="F41" s="1341"/>
      <c r="G41" s="3708">
        <v>-121</v>
      </c>
      <c r="H41" s="3708">
        <v>-49540</v>
      </c>
      <c r="I41" s="3709">
        <v>-33110</v>
      </c>
      <c r="J41" s="1657">
        <v>6</v>
      </c>
      <c r="K41" s="1084"/>
      <c r="L41" s="1084"/>
      <c r="M41" s="1240"/>
      <c r="N41" s="1240"/>
      <c r="O41" s="1240"/>
      <c r="P41" s="1240"/>
      <c r="Q41" s="1084"/>
      <c r="R41" s="1084"/>
      <c r="S41" s="1084"/>
      <c r="T41" s="1084"/>
      <c r="U41" s="1084"/>
    </row>
    <row r="42" spans="1:21" s="685" customFormat="1" ht="12.75" customHeight="1" thickTop="1">
      <c r="A42" s="1658">
        <v>7</v>
      </c>
      <c r="B42" s="1653" t="s">
        <v>327</v>
      </c>
      <c r="C42" s="1341"/>
      <c r="D42" s="1341"/>
      <c r="E42" s="1341"/>
      <c r="F42" s="3710" t="s">
        <v>1547</v>
      </c>
      <c r="G42" s="3705">
        <v>337</v>
      </c>
      <c r="H42" s="3705">
        <v>53089</v>
      </c>
      <c r="I42" s="3706">
        <v>0</v>
      </c>
      <c r="J42" s="1657">
        <v>7</v>
      </c>
      <c r="K42" s="1084"/>
      <c r="L42" s="1084"/>
      <c r="M42" s="1336"/>
      <c r="N42" s="1240"/>
      <c r="O42" s="1240"/>
      <c r="P42" s="1240"/>
      <c r="Q42" s="1084"/>
      <c r="R42" s="1084"/>
      <c r="S42" s="1084"/>
      <c r="T42" s="1084"/>
      <c r="U42" s="1084"/>
    </row>
    <row r="43" spans="1:21" s="685" customFormat="1" ht="12.75" customHeight="1">
      <c r="A43" s="1652">
        <v>8</v>
      </c>
      <c r="B43" s="1653" t="s">
        <v>327</v>
      </c>
      <c r="C43" s="1341"/>
      <c r="D43" s="1341"/>
      <c r="E43" s="1341"/>
      <c r="F43" s="1341"/>
      <c r="G43" s="3705"/>
      <c r="H43" s="3705"/>
      <c r="I43" s="3706"/>
      <c r="J43" s="1657">
        <v>8</v>
      </c>
      <c r="K43" s="1084"/>
      <c r="L43" s="1084"/>
      <c r="M43" s="1240"/>
      <c r="N43" s="1240"/>
      <c r="O43" s="1240"/>
      <c r="P43" s="1240"/>
      <c r="Q43" s="1084"/>
      <c r="R43" s="1084"/>
      <c r="S43" s="1084"/>
      <c r="T43" s="1084"/>
      <c r="U43" s="1084"/>
    </row>
    <row r="44" spans="1:21" s="685" customFormat="1" ht="12.75" customHeight="1">
      <c r="A44" s="1658">
        <v>9</v>
      </c>
      <c r="B44" s="1653"/>
      <c r="C44" s="3711" t="s">
        <v>1548</v>
      </c>
      <c r="D44" s="1341"/>
      <c r="E44" s="1341"/>
      <c r="F44" s="1341"/>
      <c r="G44" s="3705"/>
      <c r="H44" s="3705"/>
      <c r="I44" s="3706"/>
      <c r="J44" s="1657">
        <v>9</v>
      </c>
      <c r="K44" s="1084"/>
      <c r="L44" s="1084"/>
      <c r="M44" s="1240"/>
      <c r="N44" s="1240"/>
      <c r="O44" s="1240"/>
      <c r="P44" s="1240"/>
      <c r="Q44" s="1084"/>
      <c r="R44" s="1084"/>
      <c r="S44" s="1084"/>
      <c r="T44" s="1084"/>
      <c r="U44" s="1084"/>
    </row>
    <row r="45" spans="1:21" s="685" customFormat="1" ht="12.75" customHeight="1">
      <c r="A45" s="1658">
        <v>10</v>
      </c>
      <c r="B45" s="1653" t="s">
        <v>1540</v>
      </c>
      <c r="C45" s="1341" t="s">
        <v>1549</v>
      </c>
      <c r="D45" s="1341"/>
      <c r="E45" s="1341"/>
      <c r="F45" s="1341"/>
      <c r="G45" s="3705">
        <v>104</v>
      </c>
      <c r="H45" s="3705">
        <v>13018</v>
      </c>
      <c r="I45" s="3706">
        <v>10792</v>
      </c>
      <c r="J45" s="1657">
        <v>10</v>
      </c>
      <c r="K45" s="1084"/>
      <c r="L45" s="1084"/>
      <c r="M45" s="1240"/>
      <c r="N45" s="1240"/>
      <c r="O45" s="1240"/>
      <c r="P45" s="1240"/>
      <c r="Q45" s="1084"/>
      <c r="R45" s="1084"/>
      <c r="S45" s="1084"/>
      <c r="T45" s="1084"/>
      <c r="U45" s="1084"/>
    </row>
    <row r="46" spans="1:21" s="685" customFormat="1" ht="12.75" customHeight="1">
      <c r="A46" s="1658">
        <v>11</v>
      </c>
      <c r="B46" s="1653" t="s">
        <v>1540</v>
      </c>
      <c r="C46" s="1341" t="s">
        <v>1550</v>
      </c>
      <c r="D46" s="1341"/>
      <c r="E46" s="1341"/>
      <c r="F46" s="1341"/>
      <c r="G46" s="3705">
        <v>19</v>
      </c>
      <c r="H46" s="3705">
        <v>3265</v>
      </c>
      <c r="I46" s="3706">
        <v>1361</v>
      </c>
      <c r="J46" s="1657">
        <v>11</v>
      </c>
      <c r="K46" s="1084"/>
      <c r="L46" s="1084"/>
      <c r="M46" s="1240"/>
      <c r="N46" s="1240"/>
      <c r="O46" s="1240"/>
      <c r="P46" s="1240"/>
      <c r="Q46" s="1084"/>
      <c r="R46" s="1084"/>
      <c r="S46" s="1084"/>
      <c r="T46" s="1084"/>
      <c r="U46" s="1084"/>
    </row>
    <row r="47" spans="1:21" s="685" customFormat="1" ht="12.75" customHeight="1">
      <c r="A47" s="1658">
        <v>12</v>
      </c>
      <c r="B47" s="1653" t="s">
        <v>1540</v>
      </c>
      <c r="C47" s="1341" t="s">
        <v>1551</v>
      </c>
      <c r="D47" s="1341"/>
      <c r="E47" s="1341"/>
      <c r="F47" s="1341"/>
      <c r="G47" s="3705">
        <v>4</v>
      </c>
      <c r="H47" s="3705">
        <v>3857</v>
      </c>
      <c r="I47" s="3706">
        <v>1008</v>
      </c>
      <c r="J47" s="1657">
        <v>12</v>
      </c>
      <c r="K47" s="1084"/>
      <c r="L47" s="1084"/>
      <c r="M47" s="1240"/>
      <c r="N47" s="1240"/>
      <c r="O47" s="1240"/>
      <c r="P47" s="1240"/>
      <c r="Q47" s="1084"/>
      <c r="R47" s="1084"/>
      <c r="S47" s="1084"/>
      <c r="T47" s="1084"/>
      <c r="U47" s="1084"/>
    </row>
    <row r="48" spans="1:21" s="685" customFormat="1" ht="12.75" customHeight="1">
      <c r="A48" s="1658">
        <v>13</v>
      </c>
      <c r="B48" s="1653" t="s">
        <v>1540</v>
      </c>
      <c r="C48" s="1341" t="s">
        <v>1552</v>
      </c>
      <c r="D48" s="1341"/>
      <c r="E48" s="1341"/>
      <c r="F48" s="1341"/>
      <c r="G48" s="3705">
        <v>31</v>
      </c>
      <c r="H48" s="3705">
        <v>13745</v>
      </c>
      <c r="I48" s="3706">
        <v>3682</v>
      </c>
      <c r="J48" s="1657">
        <v>13</v>
      </c>
      <c r="K48" s="1084"/>
      <c r="L48" s="1084"/>
      <c r="M48" s="1240"/>
      <c r="N48" s="1240"/>
      <c r="O48" s="1240"/>
      <c r="P48" s="1240"/>
      <c r="Q48" s="1084"/>
      <c r="R48" s="1084"/>
      <c r="S48" s="1084"/>
      <c r="T48" s="1084"/>
      <c r="U48" s="1084"/>
    </row>
    <row r="49" spans="1:21" s="685" customFormat="1" ht="12.75" customHeight="1">
      <c r="A49" s="1658">
        <v>14</v>
      </c>
      <c r="B49" s="1653" t="s">
        <v>1540</v>
      </c>
      <c r="C49" s="1341" t="s">
        <v>1553</v>
      </c>
      <c r="D49" s="1341"/>
      <c r="E49" s="1341"/>
      <c r="F49" s="1341"/>
      <c r="G49" s="3705">
        <v>44</v>
      </c>
      <c r="H49" s="3705">
        <v>17850</v>
      </c>
      <c r="I49" s="3706">
        <v>6945</v>
      </c>
      <c r="J49" s="1657">
        <v>14</v>
      </c>
      <c r="K49" s="1084"/>
      <c r="L49" s="1084"/>
      <c r="M49" s="1336"/>
      <c r="N49" s="1240"/>
      <c r="O49" s="1240"/>
      <c r="P49" s="1240"/>
      <c r="Q49" s="1084"/>
      <c r="R49" s="1084"/>
      <c r="S49" s="1084"/>
      <c r="T49" s="1084"/>
      <c r="U49" s="1084"/>
    </row>
    <row r="50" spans="1:21" s="685" customFormat="1" ht="12.75" customHeight="1">
      <c r="A50" s="1658">
        <v>15</v>
      </c>
      <c r="B50" s="1653" t="s">
        <v>1540</v>
      </c>
      <c r="C50" s="1341" t="s">
        <v>3522</v>
      </c>
      <c r="D50" s="1341"/>
      <c r="E50" s="1341"/>
      <c r="F50" s="1341"/>
      <c r="G50" s="3705">
        <v>17</v>
      </c>
      <c r="H50" s="3705">
        <v>8896</v>
      </c>
      <c r="I50" s="3706">
        <v>2236</v>
      </c>
      <c r="J50" s="1657">
        <v>15</v>
      </c>
      <c r="K50" s="1084"/>
      <c r="L50" s="1084"/>
      <c r="M50" s="1240"/>
      <c r="N50" s="1240"/>
      <c r="O50" s="1240"/>
      <c r="P50" s="1240"/>
      <c r="Q50" s="1084"/>
      <c r="R50" s="1084"/>
      <c r="S50" s="1084"/>
      <c r="T50" s="1084"/>
      <c r="U50" s="1084"/>
    </row>
    <row r="51" spans="1:21" s="685" customFormat="1" ht="12.75" customHeight="1">
      <c r="A51" s="1658">
        <v>16</v>
      </c>
      <c r="B51" s="1653" t="s">
        <v>1540</v>
      </c>
      <c r="C51" s="3704" t="s">
        <v>3523</v>
      </c>
      <c r="D51" s="1341"/>
      <c r="E51" s="1341"/>
      <c r="F51" s="1341"/>
      <c r="G51" s="3705">
        <v>57</v>
      </c>
      <c r="H51" s="3705">
        <v>15020</v>
      </c>
      <c r="I51" s="3706">
        <v>11333</v>
      </c>
      <c r="J51" s="1657">
        <v>16</v>
      </c>
      <c r="K51" s="1084"/>
      <c r="L51" s="1084"/>
      <c r="M51" s="1240"/>
      <c r="N51" s="1240"/>
      <c r="O51" s="1240"/>
      <c r="P51" s="1240"/>
      <c r="Q51" s="1084"/>
      <c r="R51" s="1084"/>
      <c r="S51" s="1084"/>
      <c r="T51" s="1084"/>
      <c r="U51" s="1084"/>
    </row>
    <row r="52" spans="1:21" s="685" customFormat="1" ht="12.75" customHeight="1">
      <c r="A52" s="1658">
        <v>17</v>
      </c>
      <c r="B52" s="1653" t="s">
        <v>1540</v>
      </c>
      <c r="C52" s="3704" t="s">
        <v>3529</v>
      </c>
      <c r="D52" s="1341"/>
      <c r="E52" s="1341"/>
      <c r="F52" s="1341"/>
      <c r="G52" s="3705">
        <v>36</v>
      </c>
      <c r="H52" s="3705">
        <v>6204</v>
      </c>
      <c r="I52" s="3706">
        <v>1981</v>
      </c>
      <c r="J52" s="1657">
        <v>17</v>
      </c>
      <c r="K52" s="1084"/>
      <c r="L52" s="1084"/>
      <c r="M52" s="1240"/>
      <c r="N52" s="1240"/>
      <c r="O52" s="1240"/>
      <c r="P52" s="1240"/>
      <c r="Q52" s="1084"/>
      <c r="R52" s="1084"/>
      <c r="S52" s="1084"/>
      <c r="T52" s="1084"/>
      <c r="U52" s="1084"/>
    </row>
    <row r="53" spans="1:21" s="685" customFormat="1" ht="12.75" customHeight="1">
      <c r="A53" s="1658">
        <v>18</v>
      </c>
      <c r="B53" s="1653" t="s">
        <v>1540</v>
      </c>
      <c r="C53" s="3704" t="s">
        <v>1554</v>
      </c>
      <c r="D53" s="1341"/>
      <c r="E53" s="3712"/>
      <c r="F53" s="3712"/>
      <c r="G53" s="3705">
        <v>21</v>
      </c>
      <c r="H53" s="3705">
        <v>8036</v>
      </c>
      <c r="I53" s="3706">
        <v>3615</v>
      </c>
      <c r="J53" s="1657">
        <v>18</v>
      </c>
      <c r="K53" s="1084"/>
      <c r="L53" s="1084"/>
      <c r="M53" s="1240"/>
      <c r="N53" s="1240"/>
      <c r="O53" s="1240"/>
      <c r="P53" s="1240"/>
      <c r="Q53" s="1084"/>
      <c r="R53" s="1084"/>
      <c r="S53" s="1084"/>
      <c r="T53" s="1084"/>
      <c r="U53" s="1084"/>
    </row>
    <row r="54" spans="1:21" s="685" customFormat="1" ht="12.75" customHeight="1">
      <c r="A54" s="1658">
        <v>19</v>
      </c>
      <c r="B54" s="1653" t="s">
        <v>1540</v>
      </c>
      <c r="C54" s="1341" t="s">
        <v>1557</v>
      </c>
      <c r="D54" s="1341"/>
      <c r="E54" s="1341"/>
      <c r="F54" s="1341"/>
      <c r="G54" s="3705">
        <v>157</v>
      </c>
      <c r="H54" s="3705">
        <v>30137</v>
      </c>
      <c r="I54" s="3706">
        <v>18227</v>
      </c>
      <c r="J54" s="1657">
        <v>19</v>
      </c>
      <c r="K54" s="1084"/>
      <c r="L54" s="1084"/>
      <c r="M54" s="1240"/>
      <c r="N54" s="1240"/>
      <c r="O54" s="1240"/>
      <c r="P54" s="1240"/>
      <c r="Q54" s="1084"/>
      <c r="R54" s="1084"/>
      <c r="S54" s="1084"/>
      <c r="T54" s="1084"/>
      <c r="U54" s="1084"/>
    </row>
    <row r="55" spans="1:21" s="685" customFormat="1" ht="12.75" customHeight="1">
      <c r="A55" s="1658">
        <v>20</v>
      </c>
      <c r="B55" s="1653" t="s">
        <v>1540</v>
      </c>
      <c r="C55" s="1341" t="s">
        <v>3524</v>
      </c>
      <c r="D55" s="1341"/>
      <c r="E55" s="1341"/>
      <c r="F55" s="1341"/>
      <c r="G55" s="3705">
        <v>34</v>
      </c>
      <c r="H55" s="3705">
        <v>8046</v>
      </c>
      <c r="I55" s="3706">
        <v>5550</v>
      </c>
      <c r="J55" s="1657">
        <v>20</v>
      </c>
      <c r="K55" s="1084"/>
      <c r="L55" s="1084"/>
      <c r="M55" s="1240"/>
      <c r="N55" s="1240"/>
      <c r="O55" s="1240"/>
      <c r="P55" s="1240"/>
      <c r="Q55" s="1084"/>
      <c r="R55" s="1084"/>
      <c r="S55" s="1084"/>
      <c r="T55" s="1084"/>
      <c r="U55" s="1084"/>
    </row>
    <row r="56" spans="1:21" s="685" customFormat="1" ht="12.75" customHeight="1">
      <c r="A56" s="1658">
        <v>21</v>
      </c>
      <c r="B56" s="1653" t="s">
        <v>1540</v>
      </c>
      <c r="C56" s="3713" t="s">
        <v>1558</v>
      </c>
      <c r="D56" s="1341"/>
      <c r="E56" s="1341"/>
      <c r="F56" s="1341"/>
      <c r="G56" s="3705">
        <v>16</v>
      </c>
      <c r="H56" s="3705">
        <v>5428</v>
      </c>
      <c r="I56" s="3706">
        <v>1362</v>
      </c>
      <c r="J56" s="1657">
        <v>21</v>
      </c>
      <c r="K56" s="1084"/>
      <c r="L56" s="1084"/>
      <c r="M56" s="1240"/>
      <c r="N56" s="1240"/>
      <c r="O56" s="1240"/>
      <c r="P56" s="1240"/>
      <c r="Q56" s="1084"/>
      <c r="R56" s="1084"/>
      <c r="S56" s="1084"/>
      <c r="T56" s="1084"/>
      <c r="U56" s="1084"/>
    </row>
    <row r="57" spans="1:21" s="685" customFormat="1" ht="12.75" customHeight="1">
      <c r="A57" s="1658">
        <v>22</v>
      </c>
      <c r="B57" s="1653" t="s">
        <v>1540</v>
      </c>
      <c r="C57" s="3707" t="s">
        <v>1559</v>
      </c>
      <c r="D57" s="1341"/>
      <c r="E57" s="1341"/>
      <c r="F57" s="1341"/>
      <c r="G57" s="3705">
        <v>17</v>
      </c>
      <c r="H57" s="3705">
        <v>3547</v>
      </c>
      <c r="I57" s="3706">
        <v>939</v>
      </c>
      <c r="J57" s="1657">
        <v>22</v>
      </c>
      <c r="K57" s="1084"/>
      <c r="L57" s="1084"/>
      <c r="M57" s="1240"/>
      <c r="N57" s="1240"/>
      <c r="O57" s="1240"/>
      <c r="P57" s="1240"/>
      <c r="Q57" s="1084"/>
      <c r="R57" s="1084"/>
      <c r="S57" s="1084"/>
      <c r="T57" s="1084"/>
      <c r="U57" s="1084"/>
    </row>
    <row r="58" spans="1:21" s="685" customFormat="1" ht="12.75" customHeight="1">
      <c r="A58" s="1658">
        <v>23</v>
      </c>
      <c r="B58" s="1653" t="s">
        <v>1540</v>
      </c>
      <c r="C58" s="1341" t="s">
        <v>1560</v>
      </c>
      <c r="D58" s="1341"/>
      <c r="E58" s="1341"/>
      <c r="F58" s="1341"/>
      <c r="G58" s="3705">
        <v>25</v>
      </c>
      <c r="H58" s="3705">
        <v>25700</v>
      </c>
      <c r="I58" s="3706">
        <v>3140</v>
      </c>
      <c r="J58" s="1657">
        <v>23</v>
      </c>
      <c r="K58" s="1084"/>
      <c r="L58" s="1084"/>
      <c r="M58" s="1240"/>
      <c r="N58" s="1240"/>
      <c r="O58" s="1240"/>
      <c r="P58" s="1240"/>
      <c r="Q58" s="1084"/>
      <c r="R58" s="1084"/>
      <c r="S58" s="1084"/>
      <c r="T58" s="1084"/>
      <c r="U58" s="1084"/>
    </row>
    <row r="59" spans="1:21" s="685" customFormat="1" ht="12.75" customHeight="1">
      <c r="A59" s="1658">
        <v>24</v>
      </c>
      <c r="B59" s="1653" t="s">
        <v>1540</v>
      </c>
      <c r="C59" s="3704" t="s">
        <v>3525</v>
      </c>
      <c r="D59" s="1341"/>
      <c r="E59" s="1341"/>
      <c r="F59" s="1341"/>
      <c r="G59" s="3705">
        <v>1</v>
      </c>
      <c r="H59" s="3705">
        <v>799</v>
      </c>
      <c r="I59" s="3706">
        <v>157</v>
      </c>
      <c r="J59" s="1657">
        <v>24</v>
      </c>
      <c r="K59" s="1084"/>
      <c r="L59" s="1084"/>
      <c r="M59" s="1240"/>
      <c r="N59" s="1240"/>
      <c r="O59" s="1240"/>
      <c r="P59" s="1240"/>
      <c r="Q59" s="1084"/>
      <c r="R59" s="1084"/>
      <c r="S59" s="1084"/>
      <c r="T59" s="1084"/>
      <c r="U59" s="1084"/>
    </row>
    <row r="60" spans="1:21" s="685" customFormat="1" ht="12.75" customHeight="1">
      <c r="A60" s="1658">
        <v>25</v>
      </c>
      <c r="B60" s="1653" t="s">
        <v>1540</v>
      </c>
      <c r="C60" s="1341" t="s">
        <v>1561</v>
      </c>
      <c r="D60" s="1341"/>
      <c r="E60" s="3712"/>
      <c r="F60" s="3712"/>
      <c r="G60" s="3705">
        <v>26</v>
      </c>
      <c r="H60" s="3705">
        <v>9787</v>
      </c>
      <c r="I60" s="3706">
        <v>3607</v>
      </c>
      <c r="J60" s="1657">
        <v>25</v>
      </c>
      <c r="K60" s="1084"/>
      <c r="L60" s="1084"/>
      <c r="M60" s="1240"/>
      <c r="N60" s="1240"/>
      <c r="O60" s="1240"/>
      <c r="P60" s="1240"/>
      <c r="Q60" s="1084"/>
      <c r="R60" s="1084"/>
      <c r="S60" s="1084"/>
      <c r="T60" s="1084"/>
      <c r="U60" s="1084"/>
    </row>
    <row r="61" spans="1:21">
      <c r="A61" s="685" t="s">
        <v>391</v>
      </c>
      <c r="B61" s="1345"/>
      <c r="C61" s="1345"/>
      <c r="D61" s="1345"/>
      <c r="E61" s="1345"/>
      <c r="F61" s="1345"/>
      <c r="G61" s="1345"/>
      <c r="H61" s="1345"/>
      <c r="I61" s="1661"/>
      <c r="J61" s="1345"/>
    </row>
    <row r="62" spans="1:21" s="685" customFormat="1" ht="12">
      <c r="A62" s="1662" t="s">
        <v>3466</v>
      </c>
      <c r="I62" s="1663"/>
      <c r="J62" s="1664" t="s">
        <v>1555</v>
      </c>
      <c r="M62" s="841"/>
      <c r="N62" s="841"/>
      <c r="O62" s="841"/>
      <c r="P62" s="841"/>
    </row>
    <row r="63" spans="1:21">
      <c r="A63" s="1665" t="s">
        <v>1556</v>
      </c>
      <c r="B63" s="1666"/>
      <c r="C63" s="1666"/>
      <c r="D63" s="1666"/>
      <c r="E63" s="1666"/>
      <c r="F63" s="1666"/>
      <c r="G63" s="1666"/>
      <c r="H63" s="1666"/>
      <c r="I63" s="1667"/>
      <c r="J63" s="1668"/>
    </row>
    <row r="64" spans="1:21">
      <c r="A64" s="1638"/>
      <c r="B64" s="1638"/>
      <c r="C64" s="1639"/>
      <c r="D64" s="1640"/>
      <c r="E64" s="1640"/>
      <c r="F64" s="1641"/>
      <c r="G64" s="1638"/>
      <c r="H64" s="1638"/>
      <c r="I64" s="1642" t="s">
        <v>983</v>
      </c>
      <c r="J64" s="1638"/>
    </row>
    <row r="65" spans="1:16">
      <c r="A65" s="1643"/>
      <c r="B65" s="1643" t="s">
        <v>8</v>
      </c>
      <c r="C65" s="1644"/>
      <c r="D65" s="1345"/>
      <c r="E65" s="1345"/>
      <c r="F65" s="1645"/>
      <c r="G65" s="1643" t="s">
        <v>1528</v>
      </c>
      <c r="H65" s="1643" t="s">
        <v>1529</v>
      </c>
      <c r="I65" s="1646" t="s">
        <v>1530</v>
      </c>
      <c r="J65" s="1643"/>
    </row>
    <row r="66" spans="1:16">
      <c r="A66" s="1643" t="s">
        <v>7</v>
      </c>
      <c r="B66" s="1643" t="s">
        <v>1531</v>
      </c>
      <c r="C66" s="1647" t="s">
        <v>1532</v>
      </c>
      <c r="D66" s="1647"/>
      <c r="E66" s="1647"/>
      <c r="F66" s="1648"/>
      <c r="G66" s="1643" t="s">
        <v>1533</v>
      </c>
      <c r="H66" s="1643" t="s">
        <v>1534</v>
      </c>
      <c r="I66" s="1646" t="s">
        <v>1535</v>
      </c>
      <c r="J66" s="1643" t="s">
        <v>7</v>
      </c>
    </row>
    <row r="67" spans="1:16">
      <c r="A67" s="1643" t="s">
        <v>17</v>
      </c>
      <c r="B67" s="1643" t="s">
        <v>1536</v>
      </c>
      <c r="C67" s="1647"/>
      <c r="D67" s="1647"/>
      <c r="E67" s="1647"/>
      <c r="F67" s="1648"/>
      <c r="G67" s="1643" t="s">
        <v>1537</v>
      </c>
      <c r="H67" s="1643" t="s">
        <v>1538</v>
      </c>
      <c r="I67" s="1646" t="s">
        <v>1539</v>
      </c>
      <c r="J67" s="1643" t="s">
        <v>17</v>
      </c>
    </row>
    <row r="68" spans="1:16">
      <c r="A68" s="1649"/>
      <c r="B68" s="1649" t="s">
        <v>24</v>
      </c>
      <c r="C68" s="1650" t="s">
        <v>25</v>
      </c>
      <c r="D68" s="1650"/>
      <c r="E68" s="1650"/>
      <c r="F68" s="1650"/>
      <c r="G68" s="1649" t="s">
        <v>26</v>
      </c>
      <c r="H68" s="1649" t="s">
        <v>27</v>
      </c>
      <c r="I68" s="1651" t="s">
        <v>28</v>
      </c>
      <c r="J68" s="1649"/>
      <c r="M68" s="220"/>
      <c r="N68" s="220"/>
      <c r="O68" s="220"/>
      <c r="P68" s="220"/>
    </row>
    <row r="69" spans="1:16">
      <c r="A69" s="1658">
        <v>26</v>
      </c>
      <c r="B69" s="1653" t="s">
        <v>1540</v>
      </c>
      <c r="C69" s="1341" t="s">
        <v>1562</v>
      </c>
      <c r="D69" s="1341"/>
      <c r="E69" s="1341"/>
      <c r="F69" s="1341"/>
      <c r="G69" s="3705">
        <v>4</v>
      </c>
      <c r="H69" s="3725">
        <v>2473</v>
      </c>
      <c r="I69" s="3706">
        <v>660</v>
      </c>
      <c r="J69" s="1657">
        <v>26</v>
      </c>
    </row>
    <row r="70" spans="1:16">
      <c r="A70" s="1658">
        <v>27</v>
      </c>
      <c r="B70" s="1653" t="s">
        <v>1540</v>
      </c>
      <c r="C70" s="1341" t="s">
        <v>1563</v>
      </c>
      <c r="D70" s="1341"/>
      <c r="E70" s="1341"/>
      <c r="F70" s="1341"/>
      <c r="G70" s="3705">
        <v>5</v>
      </c>
      <c r="H70" s="3705">
        <v>5337</v>
      </c>
      <c r="I70" s="3706">
        <v>1086</v>
      </c>
      <c r="J70" s="1657">
        <v>27</v>
      </c>
    </row>
    <row r="71" spans="1:16">
      <c r="A71" s="1658">
        <v>28</v>
      </c>
      <c r="B71" s="1653" t="s">
        <v>1540</v>
      </c>
      <c r="C71" s="1341" t="s">
        <v>1564</v>
      </c>
      <c r="D71" s="1341"/>
      <c r="E71" s="3712"/>
      <c r="F71" s="3712"/>
      <c r="G71" s="3705">
        <v>23</v>
      </c>
      <c r="H71" s="3705">
        <v>7348</v>
      </c>
      <c r="I71" s="3706">
        <v>3028</v>
      </c>
      <c r="J71" s="1657">
        <v>28</v>
      </c>
    </row>
    <row r="72" spans="1:16">
      <c r="A72" s="1658">
        <v>29</v>
      </c>
      <c r="B72" s="1653" t="s">
        <v>1540</v>
      </c>
      <c r="C72" s="1341" t="s">
        <v>3526</v>
      </c>
      <c r="D72" s="1341"/>
      <c r="E72" s="1341"/>
      <c r="F72" s="1341"/>
      <c r="G72" s="3705">
        <v>57</v>
      </c>
      <c r="H72" s="3705">
        <v>17385</v>
      </c>
      <c r="I72" s="3706">
        <v>9096</v>
      </c>
      <c r="J72" s="1657">
        <v>29</v>
      </c>
    </row>
    <row r="73" spans="1:16">
      <c r="A73" s="1658">
        <v>30</v>
      </c>
      <c r="B73" s="1653" t="s">
        <v>1540</v>
      </c>
      <c r="C73" s="1341" t="s">
        <v>1565</v>
      </c>
      <c r="D73" s="1341"/>
      <c r="E73" s="3712"/>
      <c r="F73" s="3712"/>
      <c r="G73" s="3705">
        <v>123</v>
      </c>
      <c r="H73" s="3705">
        <v>61962</v>
      </c>
      <c r="I73" s="3706">
        <v>11697</v>
      </c>
      <c r="J73" s="1657">
        <v>30</v>
      </c>
    </row>
    <row r="74" spans="1:16">
      <c r="A74" s="1658">
        <v>31</v>
      </c>
      <c r="B74" s="1653" t="s">
        <v>1540</v>
      </c>
      <c r="C74" s="1341" t="s">
        <v>1566</v>
      </c>
      <c r="D74" s="1341"/>
      <c r="E74" s="1341"/>
      <c r="F74" s="1341"/>
      <c r="G74" s="3705">
        <v>55</v>
      </c>
      <c r="H74" s="3705">
        <v>18392</v>
      </c>
      <c r="I74" s="3706">
        <v>5713</v>
      </c>
      <c r="J74" s="1657">
        <v>31</v>
      </c>
    </row>
    <row r="75" spans="1:16">
      <c r="A75" s="1658">
        <v>32</v>
      </c>
      <c r="B75" s="1653" t="s">
        <v>1540</v>
      </c>
      <c r="C75" s="1341" t="s">
        <v>1567</v>
      </c>
      <c r="D75" s="1341"/>
      <c r="E75" s="1341"/>
      <c r="F75" s="1341"/>
      <c r="G75" s="3705">
        <v>13</v>
      </c>
      <c r="H75" s="3705">
        <v>14368</v>
      </c>
      <c r="I75" s="3706">
        <v>10851</v>
      </c>
      <c r="J75" s="1657">
        <v>32</v>
      </c>
    </row>
    <row r="76" spans="1:16">
      <c r="A76" s="1658">
        <v>33</v>
      </c>
      <c r="B76" s="1653" t="s">
        <v>1540</v>
      </c>
      <c r="C76" s="1341" t="s">
        <v>1568</v>
      </c>
      <c r="D76" s="1341"/>
      <c r="E76" s="1341"/>
      <c r="F76" s="1341"/>
      <c r="G76" s="3705">
        <v>44</v>
      </c>
      <c r="H76" s="3705">
        <v>18582</v>
      </c>
      <c r="I76" s="3706">
        <v>4334</v>
      </c>
      <c r="J76" s="1657">
        <v>33</v>
      </c>
    </row>
    <row r="77" spans="1:16">
      <c r="A77" s="1658">
        <v>34</v>
      </c>
      <c r="B77" s="1653" t="s">
        <v>1540</v>
      </c>
      <c r="C77" s="1341" t="s">
        <v>1569</v>
      </c>
      <c r="D77" s="1341"/>
      <c r="E77" s="1341"/>
      <c r="F77" s="1341"/>
      <c r="G77" s="3705">
        <v>56</v>
      </c>
      <c r="H77" s="3705">
        <v>63055</v>
      </c>
      <c r="I77" s="3706">
        <v>11297</v>
      </c>
      <c r="J77" s="1657">
        <v>34</v>
      </c>
    </row>
    <row r="78" spans="1:16">
      <c r="A78" s="1658">
        <v>35</v>
      </c>
      <c r="B78" s="1653" t="s">
        <v>1540</v>
      </c>
      <c r="C78" s="1341" t="s">
        <v>1570</v>
      </c>
      <c r="D78" s="1341"/>
      <c r="E78" s="1341"/>
      <c r="F78" s="1341"/>
      <c r="G78" s="3705">
        <v>36</v>
      </c>
      <c r="H78" s="3705">
        <v>21949</v>
      </c>
      <c r="I78" s="3706">
        <v>3485</v>
      </c>
      <c r="J78" s="1657">
        <v>35</v>
      </c>
    </row>
    <row r="79" spans="1:16">
      <c r="A79" s="1658">
        <v>36</v>
      </c>
      <c r="B79" s="1653" t="s">
        <v>1540</v>
      </c>
      <c r="C79" s="1341" t="s">
        <v>3527</v>
      </c>
      <c r="D79" s="1341"/>
      <c r="E79" s="1341"/>
      <c r="F79" s="1341"/>
      <c r="G79" s="3705">
        <v>77</v>
      </c>
      <c r="H79" s="3705">
        <v>12416</v>
      </c>
      <c r="I79" s="3706">
        <v>9498</v>
      </c>
      <c r="J79" s="1657">
        <v>36</v>
      </c>
    </row>
    <row r="80" spans="1:16">
      <c r="A80" s="1658">
        <v>37</v>
      </c>
      <c r="B80" s="1653" t="s">
        <v>1540</v>
      </c>
      <c r="C80" s="3714" t="s">
        <v>1571</v>
      </c>
      <c r="D80" s="1341"/>
      <c r="E80" s="1341"/>
      <c r="F80" s="1341"/>
      <c r="G80" s="3705">
        <v>1</v>
      </c>
      <c r="H80" s="3705">
        <v>1666</v>
      </c>
      <c r="I80" s="3706">
        <v>218</v>
      </c>
      <c r="J80" s="1657">
        <v>37</v>
      </c>
    </row>
    <row r="81" spans="1:10">
      <c r="A81" s="1658">
        <v>38</v>
      </c>
      <c r="B81" s="1653" t="s">
        <v>1540</v>
      </c>
      <c r="C81" s="1341" t="s">
        <v>3528</v>
      </c>
      <c r="D81" s="1341"/>
      <c r="E81" s="1341"/>
      <c r="F81" s="1341"/>
      <c r="G81" s="3705">
        <v>16</v>
      </c>
      <c r="H81" s="3705">
        <v>4594</v>
      </c>
      <c r="I81" s="3706">
        <v>1860</v>
      </c>
      <c r="J81" s="1657">
        <v>38</v>
      </c>
    </row>
    <row r="82" spans="1:10">
      <c r="A82" s="1658">
        <v>39</v>
      </c>
      <c r="B82" s="1653" t="s">
        <v>1540</v>
      </c>
      <c r="C82" s="3707" t="s">
        <v>1572</v>
      </c>
      <c r="D82" s="1341"/>
      <c r="E82" s="1341"/>
      <c r="F82" s="1341"/>
      <c r="G82" s="3705">
        <v>102</v>
      </c>
      <c r="H82" s="3705">
        <v>25047</v>
      </c>
      <c r="I82" s="3706">
        <v>13837</v>
      </c>
      <c r="J82" s="1657">
        <v>39</v>
      </c>
    </row>
    <row r="83" spans="1:10">
      <c r="A83" s="1658">
        <v>40</v>
      </c>
      <c r="B83" s="1653"/>
      <c r="C83" s="1341"/>
      <c r="D83" s="1341"/>
      <c r="E83" s="1341"/>
      <c r="F83" s="1341"/>
      <c r="G83" s="3705"/>
      <c r="H83" s="3705"/>
      <c r="I83" s="3724"/>
      <c r="J83" s="1657">
        <v>40</v>
      </c>
    </row>
    <row r="84" spans="1:10">
      <c r="A84" s="1658">
        <v>41</v>
      </c>
      <c r="B84" s="1653"/>
      <c r="C84" s="1341"/>
      <c r="D84" s="1341"/>
      <c r="E84" s="1341"/>
      <c r="F84" s="1341" t="s">
        <v>1547</v>
      </c>
      <c r="G84" s="3705">
        <v>1221</v>
      </c>
      <c r="H84" s="3705">
        <v>447909</v>
      </c>
      <c r="I84" s="3705">
        <v>162595</v>
      </c>
      <c r="J84" s="1657">
        <v>41</v>
      </c>
    </row>
    <row r="85" spans="1:10">
      <c r="A85" s="1658">
        <v>42</v>
      </c>
      <c r="B85" s="1653"/>
      <c r="C85" s="1341"/>
      <c r="D85" s="1341"/>
      <c r="E85" s="1341"/>
      <c r="F85" s="1341"/>
      <c r="G85" s="3705"/>
      <c r="H85" s="3705"/>
      <c r="I85" s="3715"/>
      <c r="J85" s="1657">
        <v>42</v>
      </c>
    </row>
    <row r="86" spans="1:10">
      <c r="A86" s="1658">
        <v>43</v>
      </c>
      <c r="B86" s="1653"/>
      <c r="C86" s="1341"/>
      <c r="D86" s="1341"/>
      <c r="E86" s="1341"/>
      <c r="F86" s="1341"/>
      <c r="G86" s="3705"/>
      <c r="H86" s="3705"/>
      <c r="I86" s="3715"/>
      <c r="J86" s="1657">
        <v>43</v>
      </c>
    </row>
    <row r="87" spans="1:10">
      <c r="A87" s="1658">
        <v>44</v>
      </c>
      <c r="B87" s="1653"/>
      <c r="C87" s="1341"/>
      <c r="D87" s="1341"/>
      <c r="E87" s="1341"/>
      <c r="F87" s="1341"/>
      <c r="G87" s="3705"/>
      <c r="H87" s="3705"/>
      <c r="I87" s="3715"/>
      <c r="J87" s="1657">
        <v>44</v>
      </c>
    </row>
    <row r="88" spans="1:10">
      <c r="A88" s="1658">
        <v>45</v>
      </c>
      <c r="B88" s="1671"/>
      <c r="C88" s="1341"/>
      <c r="D88" s="1341"/>
      <c r="E88" s="1341"/>
      <c r="F88" s="1341"/>
      <c r="G88" s="3705"/>
      <c r="H88" s="3705"/>
      <c r="I88" s="3716"/>
      <c r="J88" s="1657">
        <v>45</v>
      </c>
    </row>
    <row r="89" spans="1:10">
      <c r="A89" s="1658">
        <v>46</v>
      </c>
      <c r="B89" s="1671"/>
      <c r="C89" s="1341"/>
      <c r="D89" s="1341"/>
      <c r="E89" s="1341"/>
      <c r="F89" s="1341"/>
      <c r="G89" s="3705"/>
      <c r="H89" s="3705"/>
      <c r="I89" s="3706"/>
      <c r="J89" s="1657">
        <v>46</v>
      </c>
    </row>
    <row r="90" spans="1:10">
      <c r="A90" s="1658">
        <v>47</v>
      </c>
      <c r="B90" s="1672"/>
      <c r="C90" s="1341"/>
      <c r="D90" s="1341"/>
      <c r="E90" s="1341"/>
      <c r="F90" s="1341"/>
      <c r="G90" s="3705"/>
      <c r="H90" s="3705"/>
      <c r="I90" s="3706"/>
      <c r="J90" s="1657">
        <v>47</v>
      </c>
    </row>
    <row r="91" spans="1:10">
      <c r="A91" s="1658">
        <v>48</v>
      </c>
      <c r="B91" s="1672"/>
      <c r="C91" s="1341"/>
      <c r="D91" s="1341"/>
      <c r="E91" s="1341"/>
      <c r="F91" s="1341"/>
      <c r="G91" s="3705"/>
      <c r="H91" s="3705"/>
      <c r="I91" s="3706"/>
      <c r="J91" s="1657">
        <v>48</v>
      </c>
    </row>
    <row r="92" spans="1:10">
      <c r="A92" s="1658">
        <v>49</v>
      </c>
      <c r="B92" s="1653"/>
      <c r="C92" s="1341"/>
      <c r="D92" s="1574"/>
      <c r="E92" s="1341"/>
      <c r="F92" s="1341"/>
      <c r="G92" s="3705"/>
      <c r="H92" s="3705"/>
      <c r="I92" s="3706"/>
      <c r="J92" s="1657">
        <v>49</v>
      </c>
    </row>
    <row r="93" spans="1:10">
      <c r="A93" s="1658">
        <v>50</v>
      </c>
      <c r="B93" s="1653"/>
      <c r="C93" s="1341"/>
      <c r="D93" s="3712"/>
      <c r="E93" s="3712"/>
      <c r="F93" s="2600"/>
      <c r="G93" s="3705"/>
      <c r="H93" s="3705"/>
      <c r="I93" s="3706"/>
      <c r="J93" s="1657">
        <v>50</v>
      </c>
    </row>
    <row r="94" spans="1:10">
      <c r="A94" s="1658">
        <v>51</v>
      </c>
      <c r="B94" s="1653"/>
      <c r="C94" s="1341"/>
      <c r="D94" s="3718"/>
      <c r="E94" s="3718"/>
      <c r="F94" s="3719"/>
      <c r="G94" s="3705"/>
      <c r="H94" s="3705"/>
      <c r="I94" s="3706"/>
      <c r="J94" s="1657">
        <v>51</v>
      </c>
    </row>
    <row r="95" spans="1:10">
      <c r="A95" s="1658">
        <v>52</v>
      </c>
      <c r="B95" s="1653"/>
      <c r="C95" s="1341"/>
      <c r="D95" s="3712"/>
      <c r="E95" s="1341"/>
      <c r="F95" s="1341"/>
      <c r="G95" s="3720"/>
      <c r="H95" s="3720"/>
      <c r="I95" s="3721"/>
      <c r="J95" s="1657">
        <v>52</v>
      </c>
    </row>
    <row r="96" spans="1:10">
      <c r="A96" s="1658">
        <v>53</v>
      </c>
      <c r="B96" s="1653"/>
      <c r="C96" s="1341"/>
      <c r="D96" s="3712"/>
      <c r="E96" s="1341"/>
      <c r="F96" s="3710"/>
      <c r="G96" s="3705"/>
      <c r="H96" s="3705"/>
      <c r="I96" s="3706"/>
      <c r="J96" s="1657">
        <v>53</v>
      </c>
    </row>
    <row r="97" spans="1:16">
      <c r="A97" s="1658">
        <v>54</v>
      </c>
      <c r="B97" s="1653"/>
      <c r="C97" s="3717"/>
      <c r="D97" s="3712"/>
      <c r="E97" s="1341"/>
      <c r="F97" s="1341"/>
      <c r="G97" s="3705"/>
      <c r="H97" s="3705"/>
      <c r="I97" s="3706"/>
      <c r="J97" s="1657">
        <v>54</v>
      </c>
      <c r="M97" s="1336"/>
    </row>
    <row r="98" spans="1:16">
      <c r="A98" s="1658">
        <v>55</v>
      </c>
      <c r="B98" s="1653"/>
      <c r="C98" s="3723"/>
      <c r="D98" s="3712"/>
      <c r="E98" s="1341"/>
      <c r="F98" s="3719"/>
      <c r="G98" s="3714"/>
      <c r="H98" s="3705"/>
      <c r="I98" s="3722"/>
      <c r="J98" s="1657">
        <v>55</v>
      </c>
      <c r="O98" s="1676"/>
      <c r="P98" s="1676"/>
    </row>
    <row r="99" spans="1:16">
      <c r="A99" s="1658">
        <v>56</v>
      </c>
      <c r="B99" s="1653"/>
      <c r="C99" s="3723"/>
      <c r="D99" s="3712"/>
      <c r="E99" s="1341"/>
      <c r="F99" s="3719"/>
      <c r="G99" s="3705"/>
      <c r="H99" s="3705"/>
      <c r="I99" s="3706"/>
      <c r="J99" s="1657">
        <v>56</v>
      </c>
    </row>
    <row r="100" spans="1:16">
      <c r="A100" s="1658">
        <v>57</v>
      </c>
      <c r="B100" s="1653"/>
      <c r="C100" s="1341"/>
      <c r="D100" s="3712"/>
      <c r="E100" s="1341"/>
      <c r="F100" s="1341"/>
      <c r="G100" s="3705"/>
      <c r="H100" s="3705"/>
      <c r="I100" s="3706"/>
      <c r="J100" s="1657">
        <v>57</v>
      </c>
    </row>
    <row r="101" spans="1:16">
      <c r="A101" s="1658">
        <v>58</v>
      </c>
      <c r="B101" s="1653"/>
      <c r="C101" s="1341"/>
      <c r="D101" s="1341"/>
      <c r="E101" s="1341"/>
      <c r="F101" s="1341"/>
      <c r="G101" s="3705"/>
      <c r="H101" s="3705"/>
      <c r="I101" s="3706"/>
      <c r="J101" s="1657">
        <v>58</v>
      </c>
    </row>
    <row r="102" spans="1:16">
      <c r="A102" s="1658">
        <v>59</v>
      </c>
      <c r="B102" s="1653"/>
      <c r="C102" s="1341"/>
      <c r="D102" s="1341"/>
      <c r="E102" s="1341"/>
      <c r="F102" s="1341"/>
      <c r="G102" s="3705"/>
      <c r="H102" s="3705"/>
      <c r="I102" s="3706"/>
      <c r="J102" s="1657">
        <v>59</v>
      </c>
    </row>
    <row r="103" spans="1:16">
      <c r="A103" s="1658">
        <v>60</v>
      </c>
      <c r="B103" s="1653"/>
      <c r="C103" s="1654"/>
      <c r="D103" s="1654"/>
      <c r="E103" s="1654"/>
      <c r="F103" s="1654"/>
      <c r="G103" s="1655"/>
      <c r="H103" s="1655"/>
      <c r="I103" s="1656"/>
      <c r="J103" s="1657">
        <v>60</v>
      </c>
      <c r="M103" s="1336"/>
    </row>
    <row r="104" spans="1:16">
      <c r="A104" s="1658">
        <v>61</v>
      </c>
      <c r="B104" s="1653"/>
      <c r="C104" s="1654"/>
      <c r="D104" s="1654"/>
      <c r="E104" s="1654"/>
      <c r="F104" s="1654"/>
      <c r="G104" s="1655"/>
      <c r="H104" s="1655"/>
      <c r="I104" s="1656"/>
      <c r="J104" s="1657">
        <v>61</v>
      </c>
    </row>
    <row r="105" spans="1:16">
      <c r="A105" s="1658">
        <v>62</v>
      </c>
      <c r="B105" s="1653"/>
      <c r="C105" s="1654"/>
      <c r="D105" s="1654"/>
      <c r="E105" s="1654"/>
      <c r="F105" s="1654"/>
      <c r="G105" s="1655"/>
      <c r="H105" s="1655"/>
      <c r="I105" s="1656"/>
      <c r="J105" s="1657">
        <v>62</v>
      </c>
    </row>
    <row r="106" spans="1:16">
      <c r="A106" s="1658">
        <v>63</v>
      </c>
      <c r="B106" s="1653"/>
      <c r="C106" s="1654"/>
      <c r="D106" s="1654"/>
      <c r="E106" s="1654"/>
      <c r="F106" s="1654"/>
      <c r="G106" s="1655"/>
      <c r="H106" s="1655"/>
      <c r="I106" s="1656"/>
      <c r="J106" s="1657">
        <v>63</v>
      </c>
    </row>
    <row r="107" spans="1:16">
      <c r="A107" s="1658">
        <v>64</v>
      </c>
      <c r="B107" s="1653"/>
      <c r="C107" s="1654"/>
      <c r="D107" s="1654"/>
      <c r="E107" s="1654"/>
      <c r="F107" s="1654"/>
      <c r="G107" s="1655"/>
      <c r="H107" s="1655"/>
      <c r="I107" s="1656"/>
      <c r="J107" s="1657">
        <v>64</v>
      </c>
    </row>
    <row r="108" spans="1:16">
      <c r="A108" s="1658">
        <v>65</v>
      </c>
      <c r="B108" s="1653"/>
      <c r="C108" s="1654"/>
      <c r="D108" s="1654"/>
      <c r="E108" s="1654"/>
      <c r="F108" s="1654"/>
      <c r="G108" s="1655"/>
      <c r="H108" s="1655"/>
      <c r="I108" s="1656"/>
      <c r="J108" s="1657">
        <v>65</v>
      </c>
    </row>
    <row r="109" spans="1:16">
      <c r="A109" s="1658">
        <v>66</v>
      </c>
      <c r="B109" s="1653"/>
      <c r="C109" s="1654"/>
      <c r="D109" s="1654"/>
      <c r="E109" s="1654"/>
      <c r="F109" s="1654"/>
      <c r="G109" s="1655"/>
      <c r="H109" s="1655"/>
      <c r="I109" s="1656"/>
      <c r="J109" s="1657">
        <v>66</v>
      </c>
    </row>
    <row r="110" spans="1:16">
      <c r="A110" s="1658">
        <v>67</v>
      </c>
      <c r="B110" s="1653"/>
      <c r="C110" s="1654"/>
      <c r="D110" s="1654"/>
      <c r="E110" s="1654"/>
      <c r="F110" s="1654"/>
      <c r="G110" s="1655"/>
      <c r="H110" s="1655"/>
      <c r="I110" s="1656"/>
      <c r="J110" s="1657">
        <v>67</v>
      </c>
    </row>
    <row r="111" spans="1:16">
      <c r="A111" s="1658">
        <v>68</v>
      </c>
      <c r="B111" s="1653"/>
      <c r="C111" s="1654"/>
      <c r="D111" s="1654"/>
      <c r="E111" s="1654"/>
      <c r="F111" s="1654"/>
      <c r="G111" s="1655"/>
      <c r="H111" s="1655"/>
      <c r="I111" s="1656"/>
      <c r="J111" s="1657">
        <v>68</v>
      </c>
    </row>
    <row r="112" spans="1:16">
      <c r="A112" s="1658">
        <v>69</v>
      </c>
      <c r="B112" s="1653"/>
      <c r="C112" s="1654"/>
      <c r="D112" s="1654"/>
      <c r="E112" s="1654"/>
      <c r="F112" s="1654"/>
      <c r="G112" s="1655"/>
      <c r="H112" s="1655"/>
      <c r="I112" s="1656"/>
      <c r="J112" s="1657">
        <v>69</v>
      </c>
    </row>
    <row r="113" spans="1:13">
      <c r="A113" s="1658">
        <v>70</v>
      </c>
      <c r="B113" s="1653"/>
      <c r="C113" s="1654"/>
      <c r="D113" s="1654"/>
      <c r="E113" s="1654"/>
      <c r="F113" s="1654"/>
      <c r="G113" s="1655"/>
      <c r="H113" s="1655"/>
      <c r="I113" s="1656"/>
      <c r="J113" s="1657">
        <v>70</v>
      </c>
    </row>
    <row r="114" spans="1:13">
      <c r="A114" s="1658">
        <v>71</v>
      </c>
      <c r="B114" s="1653"/>
      <c r="C114" s="1654"/>
      <c r="D114" s="1654"/>
      <c r="E114" s="1654"/>
      <c r="F114" s="1654"/>
      <c r="G114" s="1655"/>
      <c r="H114" s="1655"/>
      <c r="I114" s="1656"/>
      <c r="J114" s="1657">
        <v>71</v>
      </c>
    </row>
    <row r="115" spans="1:13">
      <c r="A115" s="1658">
        <v>72</v>
      </c>
      <c r="B115" s="1653"/>
      <c r="C115" s="1654"/>
      <c r="D115" s="1654"/>
      <c r="E115" s="1654"/>
      <c r="F115" s="1654"/>
      <c r="G115" s="1655"/>
      <c r="H115" s="1655"/>
      <c r="I115" s="1656"/>
      <c r="J115" s="1657">
        <v>72</v>
      </c>
    </row>
    <row r="116" spans="1:13">
      <c r="A116" s="1658">
        <v>73</v>
      </c>
      <c r="B116" s="1653"/>
      <c r="C116" s="1654"/>
      <c r="D116" s="1654"/>
      <c r="E116" s="1654"/>
      <c r="F116" s="1654"/>
      <c r="G116" s="1655"/>
      <c r="H116" s="1655"/>
      <c r="I116" s="1656"/>
      <c r="J116" s="1657">
        <v>73</v>
      </c>
    </row>
    <row r="117" spans="1:13">
      <c r="A117" s="1658">
        <v>74</v>
      </c>
      <c r="B117" s="1653"/>
      <c r="C117" s="1654"/>
      <c r="D117" s="1654"/>
      <c r="E117" s="1654"/>
      <c r="F117" s="1654"/>
      <c r="G117" s="1655"/>
      <c r="H117" s="1655"/>
      <c r="I117" s="1656"/>
      <c r="J117" s="1657">
        <v>74</v>
      </c>
    </row>
    <row r="118" spans="1:13">
      <c r="A118" s="1658">
        <v>75</v>
      </c>
      <c r="B118" s="1653"/>
      <c r="C118" s="1660"/>
      <c r="D118" s="1660"/>
      <c r="E118" s="1660"/>
      <c r="F118" s="1659" t="s">
        <v>16</v>
      </c>
      <c r="G118" s="1652">
        <v>15328</v>
      </c>
      <c r="H118" s="1652">
        <v>37476272</v>
      </c>
      <c r="I118" s="1652">
        <v>10752979</v>
      </c>
      <c r="J118" s="1657">
        <v>75</v>
      </c>
      <c r="M118" s="1336"/>
    </row>
    <row r="119" spans="1:13">
      <c r="A119" s="1084" t="s">
        <v>391</v>
      </c>
    </row>
    <row r="121" spans="1:13">
      <c r="G121" s="3845"/>
      <c r="H121" s="3845"/>
      <c r="I121" s="3845"/>
    </row>
    <row r="128" spans="1:13">
      <c r="A128" s="1084" t="s">
        <v>327</v>
      </c>
    </row>
  </sheetData>
  <customSheetViews>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2"/>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3"/>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4"/>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5"/>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6"/>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7"/>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8"/>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9"/>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10"/>
      <headerFooter alignWithMargins="0"/>
    </customSheetView>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1"/>
      <headerFooter alignWithMargins="0"/>
    </customSheetView>
  </customSheetViews>
  <printOptions horizontalCentered="1" verticalCentered="1" gridLinesSet="0"/>
  <pageMargins left="0.5" right="0.5" top="0.5" bottom="0.25" header="0.5" footer="0.5"/>
  <pageSetup scale="85" orientation="portrait" r:id="rId12"/>
  <headerFooter alignWithMargins="0"/>
  <rowBreaks count="1" manualBreakCount="1">
    <brk id="61"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C38" sqref="C38"/>
    </sheetView>
  </sheetViews>
  <sheetFormatPr defaultColWidth="8.85546875" defaultRowHeight="12.75"/>
  <cols>
    <col min="1" max="16384" width="8.85546875" style="1084"/>
  </cols>
  <sheetData>
    <row r="1" spans="1:1">
      <c r="A1" s="687" t="s">
        <v>1573</v>
      </c>
    </row>
  </sheetData>
  <customSheetViews>
    <customSheetView guid="{4E7A3D04-9F51-465C-A42B-3DF9B3E7D5B5}">
      <selection activeCell="O37" sqref="O37"/>
      <pageMargins left="0.75" right="0.75" top="1" bottom="1" header="0.5" footer="0.5"/>
      <printOptions horizontalCentered="1" verticalCentered="1"/>
      <pageSetup orientation="portrait" r:id="rId1"/>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2"/>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3"/>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4"/>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5"/>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6"/>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7"/>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8"/>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9"/>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10"/>
      <headerFooter alignWithMargins="0"/>
    </customSheetView>
    <customSheetView guid="{F56BCD39-3910-4701-BCCF-245589B07D98}">
      <selection activeCell="O37" sqref="O37"/>
      <pageMargins left="0.75" right="0.75" top="1" bottom="1" header="0.5" footer="0.5"/>
      <printOptions horizontalCentered="1" verticalCentered="1"/>
      <pageSetup orientation="portrait" r:id="rId11"/>
      <headerFooter alignWithMargins="0"/>
    </customSheetView>
  </customSheetViews>
  <printOptions horizontalCentered="1" verticalCentered="1"/>
  <pageMargins left="0.75" right="0.75" top="1" bottom="1" header="0.5" footer="0.5"/>
  <pageSetup orientation="portrait" r:id="rId1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4"/>
  <sheetViews>
    <sheetView zoomScale="75" zoomScaleNormal="75" workbookViewId="0">
      <selection activeCell="C38" sqref="C38"/>
    </sheetView>
  </sheetViews>
  <sheetFormatPr defaultColWidth="8" defaultRowHeight="14.25" customHeight="1"/>
  <cols>
    <col min="1" max="1" width="112.85546875" style="3583" customWidth="1"/>
    <col min="2" max="2" width="10.42578125" style="3583" customWidth="1"/>
    <col min="3" max="3" width="11.42578125" style="3583" customWidth="1"/>
    <col min="4" max="16384" width="8" style="3594"/>
  </cols>
  <sheetData>
    <row r="1" spans="1:3" s="3559" customFormat="1" ht="18.75">
      <c r="A1" s="3557" t="s">
        <v>3461</v>
      </c>
      <c r="B1" s="3557"/>
      <c r="C1" s="3558"/>
    </row>
    <row r="2" spans="1:3" s="3559" customFormat="1" ht="18.75">
      <c r="A2" s="3560" t="s">
        <v>3377</v>
      </c>
      <c r="B2" s="3561"/>
      <c r="C2" s="3562"/>
    </row>
    <row r="3" spans="1:3" s="3559" customFormat="1" ht="18.75">
      <c r="A3" s="3563"/>
      <c r="B3" s="3564"/>
      <c r="C3" s="3565"/>
    </row>
    <row r="4" spans="1:3" s="3559" customFormat="1" ht="18.75">
      <c r="A4" s="3563"/>
      <c r="B4" s="3564" t="s">
        <v>3378</v>
      </c>
      <c r="C4" s="3565" t="s">
        <v>387</v>
      </c>
    </row>
    <row r="5" spans="1:3" s="3559" customFormat="1" ht="18.75">
      <c r="A5" s="3563"/>
      <c r="B5" s="3564"/>
      <c r="C5" s="3565"/>
    </row>
    <row r="6" spans="1:3" s="3572" customFormat="1" ht="18.75">
      <c r="A6" s="3566" t="s">
        <v>3379</v>
      </c>
      <c r="B6" s="3567" t="s">
        <v>2745</v>
      </c>
      <c r="C6" s="3568">
        <v>1</v>
      </c>
    </row>
    <row r="7" spans="1:3" s="3572" customFormat="1" ht="18.75">
      <c r="A7" s="3563" t="s">
        <v>3380</v>
      </c>
      <c r="B7" s="3564" t="s">
        <v>2746</v>
      </c>
      <c r="C7" s="3565">
        <v>2</v>
      </c>
    </row>
    <row r="8" spans="1:3" s="3572" customFormat="1" ht="18.75">
      <c r="A8" s="3566" t="s">
        <v>3381</v>
      </c>
      <c r="B8" s="3567" t="s">
        <v>2747</v>
      </c>
      <c r="C8" s="3568">
        <v>3</v>
      </c>
    </row>
    <row r="9" spans="1:3" s="3572" customFormat="1" ht="18.75">
      <c r="A9" s="3563" t="s">
        <v>3382</v>
      </c>
      <c r="B9" s="3564">
        <v>200</v>
      </c>
      <c r="C9" s="3565">
        <v>5</v>
      </c>
    </row>
    <row r="10" spans="1:3" s="3572" customFormat="1" ht="18.75">
      <c r="A10" s="3566" t="s">
        <v>3383</v>
      </c>
      <c r="B10" s="3567">
        <v>210</v>
      </c>
      <c r="C10" s="3568">
        <v>16</v>
      </c>
    </row>
    <row r="11" spans="1:3" s="3572" customFormat="1" ht="18.75">
      <c r="A11" s="3563" t="s">
        <v>3384</v>
      </c>
      <c r="B11" s="3564">
        <v>220</v>
      </c>
      <c r="C11" s="3565">
        <v>19</v>
      </c>
    </row>
    <row r="12" spans="1:3" s="3572" customFormat="1" ht="18.75">
      <c r="A12" s="3566" t="s">
        <v>3385</v>
      </c>
      <c r="B12" s="3567">
        <v>230</v>
      </c>
      <c r="C12" s="3568">
        <v>20</v>
      </c>
    </row>
    <row r="13" spans="1:3" s="3572" customFormat="1" ht="18.75">
      <c r="A13" s="3563" t="s">
        <v>3386</v>
      </c>
      <c r="B13" s="3564">
        <v>240</v>
      </c>
      <c r="C13" s="3565">
        <v>21</v>
      </c>
    </row>
    <row r="14" spans="1:3" s="3572" customFormat="1" ht="18.75">
      <c r="A14" s="3566" t="s">
        <v>3387</v>
      </c>
      <c r="B14" s="3567">
        <v>245</v>
      </c>
      <c r="C14" s="3568">
        <v>23</v>
      </c>
    </row>
    <row r="15" spans="1:3" s="3572" customFormat="1" ht="18.75">
      <c r="A15" s="3563" t="s">
        <v>3388</v>
      </c>
      <c r="B15" s="3564">
        <v>310</v>
      </c>
      <c r="C15" s="3565">
        <v>26</v>
      </c>
    </row>
    <row r="16" spans="1:3" s="3572" customFormat="1" ht="18.75">
      <c r="A16" s="3566" t="s">
        <v>3389</v>
      </c>
      <c r="B16" s="3567" t="s">
        <v>3390</v>
      </c>
      <c r="C16" s="3568">
        <v>30</v>
      </c>
    </row>
    <row r="17" spans="1:3" s="3572" customFormat="1" ht="18.75">
      <c r="A17" s="3563" t="s">
        <v>3391</v>
      </c>
      <c r="B17" s="3564">
        <v>330</v>
      </c>
      <c r="C17" s="3565">
        <v>32</v>
      </c>
    </row>
    <row r="18" spans="1:3" s="3572" customFormat="1" ht="18.75">
      <c r="A18" s="3566" t="s">
        <v>3392</v>
      </c>
      <c r="B18" s="3567">
        <v>332</v>
      </c>
      <c r="C18" s="3568">
        <v>34</v>
      </c>
    </row>
    <row r="19" spans="1:3" s="3572" customFormat="1" ht="18.75">
      <c r="A19" s="3563" t="s">
        <v>3393</v>
      </c>
      <c r="B19" s="3564">
        <v>335</v>
      </c>
      <c r="C19" s="3565">
        <v>35</v>
      </c>
    </row>
    <row r="20" spans="1:3" s="3572" customFormat="1" ht="18.75">
      <c r="A20" s="3566" t="s">
        <v>3394</v>
      </c>
      <c r="B20" s="3567">
        <v>339</v>
      </c>
      <c r="C20" s="3568">
        <v>36</v>
      </c>
    </row>
    <row r="21" spans="1:3" s="3572" customFormat="1" ht="18.75">
      <c r="A21" s="3563" t="s">
        <v>3395</v>
      </c>
      <c r="B21" s="3564">
        <v>340</v>
      </c>
      <c r="C21" s="3565">
        <v>37</v>
      </c>
    </row>
    <row r="22" spans="1:3" s="3572" customFormat="1" ht="18.75">
      <c r="A22" s="3566" t="s">
        <v>3396</v>
      </c>
      <c r="B22" s="3567">
        <v>342</v>
      </c>
      <c r="C22" s="3568">
        <v>38</v>
      </c>
    </row>
    <row r="23" spans="1:3" s="3572" customFormat="1" ht="18.75">
      <c r="A23" s="3563" t="s">
        <v>3397</v>
      </c>
      <c r="B23" s="3564">
        <v>350</v>
      </c>
      <c r="C23" s="3565">
        <v>40</v>
      </c>
    </row>
    <row r="24" spans="1:3" s="3572" customFormat="1" ht="18.75">
      <c r="A24" s="3566" t="s">
        <v>3398</v>
      </c>
      <c r="B24" s="3567">
        <v>351</v>
      </c>
      <c r="C24" s="3568">
        <v>41</v>
      </c>
    </row>
    <row r="25" spans="1:3" s="3572" customFormat="1" ht="18.75">
      <c r="A25" s="3563" t="s">
        <v>3399</v>
      </c>
      <c r="B25" s="3564" t="s">
        <v>3400</v>
      </c>
      <c r="C25" s="3565">
        <v>42</v>
      </c>
    </row>
    <row r="26" spans="1:3" s="3572" customFormat="1" ht="18.75">
      <c r="A26" s="3566" t="s">
        <v>3401</v>
      </c>
      <c r="B26" s="3567" t="s">
        <v>3402</v>
      </c>
      <c r="C26" s="3568">
        <v>43</v>
      </c>
    </row>
    <row r="27" spans="1:3" s="3572" customFormat="1" ht="18.75">
      <c r="A27" s="3563" t="s">
        <v>981</v>
      </c>
      <c r="B27" s="3564">
        <v>410</v>
      </c>
      <c r="C27" s="3565">
        <v>45</v>
      </c>
    </row>
    <row r="28" spans="1:3" s="3572" customFormat="1" ht="18.75">
      <c r="A28" s="3566" t="s">
        <v>3403</v>
      </c>
      <c r="B28" s="3567">
        <v>412</v>
      </c>
      <c r="C28" s="3568">
        <v>52</v>
      </c>
    </row>
    <row r="29" spans="1:3" s="3572" customFormat="1" ht="18.75">
      <c r="A29" s="3563" t="s">
        <v>3404</v>
      </c>
      <c r="B29" s="3564">
        <v>414</v>
      </c>
      <c r="C29" s="3565">
        <v>53</v>
      </c>
    </row>
    <row r="30" spans="1:3" s="3572" customFormat="1" ht="18.75">
      <c r="A30" s="3566" t="s">
        <v>3405</v>
      </c>
      <c r="B30" s="3567">
        <v>415</v>
      </c>
      <c r="C30" s="3568">
        <v>56</v>
      </c>
    </row>
    <row r="31" spans="1:3" s="3572" customFormat="1" ht="18.75">
      <c r="A31" s="3563" t="s">
        <v>3406</v>
      </c>
      <c r="B31" s="3564">
        <v>415</v>
      </c>
      <c r="C31" s="3565" t="s">
        <v>2062</v>
      </c>
    </row>
    <row r="32" spans="1:3" s="3572" customFormat="1" ht="18.75">
      <c r="A32" s="3566" t="s">
        <v>3407</v>
      </c>
      <c r="B32" s="3567">
        <v>416</v>
      </c>
      <c r="C32" s="3568">
        <v>58</v>
      </c>
    </row>
    <row r="33" spans="1:3" s="3572" customFormat="1" ht="18.75">
      <c r="A33" s="3563" t="s">
        <v>3408</v>
      </c>
      <c r="B33" s="3564">
        <v>417</v>
      </c>
      <c r="C33" s="3565">
        <v>60</v>
      </c>
    </row>
    <row r="34" spans="1:3" s="3572" customFormat="1" ht="18.75">
      <c r="A34" s="3566" t="s">
        <v>3409</v>
      </c>
      <c r="B34" s="3567">
        <v>418</v>
      </c>
      <c r="C34" s="3568">
        <v>61</v>
      </c>
    </row>
    <row r="35" spans="1:3" s="3572" customFormat="1" ht="18.75">
      <c r="A35" s="3563" t="s">
        <v>3410</v>
      </c>
      <c r="B35" s="3564">
        <v>450</v>
      </c>
      <c r="C35" s="3565">
        <v>63</v>
      </c>
    </row>
    <row r="36" spans="1:3" s="3572" customFormat="1" ht="18.75">
      <c r="A36" s="3566" t="s">
        <v>3411</v>
      </c>
      <c r="B36" s="3567">
        <v>460</v>
      </c>
      <c r="C36" s="3568">
        <v>65</v>
      </c>
    </row>
    <row r="37" spans="1:3" s="3572" customFormat="1" ht="18.75">
      <c r="A37" s="3563" t="s">
        <v>3412</v>
      </c>
      <c r="B37" s="3564">
        <v>501</v>
      </c>
      <c r="C37" s="3565">
        <v>66</v>
      </c>
    </row>
    <row r="38" spans="1:3" s="3572" customFormat="1" ht="18.75">
      <c r="A38" s="3566" t="s">
        <v>3413</v>
      </c>
      <c r="B38" s="3567">
        <v>502</v>
      </c>
      <c r="C38" s="3568">
        <v>67</v>
      </c>
    </row>
    <row r="39" spans="1:3" s="3572" customFormat="1" ht="18.75">
      <c r="A39" s="3563" t="s">
        <v>3414</v>
      </c>
      <c r="B39" s="3564">
        <v>510</v>
      </c>
      <c r="C39" s="3565">
        <v>69</v>
      </c>
    </row>
    <row r="40" spans="1:3" s="3572" customFormat="1" ht="18.75">
      <c r="A40" s="3566" t="s">
        <v>3415</v>
      </c>
      <c r="B40" s="3567"/>
      <c r="C40" s="3568"/>
    </row>
    <row r="41" spans="1:3" s="3572" customFormat="1" ht="18.75">
      <c r="A41" s="3566" t="s">
        <v>3416</v>
      </c>
      <c r="B41" s="3567">
        <v>512</v>
      </c>
      <c r="C41" s="3568">
        <v>72</v>
      </c>
    </row>
    <row r="42" spans="1:3" s="3572" customFormat="1" ht="18.75">
      <c r="A42" s="3563" t="s">
        <v>3417</v>
      </c>
      <c r="B42" s="3564">
        <v>700</v>
      </c>
      <c r="C42" s="3565">
        <v>74</v>
      </c>
    </row>
    <row r="43" spans="1:3" s="3572" customFormat="1" ht="18.75">
      <c r="A43" s="3566" t="s">
        <v>3418</v>
      </c>
      <c r="B43" s="3567">
        <v>702</v>
      </c>
      <c r="C43" s="3568">
        <v>75</v>
      </c>
    </row>
    <row r="44" spans="1:3" s="3572" customFormat="1" ht="18.75">
      <c r="A44" s="3563" t="s">
        <v>3419</v>
      </c>
      <c r="B44" s="3564">
        <v>710</v>
      </c>
      <c r="C44" s="3565">
        <v>78</v>
      </c>
    </row>
    <row r="45" spans="1:3" s="3572" customFormat="1" ht="18.75">
      <c r="A45" s="3566" t="s">
        <v>3420</v>
      </c>
      <c r="B45" s="3567" t="s">
        <v>3421</v>
      </c>
      <c r="C45" s="3568">
        <v>84</v>
      </c>
    </row>
    <row r="46" spans="1:3" s="3572" customFormat="1" ht="18.75">
      <c r="A46" s="3563" t="s">
        <v>3422</v>
      </c>
      <c r="B46" s="3564">
        <v>720</v>
      </c>
      <c r="C46" s="3565">
        <v>85</v>
      </c>
    </row>
    <row r="47" spans="1:3" s="3572" customFormat="1" ht="18.75">
      <c r="A47" s="3566" t="s">
        <v>3423</v>
      </c>
      <c r="B47" s="3567">
        <v>721</v>
      </c>
      <c r="C47" s="3568">
        <v>86</v>
      </c>
    </row>
    <row r="48" spans="1:3" s="3572" customFormat="1" ht="18.75">
      <c r="A48" s="3563" t="s">
        <v>3424</v>
      </c>
      <c r="B48" s="3564">
        <v>722</v>
      </c>
      <c r="C48" s="3565">
        <v>87</v>
      </c>
    </row>
    <row r="49" spans="1:3" s="3572" customFormat="1" ht="18.75">
      <c r="A49" s="3566" t="s">
        <v>3425</v>
      </c>
      <c r="B49" s="3567">
        <v>723</v>
      </c>
      <c r="C49" s="3568">
        <v>88</v>
      </c>
    </row>
    <row r="50" spans="1:3" s="3572" customFormat="1" ht="18.75">
      <c r="A50" s="3563" t="s">
        <v>3426</v>
      </c>
      <c r="B50" s="3564">
        <v>724</v>
      </c>
      <c r="C50" s="3565">
        <v>89</v>
      </c>
    </row>
    <row r="51" spans="1:3" s="3572" customFormat="1" ht="18.75">
      <c r="A51" s="3566" t="s">
        <v>3427</v>
      </c>
      <c r="B51" s="3567">
        <v>725</v>
      </c>
      <c r="C51" s="3568">
        <v>90</v>
      </c>
    </row>
    <row r="52" spans="1:3" s="3572" customFormat="1" ht="18.75">
      <c r="A52" s="3563" t="s">
        <v>3428</v>
      </c>
      <c r="B52" s="3564">
        <v>726</v>
      </c>
      <c r="C52" s="3565">
        <v>91</v>
      </c>
    </row>
    <row r="53" spans="1:3" s="3572" customFormat="1" ht="18.75">
      <c r="A53" s="3566" t="s">
        <v>3429</v>
      </c>
      <c r="B53" s="3567">
        <v>750</v>
      </c>
      <c r="C53" s="3568">
        <v>91</v>
      </c>
    </row>
    <row r="54" spans="1:3" s="3572" customFormat="1" ht="18.75">
      <c r="A54" s="3563" t="s">
        <v>3430</v>
      </c>
      <c r="B54" s="3564">
        <v>755</v>
      </c>
      <c r="C54" s="3565">
        <v>94</v>
      </c>
    </row>
    <row r="55" spans="1:3" s="3572" customFormat="1" ht="18.75">
      <c r="A55" s="3566" t="s">
        <v>3431</v>
      </c>
      <c r="B55" s="3567"/>
      <c r="C55" s="3568">
        <v>98</v>
      </c>
    </row>
    <row r="56" spans="1:3" s="3572" customFormat="1" ht="18.75">
      <c r="A56" s="3569" t="s">
        <v>3432</v>
      </c>
      <c r="B56" s="3570"/>
      <c r="C56" s="3571">
        <v>121</v>
      </c>
    </row>
    <row r="57" spans="1:3" s="3572" customFormat="1" ht="18.75">
      <c r="A57" s="3566" t="s">
        <v>3433</v>
      </c>
      <c r="B57" s="3567"/>
      <c r="C57" s="3568">
        <v>122</v>
      </c>
    </row>
    <row r="58" spans="1:3" s="3572" customFormat="1" ht="18.75">
      <c r="A58" s="3569" t="s">
        <v>3434</v>
      </c>
      <c r="B58" s="3570"/>
      <c r="C58" s="3571">
        <v>123</v>
      </c>
    </row>
    <row r="59" spans="1:3" s="3572" customFormat="1" ht="12" customHeight="1">
      <c r="A59" s="3563"/>
      <c r="B59" s="3564"/>
      <c r="C59" s="3565"/>
    </row>
    <row r="60" spans="1:3" s="3572" customFormat="1" ht="5.25" customHeight="1">
      <c r="A60" s="3573"/>
      <c r="B60" s="3574"/>
      <c r="C60" s="3575"/>
    </row>
    <row r="61" spans="1:3" s="3592" customFormat="1" ht="18.75">
      <c r="A61" s="3576" t="s">
        <v>391</v>
      </c>
      <c r="B61" s="3577"/>
      <c r="C61" s="3577"/>
    </row>
    <row r="62" spans="1:3" s="3593" customFormat="1" ht="14.25" customHeight="1">
      <c r="A62" s="3578"/>
      <c r="B62" s="3579"/>
      <c r="C62" s="3579"/>
    </row>
    <row r="63" spans="1:3" s="3593" customFormat="1" ht="14.25" customHeight="1">
      <c r="A63" s="3578"/>
      <c r="B63" s="3579"/>
      <c r="C63" s="3579"/>
    </row>
    <row r="64" spans="1:3" s="3593" customFormat="1" ht="14.25" customHeight="1">
      <c r="A64" s="3578"/>
      <c r="B64" s="3579"/>
      <c r="C64" s="3579"/>
    </row>
    <row r="65" spans="1:3" s="3593" customFormat="1" ht="14.25" customHeight="1">
      <c r="A65" s="3578"/>
      <c r="B65" s="3579"/>
      <c r="C65" s="3579"/>
    </row>
    <row r="66" spans="1:3" s="3593" customFormat="1" ht="14.25" customHeight="1">
      <c r="A66" s="3578"/>
      <c r="B66" s="3579"/>
      <c r="C66" s="3579"/>
    </row>
    <row r="67" spans="1:3" s="3593" customFormat="1" ht="14.25" customHeight="1">
      <c r="A67" s="3578"/>
      <c r="B67" s="3579"/>
      <c r="C67" s="3579"/>
    </row>
    <row r="68" spans="1:3" s="3593" customFormat="1" ht="14.25" customHeight="1">
      <c r="A68" s="3578"/>
      <c r="B68" s="3579"/>
      <c r="C68" s="3579"/>
    </row>
    <row r="69" spans="1:3" s="3593" customFormat="1" ht="14.25" customHeight="1">
      <c r="A69" s="3578"/>
      <c r="B69" s="3579"/>
      <c r="C69" s="3579"/>
    </row>
    <row r="70" spans="1:3" s="3593" customFormat="1" ht="14.25" customHeight="1">
      <c r="A70" s="3578"/>
      <c r="B70" s="3579"/>
      <c r="C70" s="3579"/>
    </row>
    <row r="71" spans="1:3" s="3593" customFormat="1" ht="14.25" customHeight="1">
      <c r="A71" s="3581"/>
      <c r="B71" s="3581"/>
      <c r="C71" s="3581"/>
    </row>
    <row r="72" spans="1:3" s="3593" customFormat="1" ht="14.25" customHeight="1">
      <c r="A72" s="3578"/>
      <c r="B72" s="3579"/>
      <c r="C72" s="3579"/>
    </row>
    <row r="73" spans="1:3" s="3593" customFormat="1" ht="14.25" customHeight="1">
      <c r="A73" s="3578"/>
      <c r="B73" s="3579"/>
      <c r="C73" s="3579"/>
    </row>
    <row r="74" spans="1:3" s="3593" customFormat="1" ht="14.25" customHeight="1">
      <c r="A74" s="3578"/>
      <c r="B74" s="3579"/>
      <c r="C74" s="3579"/>
    </row>
    <row r="75" spans="1:3" s="3593" customFormat="1" ht="14.25" customHeight="1">
      <c r="A75" s="3578"/>
      <c r="B75" s="3579"/>
      <c r="C75" s="3579"/>
    </row>
    <row r="76" spans="1:3" s="3593" customFormat="1" ht="14.25" customHeight="1">
      <c r="A76" s="3578"/>
      <c r="B76" s="3579"/>
      <c r="C76" s="3579"/>
    </row>
    <row r="77" spans="1:3" s="3593" customFormat="1" ht="14.25" customHeight="1">
      <c r="A77" s="3578"/>
      <c r="B77" s="3579"/>
      <c r="C77" s="3579"/>
    </row>
    <row r="78" spans="1:3" s="3593" customFormat="1" ht="14.25" customHeight="1">
      <c r="A78" s="3578"/>
      <c r="B78" s="3579"/>
      <c r="C78" s="3579"/>
    </row>
    <row r="79" spans="1:3" s="3593" customFormat="1" ht="14.25" customHeight="1">
      <c r="A79" s="3578"/>
      <c r="B79" s="3579"/>
      <c r="C79" s="3579"/>
    </row>
    <row r="80" spans="1:3" s="3593" customFormat="1" ht="14.25" customHeight="1">
      <c r="A80" s="3578"/>
      <c r="B80" s="3579"/>
      <c r="C80" s="3579"/>
    </row>
    <row r="81" spans="1:3" s="3593" customFormat="1" ht="14.25" customHeight="1">
      <c r="A81" s="3578"/>
      <c r="B81" s="3579"/>
      <c r="C81" s="3579"/>
    </row>
    <row r="82" spans="1:3" s="3593" customFormat="1" ht="14.25" customHeight="1">
      <c r="A82" s="3578"/>
      <c r="B82" s="3579"/>
      <c r="C82" s="3579"/>
    </row>
    <row r="83" spans="1:3" s="3593" customFormat="1" ht="14.25" customHeight="1">
      <c r="A83" s="3578"/>
      <c r="B83" s="3579"/>
      <c r="C83" s="3579"/>
    </row>
    <row r="84" spans="1:3" s="3593" customFormat="1" ht="14.25" customHeight="1">
      <c r="A84" s="3578"/>
      <c r="B84" s="3579"/>
      <c r="C84" s="3579"/>
    </row>
    <row r="85" spans="1:3" s="3593" customFormat="1" ht="14.25" customHeight="1">
      <c r="A85" s="3578"/>
      <c r="B85" s="3579"/>
      <c r="C85" s="3579"/>
    </row>
    <row r="86" spans="1:3" s="3593" customFormat="1" ht="14.25" customHeight="1">
      <c r="A86" s="3578"/>
      <c r="B86" s="3579"/>
      <c r="C86" s="3579"/>
    </row>
    <row r="87" spans="1:3" s="3593" customFormat="1" ht="14.25" customHeight="1">
      <c r="A87" s="3578"/>
      <c r="B87" s="3579"/>
      <c r="C87" s="3579"/>
    </row>
    <row r="88" spans="1:3" s="3593" customFormat="1" ht="14.25" customHeight="1">
      <c r="A88" s="3578"/>
      <c r="B88" s="3579"/>
      <c r="C88" s="3579"/>
    </row>
    <row r="89" spans="1:3" s="3593" customFormat="1" ht="14.25" customHeight="1">
      <c r="A89" s="3578"/>
      <c r="B89" s="3579"/>
      <c r="C89" s="3579"/>
    </row>
    <row r="90" spans="1:3" s="3593" customFormat="1" ht="14.25" customHeight="1">
      <c r="A90" s="3578"/>
      <c r="B90" s="3579"/>
      <c r="C90" s="3579"/>
    </row>
    <row r="91" spans="1:3" s="3593" customFormat="1" ht="14.25" customHeight="1">
      <c r="A91" s="3578"/>
      <c r="B91" s="3579"/>
      <c r="C91" s="3579"/>
    </row>
    <row r="92" spans="1:3" s="3593" customFormat="1" ht="14.25" customHeight="1">
      <c r="A92" s="3578"/>
      <c r="B92" s="3579"/>
      <c r="C92" s="3579"/>
    </row>
    <row r="93" spans="1:3" s="3593" customFormat="1" ht="14.25" customHeight="1">
      <c r="A93" s="3578"/>
      <c r="B93" s="3579"/>
      <c r="C93" s="3579"/>
    </row>
    <row r="94" spans="1:3" s="3593" customFormat="1" ht="14.25" customHeight="1">
      <c r="A94" s="3578"/>
      <c r="B94" s="3579"/>
      <c r="C94" s="3579"/>
    </row>
    <row r="95" spans="1:3" s="3593" customFormat="1" ht="14.25" customHeight="1">
      <c r="A95" s="3578"/>
      <c r="B95" s="3579"/>
      <c r="C95" s="3579"/>
    </row>
    <row r="96" spans="1:3" s="3593" customFormat="1" ht="14.25" customHeight="1">
      <c r="A96" s="3578"/>
      <c r="B96" s="3579"/>
      <c r="C96" s="3579"/>
    </row>
    <row r="97" spans="1:3" s="3593" customFormat="1" ht="14.25" customHeight="1">
      <c r="A97" s="3578"/>
      <c r="B97" s="3579"/>
      <c r="C97" s="3579"/>
    </row>
    <row r="98" spans="1:3" s="3593" customFormat="1" ht="14.25" customHeight="1">
      <c r="A98" s="3578"/>
      <c r="B98" s="3579"/>
      <c r="C98" s="3579"/>
    </row>
    <row r="99" spans="1:3" s="3593" customFormat="1" ht="14.25" customHeight="1">
      <c r="A99" s="3578"/>
      <c r="B99" s="3579"/>
      <c r="C99" s="3579"/>
    </row>
    <row r="100" spans="1:3" s="3593" customFormat="1" ht="14.25" customHeight="1">
      <c r="A100" s="3578"/>
      <c r="B100" s="3579"/>
      <c r="C100" s="3579"/>
    </row>
    <row r="101" spans="1:3" s="3593" customFormat="1" ht="14.25" customHeight="1">
      <c r="A101" s="3578"/>
      <c r="B101" s="3579"/>
      <c r="C101" s="3579"/>
    </row>
    <row r="102" spans="1:3" s="3593" customFormat="1" ht="14.25" customHeight="1">
      <c r="A102" s="3578"/>
      <c r="B102" s="3579"/>
      <c r="C102" s="3579"/>
    </row>
    <row r="103" spans="1:3" s="3593" customFormat="1" ht="14.25" customHeight="1">
      <c r="A103" s="3578"/>
      <c r="B103" s="3579"/>
      <c r="C103" s="3579"/>
    </row>
    <row r="104" spans="1:3" s="3593" customFormat="1" ht="14.25" customHeight="1">
      <c r="A104" s="3578"/>
      <c r="B104" s="3579"/>
      <c r="C104" s="3579"/>
    </row>
    <row r="105" spans="1:3" s="3593" customFormat="1" ht="14.25" customHeight="1">
      <c r="A105" s="3578"/>
      <c r="B105" s="3579"/>
      <c r="C105" s="3579"/>
    </row>
    <row r="106" spans="1:3" s="3593" customFormat="1" ht="14.25" customHeight="1">
      <c r="A106" s="3578"/>
      <c r="B106" s="3579"/>
      <c r="C106" s="3579"/>
    </row>
    <row r="107" spans="1:3" s="3593" customFormat="1" ht="14.25" customHeight="1">
      <c r="A107" s="3578"/>
      <c r="B107" s="3579"/>
      <c r="C107" s="3579"/>
    </row>
    <row r="108" spans="1:3" s="3593" customFormat="1" ht="14.25" customHeight="1">
      <c r="A108" s="3578"/>
      <c r="B108" s="3579"/>
      <c r="C108" s="3579"/>
    </row>
    <row r="109" spans="1:3" s="3593" customFormat="1" ht="14.25" customHeight="1">
      <c r="A109" s="3578"/>
      <c r="B109" s="3579"/>
      <c r="C109" s="3579"/>
    </row>
    <row r="110" spans="1:3" s="3593" customFormat="1" ht="14.25" customHeight="1">
      <c r="A110" s="3578"/>
      <c r="B110" s="3579"/>
      <c r="C110" s="3579"/>
    </row>
    <row r="111" spans="1:3" s="3593" customFormat="1" ht="14.25" customHeight="1">
      <c r="A111" s="3578"/>
      <c r="B111" s="3579"/>
      <c r="C111" s="3579"/>
    </row>
    <row r="112" spans="1:3" s="3593" customFormat="1" ht="14.25" customHeight="1">
      <c r="A112" s="3578"/>
      <c r="B112" s="3579"/>
      <c r="C112" s="3579"/>
    </row>
    <row r="113" spans="1:3" s="3593" customFormat="1" ht="14.25" customHeight="1">
      <c r="A113" s="3578"/>
      <c r="B113" s="3579"/>
      <c r="C113" s="3579"/>
    </row>
    <row r="114" spans="1:3" s="3593" customFormat="1" ht="14.25" customHeight="1">
      <c r="A114" s="3578"/>
      <c r="B114" s="3579"/>
      <c r="C114" s="3579"/>
    </row>
    <row r="115" spans="1:3" s="3593" customFormat="1" ht="14.25" customHeight="1">
      <c r="A115" s="3578"/>
      <c r="B115" s="3579"/>
      <c r="C115" s="3579"/>
    </row>
    <row r="116" spans="1:3" s="3593" customFormat="1" ht="14.25" customHeight="1">
      <c r="A116" s="3578"/>
      <c r="B116" s="3579"/>
      <c r="C116" s="3579"/>
    </row>
    <row r="117" spans="1:3" s="3593" customFormat="1" ht="14.25" customHeight="1">
      <c r="A117" s="3578"/>
      <c r="B117" s="3579"/>
      <c r="C117" s="3579"/>
    </row>
    <row r="118" spans="1:3" s="3593" customFormat="1" ht="14.25" customHeight="1">
      <c r="A118" s="3578"/>
      <c r="B118" s="3579"/>
      <c r="C118" s="3579"/>
    </row>
    <row r="119" spans="1:3" s="3593" customFormat="1" ht="14.25" customHeight="1">
      <c r="A119" s="3578"/>
      <c r="B119" s="3579"/>
      <c r="C119" s="3579"/>
    </row>
    <row r="120" spans="1:3" s="3593" customFormat="1" ht="14.25" customHeight="1">
      <c r="A120" s="3578"/>
      <c r="B120" s="3579"/>
      <c r="C120" s="3579"/>
    </row>
    <row r="121" spans="1:3" s="3593" customFormat="1" ht="14.25" customHeight="1">
      <c r="A121" s="3578"/>
      <c r="B121" s="3579"/>
      <c r="C121" s="3582"/>
    </row>
    <row r="122" spans="1:3" s="3593" customFormat="1" ht="14.25" customHeight="1">
      <c r="A122" s="3580"/>
      <c r="B122" s="3580"/>
      <c r="C122" s="3580"/>
    </row>
    <row r="123" spans="1:3" s="3593" customFormat="1" ht="14.25" customHeight="1">
      <c r="A123" s="3580"/>
      <c r="B123" s="3580"/>
      <c r="C123" s="3580"/>
    </row>
    <row r="124" spans="1:3" s="3593" customFormat="1" ht="14.25" customHeight="1">
      <c r="A124" s="3580"/>
      <c r="B124" s="3580"/>
      <c r="C124" s="3580"/>
    </row>
    <row r="125" spans="1:3" s="3593" customFormat="1" ht="14.25" customHeight="1">
      <c r="A125" s="3580"/>
      <c r="B125" s="3580"/>
      <c r="C125" s="3580"/>
    </row>
    <row r="126" spans="1:3" s="3593" customFormat="1" ht="14.25" customHeight="1">
      <c r="A126" s="3580"/>
      <c r="B126" s="3580"/>
      <c r="C126" s="3580"/>
    </row>
    <row r="127" spans="1:3" s="3593" customFormat="1" ht="14.25" customHeight="1">
      <c r="A127" s="3580"/>
      <c r="B127" s="3580"/>
      <c r="C127" s="3580"/>
    </row>
    <row r="128" spans="1:3" s="3593" customFormat="1" ht="14.25" customHeight="1">
      <c r="A128" s="3580"/>
      <c r="B128" s="3580"/>
      <c r="C128" s="3580"/>
    </row>
    <row r="129" spans="1:3" s="3593" customFormat="1" ht="14.25" customHeight="1">
      <c r="A129" s="3580"/>
      <c r="B129" s="3580"/>
      <c r="C129" s="3580"/>
    </row>
    <row r="130" spans="1:3" s="3593" customFormat="1" ht="14.25" customHeight="1">
      <c r="A130" s="3580"/>
      <c r="B130" s="3580"/>
      <c r="C130" s="3580"/>
    </row>
    <row r="131" spans="1:3" s="3593" customFormat="1" ht="14.25" customHeight="1">
      <c r="A131" s="3580"/>
      <c r="B131" s="3580"/>
      <c r="C131" s="3580"/>
    </row>
    <row r="132" spans="1:3" s="3593" customFormat="1" ht="14.25" customHeight="1">
      <c r="A132" s="3580"/>
      <c r="B132" s="3580"/>
      <c r="C132" s="3580"/>
    </row>
    <row r="133" spans="1:3" s="3593" customFormat="1" ht="14.25" customHeight="1">
      <c r="A133" s="3580"/>
      <c r="B133" s="3580"/>
      <c r="C133" s="3580"/>
    </row>
    <row r="134" spans="1:3" s="3593" customFormat="1" ht="14.25" customHeight="1">
      <c r="A134" s="3580"/>
      <c r="B134" s="3580"/>
      <c r="C134" s="3580"/>
    </row>
    <row r="135" spans="1:3" s="3593" customFormat="1" ht="14.25" customHeight="1">
      <c r="A135" s="3580"/>
      <c r="B135" s="3580"/>
      <c r="C135" s="3580"/>
    </row>
    <row r="136" spans="1:3" s="3593" customFormat="1" ht="14.25" customHeight="1">
      <c r="A136" s="3580"/>
      <c r="B136" s="3580"/>
      <c r="C136" s="3580"/>
    </row>
    <row r="137" spans="1:3" s="3593" customFormat="1" ht="14.25" customHeight="1">
      <c r="A137" s="3580"/>
      <c r="B137" s="3580"/>
      <c r="C137" s="3580"/>
    </row>
    <row r="138" spans="1:3" s="3593" customFormat="1" ht="14.25" customHeight="1">
      <c r="A138" s="3580"/>
      <c r="B138" s="3580"/>
      <c r="C138" s="3580"/>
    </row>
    <row r="139" spans="1:3" s="3593" customFormat="1" ht="14.25" customHeight="1">
      <c r="A139" s="3580"/>
      <c r="B139" s="3580"/>
      <c r="C139" s="3580"/>
    </row>
    <row r="140" spans="1:3" s="3593" customFormat="1" ht="14.25" customHeight="1">
      <c r="A140" s="3580"/>
      <c r="B140" s="3580"/>
      <c r="C140" s="3580"/>
    </row>
    <row r="141" spans="1:3" s="3593" customFormat="1" ht="14.25" customHeight="1">
      <c r="A141" s="3580"/>
      <c r="B141" s="3580"/>
      <c r="C141" s="3580"/>
    </row>
    <row r="142" spans="1:3" s="3593" customFormat="1" ht="14.25" customHeight="1">
      <c r="A142" s="3580"/>
      <c r="B142" s="3580"/>
      <c r="C142" s="3580"/>
    </row>
    <row r="143" spans="1:3" s="3593" customFormat="1" ht="14.25" customHeight="1">
      <c r="A143" s="3580"/>
      <c r="B143" s="3580"/>
      <c r="C143" s="3580"/>
    </row>
    <row r="144" spans="1:3" s="3593" customFormat="1" ht="14.25" customHeight="1">
      <c r="A144" s="3580"/>
      <c r="B144" s="3580"/>
      <c r="C144" s="3580"/>
    </row>
  </sheetData>
  <customSheetViews>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1"/>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2"/>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3"/>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4"/>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5"/>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6"/>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7"/>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8"/>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9"/>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0"/>
      <headerFooter alignWithMargins="0"/>
    </customSheetView>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1"/>
      <headerFooter alignWithMargins="0"/>
    </customSheetView>
  </customSheetViews>
  <printOptions verticalCentered="1"/>
  <pageMargins left="0.75" right="0.25" top="0.45" bottom="0.23" header="0.17" footer="0"/>
  <pageSetup scale="68" orientation="portrait" r:id="rId12"/>
  <headerFooter alignWithMargins="0"/>
  <rowBreaks count="1" manualBreakCount="1">
    <brk id="61" max="1638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9"/>
  <sheetViews>
    <sheetView showGridLines="0" topLeftCell="A43" workbookViewId="0">
      <selection activeCell="O63" sqref="O63"/>
    </sheetView>
  </sheetViews>
  <sheetFormatPr defaultColWidth="8.85546875" defaultRowHeight="12.75"/>
  <cols>
    <col min="1" max="2" width="5.7109375" style="1084" customWidth="1"/>
    <col min="3" max="3" width="4.7109375" style="1084" customWidth="1"/>
    <col min="4" max="4" width="2.7109375" style="1084" customWidth="1"/>
    <col min="5" max="5" width="3.7109375" style="1084" customWidth="1"/>
    <col min="6" max="6" width="31.42578125" style="1084" customWidth="1"/>
    <col min="7" max="10" width="15.7109375" style="1084" customWidth="1"/>
    <col min="11" max="13" width="5.7109375" style="1084" customWidth="1"/>
    <col min="14" max="14" width="20.7109375" style="1240" customWidth="1"/>
    <col min="15" max="15" width="10.140625" style="1240" bestFit="1" customWidth="1"/>
    <col min="16" max="16" width="29" style="1240" bestFit="1" customWidth="1"/>
    <col min="17" max="17" width="17.7109375" style="1240" customWidth="1"/>
    <col min="18" max="18" width="5.7109375" style="1084" customWidth="1"/>
    <col min="19" max="16384" width="8.85546875" style="1084"/>
  </cols>
  <sheetData>
    <row r="1" spans="1:18" s="685" customFormat="1" ht="12">
      <c r="A1" s="1349" t="s">
        <v>3461</v>
      </c>
      <c r="B1" s="836"/>
      <c r="C1" s="836"/>
      <c r="D1" s="836"/>
      <c r="E1" s="836"/>
      <c r="F1" s="836"/>
      <c r="G1" s="836"/>
      <c r="H1" s="836"/>
      <c r="I1" s="836"/>
      <c r="J1" s="836"/>
      <c r="K1" s="1443" t="s">
        <v>230</v>
      </c>
      <c r="N1" s="841"/>
      <c r="O1" s="841"/>
      <c r="P1" s="841"/>
      <c r="Q1" s="841"/>
    </row>
    <row r="2" spans="1:18" ht="12.75" customHeight="1">
      <c r="A2" s="1350" t="s">
        <v>1574</v>
      </c>
      <c r="B2" s="1245"/>
      <c r="C2" s="1245"/>
      <c r="D2" s="1245"/>
      <c r="E2" s="1245"/>
      <c r="F2" s="1245"/>
      <c r="G2" s="1245"/>
      <c r="H2" s="1245"/>
      <c r="I2" s="1245"/>
      <c r="J2" s="1245"/>
      <c r="K2" s="1352"/>
    </row>
    <row r="3" spans="1:18" ht="12.75" customHeight="1">
      <c r="A3" s="1247" t="s">
        <v>1575</v>
      </c>
      <c r="B3" s="1245"/>
      <c r="C3" s="1245"/>
      <c r="D3" s="1245"/>
      <c r="E3" s="1245"/>
      <c r="F3" s="1245"/>
      <c r="G3" s="1245"/>
      <c r="H3" s="1245"/>
      <c r="I3" s="1245"/>
      <c r="J3" s="1245"/>
      <c r="K3" s="1352"/>
    </row>
    <row r="4" spans="1:18" ht="12.75" customHeight="1">
      <c r="A4" s="1247" t="s">
        <v>295</v>
      </c>
      <c r="B4" s="1248"/>
      <c r="C4" s="1248"/>
      <c r="D4" s="1248"/>
      <c r="E4" s="1248"/>
      <c r="F4" s="1248"/>
      <c r="G4" s="1248"/>
      <c r="H4" s="1248"/>
      <c r="I4" s="1248"/>
      <c r="J4" s="1248"/>
      <c r="K4" s="1250"/>
    </row>
    <row r="5" spans="1:18" s="685" customFormat="1" ht="12.75" customHeight="1">
      <c r="A5" s="1247"/>
      <c r="B5" s="1248"/>
      <c r="C5" s="1248"/>
      <c r="D5" s="1248"/>
      <c r="E5" s="1248"/>
      <c r="F5" s="1248"/>
      <c r="G5" s="1248"/>
      <c r="H5" s="1248"/>
      <c r="I5" s="1248"/>
      <c r="J5" s="1248"/>
      <c r="K5" s="1250"/>
      <c r="L5" s="1084"/>
      <c r="M5" s="1084"/>
      <c r="N5" s="1240"/>
      <c r="O5" s="1240"/>
      <c r="P5" s="1240"/>
      <c r="Q5" s="1240"/>
      <c r="R5" s="1084"/>
    </row>
    <row r="6" spans="1:18" s="685" customFormat="1" ht="12.75" customHeight="1">
      <c r="A6" s="1632"/>
      <c r="B6" s="1677"/>
      <c r="C6" s="1248"/>
      <c r="D6" s="1248"/>
      <c r="E6" s="1248"/>
      <c r="F6" s="1248"/>
      <c r="G6" s="1248"/>
      <c r="H6" s="1248"/>
      <c r="I6" s="1248"/>
      <c r="J6" s="1248"/>
      <c r="K6" s="1250"/>
      <c r="L6" s="1084"/>
      <c r="M6" s="1084"/>
      <c r="N6" s="1240"/>
      <c r="O6" s="1240"/>
      <c r="P6" s="1240"/>
      <c r="Q6" s="1240"/>
      <c r="R6" s="1084"/>
    </row>
    <row r="7" spans="1:18" s="685" customFormat="1" ht="12.75" customHeight="1">
      <c r="A7" s="1632"/>
      <c r="B7" s="1677" t="s">
        <v>1576</v>
      </c>
      <c r="C7" s="1084"/>
      <c r="D7" s="1084"/>
      <c r="E7" s="1084"/>
      <c r="F7" s="1084"/>
      <c r="G7" s="1084"/>
      <c r="H7" s="1084"/>
      <c r="I7" s="1084"/>
      <c r="J7" s="1084"/>
      <c r="K7" s="1253"/>
      <c r="L7" s="1084"/>
      <c r="M7" s="1084"/>
      <c r="N7" s="1240"/>
      <c r="O7" s="1240"/>
      <c r="P7" s="1240"/>
      <c r="Q7" s="1240"/>
      <c r="R7" s="1084"/>
    </row>
    <row r="8" spans="1:18" s="685" customFormat="1" ht="12.75" customHeight="1">
      <c r="A8" s="1632"/>
      <c r="B8" s="1678" t="s">
        <v>1577</v>
      </c>
      <c r="C8" s="1084"/>
      <c r="D8" s="1084"/>
      <c r="E8" s="1084"/>
      <c r="F8" s="1084"/>
      <c r="G8" s="1084"/>
      <c r="H8" s="1084"/>
      <c r="I8" s="1084"/>
      <c r="J8" s="1084"/>
      <c r="K8" s="1253"/>
      <c r="L8" s="1084"/>
      <c r="M8" s="1084"/>
      <c r="N8" s="1240"/>
      <c r="O8" s="1240"/>
      <c r="P8" s="1240"/>
      <c r="Q8" s="1240"/>
      <c r="R8" s="1084"/>
    </row>
    <row r="9" spans="1:18" s="685" customFormat="1" ht="12.75" customHeight="1">
      <c r="A9" s="1632"/>
      <c r="B9" s="1677" t="s">
        <v>1578</v>
      </c>
      <c r="C9" s="1084"/>
      <c r="D9" s="1084"/>
      <c r="E9" s="1084"/>
      <c r="F9" s="1084"/>
      <c r="G9" s="1084"/>
      <c r="H9" s="1084"/>
      <c r="I9" s="1084"/>
      <c r="J9" s="1084"/>
      <c r="K9" s="1253"/>
      <c r="L9" s="1084"/>
      <c r="M9" s="1084"/>
      <c r="N9" s="1240"/>
      <c r="O9" s="1240"/>
      <c r="P9" s="1240"/>
      <c r="Q9" s="1240"/>
      <c r="R9" s="1084"/>
    </row>
    <row r="10" spans="1:18" s="685" customFormat="1" ht="12.75" customHeight="1">
      <c r="A10" s="1632"/>
      <c r="B10" s="1678" t="s">
        <v>1579</v>
      </c>
      <c r="C10" s="1084"/>
      <c r="D10" s="1084"/>
      <c r="E10" s="1084"/>
      <c r="F10" s="1084"/>
      <c r="G10" s="1084"/>
      <c r="H10" s="1084"/>
      <c r="I10" s="1084"/>
      <c r="J10" s="1084"/>
      <c r="K10" s="1253"/>
      <c r="L10" s="1084"/>
      <c r="M10" s="1084"/>
      <c r="N10" s="1240"/>
      <c r="O10" s="1240"/>
      <c r="P10" s="1240"/>
      <c r="Q10" s="1240"/>
      <c r="R10" s="1084"/>
    </row>
    <row r="11" spans="1:18" s="685" customFormat="1" ht="12.75" customHeight="1">
      <c r="A11" s="1632"/>
      <c r="B11" s="1678" t="s">
        <v>1580</v>
      </c>
      <c r="C11" s="1084"/>
      <c r="D11" s="1084"/>
      <c r="E11" s="1084"/>
      <c r="F11" s="1084"/>
      <c r="G11" s="1084"/>
      <c r="H11" s="1084"/>
      <c r="I11" s="1084"/>
      <c r="J11" s="1084"/>
      <c r="K11" s="1253"/>
      <c r="L11" s="1084"/>
      <c r="M11" s="1084"/>
      <c r="N11" s="1240"/>
      <c r="O11" s="1240"/>
      <c r="P11" s="1240"/>
      <c r="Q11" s="1240"/>
      <c r="R11" s="1084"/>
    </row>
    <row r="12" spans="1:18" s="685" customFormat="1" ht="12.75" customHeight="1">
      <c r="A12" s="1632"/>
      <c r="B12" s="1677" t="s">
        <v>1581</v>
      </c>
      <c r="C12" s="1084"/>
      <c r="D12" s="1084"/>
      <c r="E12" s="1084"/>
      <c r="F12" s="1084"/>
      <c r="G12" s="1084"/>
      <c r="H12" s="1084"/>
      <c r="I12" s="1084"/>
      <c r="J12" s="1084"/>
      <c r="K12" s="1253"/>
      <c r="L12" s="1084"/>
      <c r="M12" s="1084"/>
      <c r="N12" s="1240"/>
      <c r="O12" s="1240"/>
      <c r="P12" s="1240"/>
      <c r="Q12" s="1240"/>
      <c r="R12" s="1084"/>
    </row>
    <row r="13" spans="1:18" s="685" customFormat="1" ht="12.75" customHeight="1">
      <c r="A13" s="1632"/>
      <c r="B13" s="1678" t="s">
        <v>1582</v>
      </c>
      <c r="C13" s="1084"/>
      <c r="D13" s="1084"/>
      <c r="E13" s="1084"/>
      <c r="F13" s="1084"/>
      <c r="G13" s="1084"/>
      <c r="H13" s="1084"/>
      <c r="I13" s="1084"/>
      <c r="J13" s="1084"/>
      <c r="K13" s="1253"/>
      <c r="L13" s="1084"/>
      <c r="M13" s="1084"/>
      <c r="N13" s="1240"/>
      <c r="O13" s="1240"/>
      <c r="P13" s="1240"/>
      <c r="Q13" s="1240"/>
      <c r="R13" s="1084"/>
    </row>
    <row r="14" spans="1:18" s="685" customFormat="1" ht="12.75" customHeight="1">
      <c r="A14" s="1632"/>
      <c r="B14" s="1678" t="s">
        <v>1583</v>
      </c>
      <c r="C14" s="1084"/>
      <c r="D14" s="1084"/>
      <c r="E14" s="1084"/>
      <c r="F14" s="1084"/>
      <c r="G14" s="1084"/>
      <c r="H14" s="1084"/>
      <c r="I14" s="1084"/>
      <c r="J14" s="1084"/>
      <c r="K14" s="1253"/>
      <c r="L14" s="1084"/>
      <c r="M14" s="1084"/>
      <c r="N14" s="1240"/>
      <c r="O14" s="1240"/>
      <c r="P14" s="1240"/>
      <c r="Q14" s="1240"/>
      <c r="R14" s="1084"/>
    </row>
    <row r="15" spans="1:18" s="685" customFormat="1" ht="12.75" customHeight="1">
      <c r="A15" s="1632"/>
      <c r="B15" s="1677" t="s">
        <v>1584</v>
      </c>
      <c r="C15" s="1084"/>
      <c r="D15" s="1084"/>
      <c r="E15" s="1084"/>
      <c r="F15" s="1084"/>
      <c r="G15" s="1084"/>
      <c r="H15" s="1084"/>
      <c r="I15" s="1084"/>
      <c r="J15" s="1084"/>
      <c r="K15" s="1253"/>
      <c r="L15" s="1084"/>
      <c r="M15" s="1084"/>
      <c r="N15" s="1240"/>
      <c r="O15" s="1240"/>
      <c r="P15" s="1240"/>
      <c r="Q15" s="1240"/>
      <c r="R15" s="1084"/>
    </row>
    <row r="16" spans="1:18" s="685" customFormat="1" ht="12.75" customHeight="1">
      <c r="A16" s="1632"/>
      <c r="B16" s="1678" t="s">
        <v>1585</v>
      </c>
      <c r="C16" s="1084"/>
      <c r="D16" s="1084"/>
      <c r="E16" s="1084"/>
      <c r="F16" s="1084"/>
      <c r="G16" s="1084"/>
      <c r="H16" s="1084"/>
      <c r="I16" s="1084"/>
      <c r="J16" s="1084"/>
      <c r="K16" s="1253"/>
      <c r="L16" s="1084"/>
      <c r="M16" s="1084"/>
      <c r="N16" s="1240"/>
      <c r="O16" s="1240"/>
      <c r="P16" s="1240"/>
      <c r="Q16" s="1240"/>
      <c r="R16" s="1084"/>
    </row>
    <row r="17" spans="1:18" s="685" customFormat="1" ht="12.75" customHeight="1">
      <c r="A17" s="1632"/>
      <c r="B17" s="1678" t="s">
        <v>1586</v>
      </c>
      <c r="C17" s="1084"/>
      <c r="D17" s="1084"/>
      <c r="E17" s="1084"/>
      <c r="F17" s="1084"/>
      <c r="G17" s="1084"/>
      <c r="H17" s="1084"/>
      <c r="I17" s="1084"/>
      <c r="J17" s="1084"/>
      <c r="K17" s="1253"/>
      <c r="L17" s="1084"/>
      <c r="M17" s="1084"/>
      <c r="N17" s="1240"/>
      <c r="O17" s="1240"/>
      <c r="P17" s="1240"/>
      <c r="Q17" s="1240"/>
      <c r="R17" s="1084"/>
    </row>
    <row r="18" spans="1:18" s="685" customFormat="1" ht="12.75" customHeight="1">
      <c r="A18" s="1632"/>
      <c r="B18" s="1678" t="s">
        <v>1587</v>
      </c>
      <c r="C18" s="1084"/>
      <c r="D18" s="1084"/>
      <c r="E18" s="1084"/>
      <c r="F18" s="1084"/>
      <c r="G18" s="1084"/>
      <c r="H18" s="1084"/>
      <c r="I18" s="1084"/>
      <c r="J18" s="1084"/>
      <c r="K18" s="1253"/>
      <c r="L18" s="1084"/>
      <c r="M18" s="1084"/>
      <c r="N18" s="1240"/>
      <c r="O18" s="1240"/>
      <c r="P18" s="1240"/>
      <c r="Q18" s="1240"/>
      <c r="R18" s="1084"/>
    </row>
    <row r="19" spans="1:18" s="685" customFormat="1" ht="12.75" customHeight="1">
      <c r="A19" s="1632"/>
      <c r="B19" s="1677"/>
      <c r="C19" s="1084"/>
      <c r="D19" s="1084"/>
      <c r="E19" s="1084"/>
      <c r="F19" s="1084"/>
      <c r="G19" s="1084"/>
      <c r="H19" s="1084"/>
      <c r="I19" s="1084"/>
      <c r="J19" s="1084"/>
      <c r="K19" s="1253"/>
      <c r="L19" s="1084"/>
      <c r="M19" s="1084"/>
      <c r="N19" s="1240"/>
      <c r="O19" s="1240"/>
      <c r="P19" s="1240"/>
      <c r="Q19" s="1240"/>
      <c r="R19" s="1084"/>
    </row>
    <row r="20" spans="1:18" s="685" customFormat="1" ht="6" customHeight="1">
      <c r="A20" s="1260"/>
      <c r="B20" s="1261"/>
      <c r="C20" s="1261"/>
      <c r="D20" s="1261"/>
      <c r="E20" s="1261"/>
      <c r="F20" s="1261"/>
      <c r="G20" s="1261"/>
      <c r="H20" s="1261"/>
      <c r="I20" s="1261"/>
      <c r="J20" s="1261"/>
      <c r="K20" s="843"/>
      <c r="L20" s="1084"/>
      <c r="M20" s="1084"/>
      <c r="N20" s="1240"/>
      <c r="O20" s="1240"/>
      <c r="P20" s="1240"/>
      <c r="Q20" s="1240"/>
      <c r="R20" s="1084"/>
    </row>
    <row r="21" spans="1:18" s="1240" customFormat="1" ht="12.75" customHeight="1">
      <c r="A21" s="839" t="s">
        <v>7</v>
      </c>
      <c r="B21" s="839" t="s">
        <v>71</v>
      </c>
      <c r="C21" s="1248" t="s">
        <v>557</v>
      </c>
      <c r="D21" s="1679"/>
      <c r="E21" s="1679"/>
      <c r="F21" s="1680"/>
      <c r="G21" s="1638" t="s">
        <v>1588</v>
      </c>
      <c r="H21" s="1638" t="s">
        <v>1589</v>
      </c>
      <c r="I21" s="1638" t="s">
        <v>1590</v>
      </c>
      <c r="J21" s="1638" t="s">
        <v>1591</v>
      </c>
      <c r="K21" s="827" t="s">
        <v>7</v>
      </c>
      <c r="L21" s="1084"/>
      <c r="M21" s="1084"/>
      <c r="R21" s="1084"/>
    </row>
    <row r="22" spans="1:18" s="1240" customFormat="1" ht="12.75" customHeight="1">
      <c r="A22" s="839" t="s">
        <v>17</v>
      </c>
      <c r="B22" s="839" t="s">
        <v>79</v>
      </c>
      <c r="C22" s="1378"/>
      <c r="D22" s="1084"/>
      <c r="E22" s="1084"/>
      <c r="F22" s="1400"/>
      <c r="G22" s="1643"/>
      <c r="H22" s="1643"/>
      <c r="I22" s="1643" t="s">
        <v>1592</v>
      </c>
      <c r="J22" s="1643" t="s">
        <v>1593</v>
      </c>
      <c r="K22" s="839" t="s">
        <v>17</v>
      </c>
      <c r="L22" s="1084"/>
      <c r="M22" s="1084"/>
      <c r="R22" s="1084"/>
    </row>
    <row r="23" spans="1:18" s="1240" customFormat="1" ht="12.75" customHeight="1" thickBot="1">
      <c r="A23" s="1451"/>
      <c r="B23" s="1451"/>
      <c r="C23" s="1452" t="s">
        <v>24</v>
      </c>
      <c r="D23" s="1452"/>
      <c r="E23" s="1245"/>
      <c r="F23" s="1351"/>
      <c r="G23" s="1451" t="s">
        <v>25</v>
      </c>
      <c r="H23" s="1649" t="s">
        <v>26</v>
      </c>
      <c r="I23" s="1649" t="s">
        <v>27</v>
      </c>
      <c r="J23" s="1649" t="s">
        <v>28</v>
      </c>
      <c r="K23" s="1451"/>
      <c r="L23" s="1084"/>
      <c r="M23" s="1084"/>
      <c r="N23" s="220"/>
      <c r="O23" s="220"/>
      <c r="P23" s="220"/>
      <c r="Q23" s="220"/>
      <c r="R23" s="1084"/>
    </row>
    <row r="24" spans="1:18" s="685" customFormat="1" ht="12.75" customHeight="1">
      <c r="A24" s="1287">
        <v>1</v>
      </c>
      <c r="B24" s="1681"/>
      <c r="C24" s="1288" t="s">
        <v>1274</v>
      </c>
      <c r="D24" s="843" t="s">
        <v>1275</v>
      </c>
      <c r="E24" s="1261"/>
      <c r="F24" s="1322"/>
      <c r="G24" s="1682">
        <v>2092317</v>
      </c>
      <c r="H24" s="1682">
        <v>5493</v>
      </c>
      <c r="I24" s="1682"/>
      <c r="J24" s="1683"/>
      <c r="K24" s="1290">
        <v>1</v>
      </c>
      <c r="L24" s="1084"/>
      <c r="M24" s="1084"/>
      <c r="N24" s="1240"/>
      <c r="O24" s="1240"/>
      <c r="P24" s="1240"/>
      <c r="Q24" s="1240"/>
      <c r="R24" s="1084"/>
    </row>
    <row r="25" spans="1:18" s="685" customFormat="1" ht="12.75" customHeight="1">
      <c r="A25" s="1287">
        <f t="shared" ref="A25:A67" si="0">+A24+1</f>
        <v>2</v>
      </c>
      <c r="B25" s="1681"/>
      <c r="C25" s="1288" t="s">
        <v>1276</v>
      </c>
      <c r="D25" s="843" t="s">
        <v>1277</v>
      </c>
      <c r="E25" s="836"/>
      <c r="F25" s="1684"/>
      <c r="G25" s="1685">
        <v>3037926</v>
      </c>
      <c r="H25" s="1685">
        <v>21826</v>
      </c>
      <c r="I25" s="1685"/>
      <c r="J25" s="1686"/>
      <c r="K25" s="1290">
        <f t="shared" ref="K25:K67" si="1">+K24+1</f>
        <v>2</v>
      </c>
      <c r="L25" s="1084"/>
      <c r="M25" s="1084"/>
      <c r="N25" s="1240"/>
      <c r="O25" s="1240"/>
      <c r="P25" s="1240"/>
      <c r="Q25" s="1240"/>
      <c r="R25" s="1084"/>
    </row>
    <row r="26" spans="1:18" s="685" customFormat="1" ht="12.75" customHeight="1">
      <c r="A26" s="1287">
        <f t="shared" si="0"/>
        <v>3</v>
      </c>
      <c r="B26" s="1681"/>
      <c r="C26" s="1288" t="s">
        <v>1278</v>
      </c>
      <c r="D26" s="843" t="s">
        <v>1279</v>
      </c>
      <c r="E26" s="836"/>
      <c r="F26" s="1684"/>
      <c r="G26" s="1687">
        <v>18950</v>
      </c>
      <c r="H26" s="1685">
        <v>137</v>
      </c>
      <c r="I26" s="1685"/>
      <c r="J26" s="1686"/>
      <c r="K26" s="1290">
        <f t="shared" si="1"/>
        <v>3</v>
      </c>
      <c r="L26" s="1084"/>
      <c r="M26" s="1084"/>
      <c r="N26" s="1240"/>
      <c r="O26" s="1240"/>
      <c r="P26" s="1240"/>
      <c r="Q26" s="1240"/>
      <c r="R26" s="1084"/>
    </row>
    <row r="27" spans="1:18" s="685" customFormat="1" ht="12.75" customHeight="1">
      <c r="A27" s="1287">
        <f t="shared" si="0"/>
        <v>4</v>
      </c>
      <c r="B27" s="1681"/>
      <c r="C27" s="1288" t="s">
        <v>1280</v>
      </c>
      <c r="D27" s="843" t="s">
        <v>1281</v>
      </c>
      <c r="E27" s="836"/>
      <c r="F27" s="1684"/>
      <c r="G27" s="1687">
        <v>370823</v>
      </c>
      <c r="H27" s="1688">
        <v>5574</v>
      </c>
      <c r="I27" s="1685"/>
      <c r="J27" s="1686"/>
      <c r="K27" s="1290">
        <f t="shared" si="1"/>
        <v>4</v>
      </c>
      <c r="L27" s="1084"/>
      <c r="M27" s="1084"/>
      <c r="N27" s="1240"/>
      <c r="O27" s="1240"/>
      <c r="P27" s="1240"/>
      <c r="Q27" s="1240"/>
      <c r="R27" s="1084"/>
    </row>
    <row r="28" spans="1:18" s="685" customFormat="1" ht="12.75" customHeight="1">
      <c r="A28" s="1287">
        <f t="shared" si="0"/>
        <v>5</v>
      </c>
      <c r="B28" s="1681"/>
      <c r="C28" s="1288" t="s">
        <v>1282</v>
      </c>
      <c r="D28" s="843" t="s">
        <v>1283</v>
      </c>
      <c r="E28" s="836"/>
      <c r="F28" s="1684"/>
      <c r="G28" s="1687">
        <v>2523700</v>
      </c>
      <c r="H28" s="1685">
        <v>10687</v>
      </c>
      <c r="I28" s="1685"/>
      <c r="J28" s="1686"/>
      <c r="K28" s="1290">
        <f t="shared" si="1"/>
        <v>5</v>
      </c>
      <c r="L28" s="1084"/>
      <c r="M28" s="1084"/>
      <c r="N28" s="1240"/>
      <c r="O28" s="1240"/>
      <c r="P28" s="1240"/>
      <c r="Q28" s="1240"/>
      <c r="R28" s="1084"/>
    </row>
    <row r="29" spans="1:18" s="685" customFormat="1" ht="12.75" customHeight="1">
      <c r="A29" s="1287">
        <f t="shared" si="0"/>
        <v>6</v>
      </c>
      <c r="B29" s="1681"/>
      <c r="C29" s="1288" t="s">
        <v>1284</v>
      </c>
      <c r="D29" s="843" t="s">
        <v>1285</v>
      </c>
      <c r="E29" s="836"/>
      <c r="F29" s="1684"/>
      <c r="G29" s="1687">
        <v>42582</v>
      </c>
      <c r="H29" s="1685">
        <v>0</v>
      </c>
      <c r="I29" s="1685"/>
      <c r="J29" s="1686"/>
      <c r="K29" s="1290">
        <f t="shared" si="1"/>
        <v>6</v>
      </c>
      <c r="L29" s="1084"/>
      <c r="M29" s="1084"/>
      <c r="N29" s="1240"/>
      <c r="O29" s="1240"/>
      <c r="P29" s="1240"/>
      <c r="Q29" s="1240"/>
      <c r="R29" s="1084"/>
    </row>
    <row r="30" spans="1:18" s="685" customFormat="1" ht="12.75" customHeight="1">
      <c r="A30" s="1287">
        <f t="shared" si="0"/>
        <v>7</v>
      </c>
      <c r="B30" s="1681"/>
      <c r="C30" s="1288" t="s">
        <v>1286</v>
      </c>
      <c r="D30" s="1261" t="s">
        <v>1287</v>
      </c>
      <c r="E30" s="836"/>
      <c r="F30" s="1684"/>
      <c r="G30" s="1687">
        <v>4471446</v>
      </c>
      <c r="H30" s="1685">
        <v>1174</v>
      </c>
      <c r="I30" s="1685"/>
      <c r="J30" s="1686"/>
      <c r="K30" s="1290">
        <f t="shared" si="1"/>
        <v>7</v>
      </c>
      <c r="L30" s="1084"/>
      <c r="M30" s="1084"/>
      <c r="N30" s="1240"/>
      <c r="O30" s="1240"/>
      <c r="P30" s="1240"/>
      <c r="Q30" s="1240"/>
      <c r="R30" s="1084"/>
    </row>
    <row r="31" spans="1:18" s="685" customFormat="1" ht="12.75" customHeight="1">
      <c r="A31" s="1287">
        <f t="shared" si="0"/>
        <v>8</v>
      </c>
      <c r="B31" s="1681"/>
      <c r="C31" s="1288" t="s">
        <v>1288</v>
      </c>
      <c r="D31" s="843" t="s">
        <v>1289</v>
      </c>
      <c r="E31" s="836"/>
      <c r="F31" s="1684"/>
      <c r="G31" s="1687">
        <v>6056529</v>
      </c>
      <c r="H31" s="1685">
        <v>5884</v>
      </c>
      <c r="I31" s="1685"/>
      <c r="J31" s="1686"/>
      <c r="K31" s="1290">
        <f t="shared" si="1"/>
        <v>8</v>
      </c>
      <c r="L31" s="1084"/>
      <c r="M31" s="1084"/>
      <c r="N31" s="1240"/>
      <c r="O31" s="1240"/>
      <c r="P31" s="1240"/>
      <c r="Q31" s="1240"/>
      <c r="R31" s="1084"/>
    </row>
    <row r="32" spans="1:18" s="685" customFormat="1" ht="12.75" customHeight="1">
      <c r="A32" s="1287">
        <f t="shared" si="0"/>
        <v>9</v>
      </c>
      <c r="B32" s="1681"/>
      <c r="C32" s="1288" t="s">
        <v>1290</v>
      </c>
      <c r="D32" s="843" t="s">
        <v>1291</v>
      </c>
      <c r="E32" s="836"/>
      <c r="F32" s="1684"/>
      <c r="G32" s="1687">
        <v>2309069</v>
      </c>
      <c r="H32" s="1685">
        <v>2156</v>
      </c>
      <c r="I32" s="1685"/>
      <c r="J32" s="1686"/>
      <c r="K32" s="1290">
        <f t="shared" si="1"/>
        <v>9</v>
      </c>
      <c r="L32" s="1084"/>
      <c r="M32" s="1084"/>
      <c r="N32" s="1240"/>
      <c r="O32" s="1240"/>
      <c r="P32" s="1240"/>
      <c r="Q32" s="1240"/>
      <c r="R32" s="1084"/>
    </row>
    <row r="33" spans="1:18" s="685" customFormat="1" ht="12.75" customHeight="1">
      <c r="A33" s="1287">
        <f t="shared" si="0"/>
        <v>10</v>
      </c>
      <c r="B33" s="1681"/>
      <c r="C33" s="1288" t="s">
        <v>1292</v>
      </c>
      <c r="D33" s="843" t="s">
        <v>1293</v>
      </c>
      <c r="E33" s="836"/>
      <c r="F33" s="1684"/>
      <c r="G33" s="1687">
        <v>7120</v>
      </c>
      <c r="H33" s="1685">
        <v>181</v>
      </c>
      <c r="I33" s="1685"/>
      <c r="J33" s="1686"/>
      <c r="K33" s="1290">
        <f t="shared" si="1"/>
        <v>10</v>
      </c>
      <c r="L33" s="1084"/>
      <c r="M33" s="1084"/>
      <c r="N33" s="1240"/>
      <c r="O33" s="1240"/>
      <c r="P33" s="1240"/>
      <c r="Q33" s="1240"/>
      <c r="R33" s="1084"/>
    </row>
    <row r="34" spans="1:18" s="685" customFormat="1" ht="12.75" customHeight="1">
      <c r="A34" s="1287">
        <f t="shared" si="0"/>
        <v>11</v>
      </c>
      <c r="B34" s="1681"/>
      <c r="C34" s="1288" t="s">
        <v>1294</v>
      </c>
      <c r="D34" s="843" t="s">
        <v>1295</v>
      </c>
      <c r="E34" s="836"/>
      <c r="F34" s="1684"/>
      <c r="G34" s="1687">
        <v>760445</v>
      </c>
      <c r="H34" s="1685">
        <v>1288</v>
      </c>
      <c r="I34" s="1685"/>
      <c r="J34" s="1686"/>
      <c r="K34" s="1290">
        <f t="shared" si="1"/>
        <v>11</v>
      </c>
      <c r="L34" s="1084"/>
      <c r="M34" s="1084"/>
      <c r="N34" s="1240"/>
      <c r="O34" s="1240"/>
      <c r="P34" s="1240"/>
      <c r="Q34" s="1240"/>
      <c r="R34" s="1084"/>
    </row>
    <row r="35" spans="1:18" s="685" customFormat="1" ht="12.75" customHeight="1">
      <c r="A35" s="1287">
        <f t="shared" si="0"/>
        <v>12</v>
      </c>
      <c r="B35" s="1681"/>
      <c r="C35" s="1288" t="s">
        <v>1296</v>
      </c>
      <c r="D35" s="843" t="s">
        <v>1297</v>
      </c>
      <c r="E35" s="836"/>
      <c r="F35" s="1684"/>
      <c r="G35" s="1687">
        <v>49710</v>
      </c>
      <c r="H35" s="1685">
        <v>71</v>
      </c>
      <c r="I35" s="1685"/>
      <c r="J35" s="1686"/>
      <c r="K35" s="1290">
        <f t="shared" si="1"/>
        <v>12</v>
      </c>
      <c r="L35" s="1084"/>
      <c r="M35" s="1084"/>
      <c r="N35" s="1240"/>
      <c r="O35" s="1240"/>
      <c r="P35" s="1240"/>
      <c r="Q35" s="1240"/>
      <c r="R35" s="1084"/>
    </row>
    <row r="36" spans="1:18" s="685" customFormat="1" ht="12.75" customHeight="1">
      <c r="A36" s="1287">
        <f t="shared" si="0"/>
        <v>13</v>
      </c>
      <c r="B36" s="1681"/>
      <c r="C36" s="1288" t="s">
        <v>1298</v>
      </c>
      <c r="D36" s="843" t="s">
        <v>1299</v>
      </c>
      <c r="E36" s="836"/>
      <c r="F36" s="1684"/>
      <c r="G36" s="1687">
        <v>0</v>
      </c>
      <c r="H36" s="1685">
        <v>24</v>
      </c>
      <c r="I36" s="1685"/>
      <c r="J36" s="1686"/>
      <c r="K36" s="1290">
        <f t="shared" si="1"/>
        <v>13</v>
      </c>
      <c r="L36" s="1084"/>
      <c r="M36" s="1084"/>
      <c r="N36" s="1240"/>
      <c r="O36" s="1240"/>
      <c r="P36" s="1240"/>
      <c r="Q36" s="1240"/>
      <c r="R36" s="1084"/>
    </row>
    <row r="37" spans="1:18" s="685" customFormat="1" ht="12.75" customHeight="1">
      <c r="A37" s="1287">
        <f t="shared" si="0"/>
        <v>14</v>
      </c>
      <c r="B37" s="1681"/>
      <c r="C37" s="1288" t="s">
        <v>1300</v>
      </c>
      <c r="D37" s="843" t="s">
        <v>1301</v>
      </c>
      <c r="E37" s="836"/>
      <c r="F37" s="1684"/>
      <c r="G37" s="1687">
        <v>98471</v>
      </c>
      <c r="H37" s="1685">
        <v>70</v>
      </c>
      <c r="I37" s="1685"/>
      <c r="J37" s="1686"/>
      <c r="K37" s="1290">
        <f t="shared" si="1"/>
        <v>14</v>
      </c>
      <c r="L37" s="1084"/>
      <c r="M37" s="1084"/>
      <c r="N37" s="1240"/>
      <c r="O37" s="1240"/>
      <c r="P37" s="1240"/>
      <c r="Q37" s="1240"/>
      <c r="R37" s="1084"/>
    </row>
    <row r="38" spans="1:18" s="685" customFormat="1" ht="12.75" customHeight="1">
      <c r="A38" s="1287">
        <f t="shared" si="0"/>
        <v>15</v>
      </c>
      <c r="B38" s="1681"/>
      <c r="C38" s="1288" t="s">
        <v>1302</v>
      </c>
      <c r="D38" s="843" t="s">
        <v>1303</v>
      </c>
      <c r="E38" s="836"/>
      <c r="F38" s="1684"/>
      <c r="G38" s="1687">
        <v>464765</v>
      </c>
      <c r="H38" s="1685">
        <v>47</v>
      </c>
      <c r="I38" s="1685"/>
      <c r="J38" s="1686"/>
      <c r="K38" s="1290">
        <f t="shared" si="1"/>
        <v>15</v>
      </c>
      <c r="L38" s="1084"/>
      <c r="M38" s="1084"/>
      <c r="N38" s="1240"/>
      <c r="O38" s="1240"/>
      <c r="P38" s="1240"/>
      <c r="Q38" s="1240"/>
      <c r="R38" s="1084"/>
    </row>
    <row r="39" spans="1:18" s="685" customFormat="1" ht="12.75" customHeight="1">
      <c r="A39" s="1287">
        <f t="shared" si="0"/>
        <v>16</v>
      </c>
      <c r="B39" s="1681"/>
      <c r="C39" s="1288" t="s">
        <v>1304</v>
      </c>
      <c r="D39" s="843" t="s">
        <v>1305</v>
      </c>
      <c r="E39" s="836"/>
      <c r="F39" s="1684"/>
      <c r="G39" s="1687">
        <v>871</v>
      </c>
      <c r="H39" s="1685">
        <v>0</v>
      </c>
      <c r="I39" s="1685"/>
      <c r="J39" s="1686"/>
      <c r="K39" s="1290">
        <f t="shared" si="1"/>
        <v>16</v>
      </c>
      <c r="L39" s="1084"/>
      <c r="M39" s="1084"/>
      <c r="N39" s="1240"/>
      <c r="O39" s="1240"/>
      <c r="P39" s="1240"/>
      <c r="Q39" s="1240"/>
      <c r="R39" s="1084"/>
    </row>
    <row r="40" spans="1:18" s="685" customFormat="1" ht="12.75" customHeight="1">
      <c r="A40" s="1287">
        <f t="shared" si="0"/>
        <v>17</v>
      </c>
      <c r="B40" s="1681"/>
      <c r="C40" s="1288" t="s">
        <v>1306</v>
      </c>
      <c r="D40" s="843" t="s">
        <v>1307</v>
      </c>
      <c r="E40" s="836"/>
      <c r="F40" s="1684"/>
      <c r="G40" s="1687">
        <v>6002</v>
      </c>
      <c r="H40" s="1685">
        <v>0</v>
      </c>
      <c r="I40" s="1685"/>
      <c r="J40" s="1686"/>
      <c r="K40" s="1290">
        <f t="shared" si="1"/>
        <v>17</v>
      </c>
      <c r="L40" s="1084"/>
      <c r="M40" s="1084"/>
      <c r="N40" s="1240"/>
      <c r="O40" s="1240"/>
      <c r="P40" s="1240"/>
      <c r="Q40" s="1240"/>
      <c r="R40" s="1084"/>
    </row>
    <row r="41" spans="1:18" s="685" customFormat="1" ht="12.75" customHeight="1">
      <c r="A41" s="1287">
        <f t="shared" si="0"/>
        <v>18</v>
      </c>
      <c r="B41" s="1681"/>
      <c r="C41" s="1288" t="s">
        <v>1308</v>
      </c>
      <c r="D41" s="843" t="s">
        <v>1309</v>
      </c>
      <c r="E41" s="836"/>
      <c r="F41" s="1684"/>
      <c r="G41" s="1687">
        <v>248089</v>
      </c>
      <c r="H41" s="1685">
        <v>0</v>
      </c>
      <c r="I41" s="1685"/>
      <c r="J41" s="1686"/>
      <c r="K41" s="1290">
        <f t="shared" si="1"/>
        <v>18</v>
      </c>
      <c r="L41" s="1084"/>
      <c r="M41" s="1084"/>
      <c r="N41" s="1240"/>
      <c r="O41" s="1240"/>
      <c r="P41" s="1240"/>
      <c r="Q41" s="1240"/>
      <c r="R41" s="1084"/>
    </row>
    <row r="42" spans="1:18" s="685" customFormat="1" ht="12.75" customHeight="1">
      <c r="A42" s="1287">
        <f t="shared" si="0"/>
        <v>19</v>
      </c>
      <c r="B42" s="1681"/>
      <c r="C42" s="1288" t="s">
        <v>1310</v>
      </c>
      <c r="D42" s="843" t="s">
        <v>1311</v>
      </c>
      <c r="E42" s="836"/>
      <c r="F42" s="1684"/>
      <c r="G42" s="1687">
        <v>751381</v>
      </c>
      <c r="H42" s="1685">
        <v>0</v>
      </c>
      <c r="I42" s="1685"/>
      <c r="J42" s="1686"/>
      <c r="K42" s="1290">
        <f t="shared" si="1"/>
        <v>19</v>
      </c>
      <c r="L42" s="1084"/>
      <c r="M42" s="1084"/>
      <c r="N42" s="1240"/>
      <c r="O42" s="1240"/>
      <c r="P42" s="1240"/>
      <c r="Q42" s="1240"/>
      <c r="R42" s="1084"/>
    </row>
    <row r="43" spans="1:18" s="685" customFormat="1" ht="12.75" customHeight="1">
      <c r="A43" s="1287">
        <f t="shared" si="0"/>
        <v>20</v>
      </c>
      <c r="B43" s="1681"/>
      <c r="C43" s="1288" t="s">
        <v>1312</v>
      </c>
      <c r="D43" s="843" t="s">
        <v>1313</v>
      </c>
      <c r="E43" s="836"/>
      <c r="F43" s="1684"/>
      <c r="G43" s="1687">
        <v>600266</v>
      </c>
      <c r="H43" s="1685">
        <v>204</v>
      </c>
      <c r="I43" s="1685"/>
      <c r="J43" s="1686"/>
      <c r="K43" s="1290">
        <f t="shared" si="1"/>
        <v>20</v>
      </c>
      <c r="L43" s="1084"/>
      <c r="M43" s="1084"/>
      <c r="N43" s="1240"/>
      <c r="O43" s="1240"/>
      <c r="P43" s="1240"/>
      <c r="Q43" s="1240"/>
      <c r="R43" s="1084"/>
    </row>
    <row r="44" spans="1:18" s="685" customFormat="1" ht="12.75" customHeight="1">
      <c r="A44" s="1287">
        <f t="shared" si="0"/>
        <v>21</v>
      </c>
      <c r="B44" s="1681"/>
      <c r="C44" s="1288" t="s">
        <v>1314</v>
      </c>
      <c r="D44" s="843" t="s">
        <v>1315</v>
      </c>
      <c r="E44" s="836"/>
      <c r="F44" s="1684"/>
      <c r="G44" s="1687">
        <v>1707293</v>
      </c>
      <c r="H44" s="1685">
        <v>666</v>
      </c>
      <c r="I44" s="1685"/>
      <c r="J44" s="1686"/>
      <c r="K44" s="1290">
        <f t="shared" si="1"/>
        <v>21</v>
      </c>
      <c r="L44" s="1084"/>
      <c r="M44" s="1084"/>
      <c r="N44" s="1240"/>
      <c r="O44" s="1240"/>
      <c r="P44" s="1240"/>
      <c r="Q44" s="1240"/>
      <c r="R44" s="1084"/>
    </row>
    <row r="45" spans="1:18" s="685" customFormat="1" ht="12.75" customHeight="1">
      <c r="A45" s="1287">
        <f t="shared" si="0"/>
        <v>22</v>
      </c>
      <c r="B45" s="1681"/>
      <c r="C45" s="1288" t="s">
        <v>1316</v>
      </c>
      <c r="D45" s="843" t="s">
        <v>1317</v>
      </c>
      <c r="E45" s="836"/>
      <c r="F45" s="1684"/>
      <c r="G45" s="1687">
        <v>2775</v>
      </c>
      <c r="H45" s="1685">
        <v>0</v>
      </c>
      <c r="I45" s="1685"/>
      <c r="J45" s="1686"/>
      <c r="K45" s="1290">
        <f t="shared" si="1"/>
        <v>22</v>
      </c>
      <c r="L45" s="1084"/>
      <c r="M45" s="1084"/>
      <c r="N45" s="1240"/>
      <c r="O45" s="1240"/>
      <c r="P45" s="1240"/>
      <c r="Q45" s="1240"/>
      <c r="R45" s="1084"/>
    </row>
    <row r="46" spans="1:18" s="685" customFormat="1" ht="12.75" customHeight="1">
      <c r="A46" s="1287">
        <f t="shared" si="0"/>
        <v>23</v>
      </c>
      <c r="B46" s="1681"/>
      <c r="C46" s="1288" t="s">
        <v>1318</v>
      </c>
      <c r="D46" s="843" t="s">
        <v>1319</v>
      </c>
      <c r="E46" s="836"/>
      <c r="F46" s="1684"/>
      <c r="G46" s="1687">
        <v>41062</v>
      </c>
      <c r="H46" s="1685">
        <v>0</v>
      </c>
      <c r="I46" s="1685"/>
      <c r="J46" s="1686"/>
      <c r="K46" s="1290">
        <f t="shared" si="1"/>
        <v>23</v>
      </c>
      <c r="L46" s="1084"/>
      <c r="M46" s="1084"/>
      <c r="N46" s="1240"/>
      <c r="O46" s="1240"/>
      <c r="P46" s="1240"/>
      <c r="Q46" s="1240"/>
      <c r="R46" s="1084"/>
    </row>
    <row r="47" spans="1:18" s="685" customFormat="1" ht="12.75" customHeight="1">
      <c r="A47" s="1287">
        <f t="shared" si="0"/>
        <v>24</v>
      </c>
      <c r="B47" s="1681"/>
      <c r="C47" s="1288" t="s">
        <v>1320</v>
      </c>
      <c r="D47" s="843" t="s">
        <v>1321</v>
      </c>
      <c r="E47" s="836"/>
      <c r="F47" s="1684"/>
      <c r="G47" s="1687">
        <v>13743</v>
      </c>
      <c r="H47" s="1685">
        <v>6</v>
      </c>
      <c r="I47" s="1685"/>
      <c r="J47" s="1686"/>
      <c r="K47" s="1290">
        <f t="shared" si="1"/>
        <v>24</v>
      </c>
      <c r="L47" s="1084"/>
      <c r="M47" s="1084"/>
      <c r="N47" s="1240"/>
      <c r="O47" s="1240"/>
      <c r="P47" s="1240"/>
      <c r="Q47" s="1240"/>
      <c r="R47" s="1084"/>
    </row>
    <row r="48" spans="1:18" s="685" customFormat="1" ht="12.75" customHeight="1">
      <c r="A48" s="1287">
        <f t="shared" si="0"/>
        <v>25</v>
      </c>
      <c r="B48" s="1681"/>
      <c r="C48" s="1288" t="s">
        <v>1322</v>
      </c>
      <c r="D48" s="843" t="s">
        <v>1323</v>
      </c>
      <c r="E48" s="836"/>
      <c r="F48" s="1684"/>
      <c r="G48" s="1687">
        <v>662115</v>
      </c>
      <c r="H48" s="1685">
        <v>0</v>
      </c>
      <c r="I48" s="1685"/>
      <c r="J48" s="1686"/>
      <c r="K48" s="1290">
        <f t="shared" si="1"/>
        <v>25</v>
      </c>
      <c r="L48" s="1084"/>
      <c r="M48" s="1084"/>
      <c r="N48" s="1240"/>
      <c r="O48" s="1240"/>
      <c r="P48" s="1240"/>
      <c r="Q48" s="1240"/>
      <c r="R48" s="1084"/>
    </row>
    <row r="49" spans="1:18" s="685" customFormat="1" ht="12.75" customHeight="1">
      <c r="A49" s="1287">
        <f t="shared" si="0"/>
        <v>26</v>
      </c>
      <c r="B49" s="1681"/>
      <c r="C49" s="1288" t="s">
        <v>1324</v>
      </c>
      <c r="D49" s="843" t="s">
        <v>1325</v>
      </c>
      <c r="E49" s="836"/>
      <c r="F49" s="1684"/>
      <c r="G49" s="1687">
        <v>369305</v>
      </c>
      <c r="H49" s="1685">
        <v>1445</v>
      </c>
      <c r="I49" s="1685"/>
      <c r="J49" s="1686"/>
      <c r="K49" s="1290">
        <f t="shared" si="1"/>
        <v>26</v>
      </c>
      <c r="L49" s="1084"/>
      <c r="M49" s="1084"/>
      <c r="N49" s="1240"/>
      <c r="O49" s="1240"/>
      <c r="P49" s="1240"/>
      <c r="Q49" s="1240"/>
      <c r="R49" s="1084"/>
    </row>
    <row r="50" spans="1:18" s="685" customFormat="1" ht="12.75" customHeight="1">
      <c r="A50" s="1287">
        <f t="shared" si="0"/>
        <v>27</v>
      </c>
      <c r="B50" s="1681"/>
      <c r="C50" s="1288" t="s">
        <v>1326</v>
      </c>
      <c r="D50" s="843" t="s">
        <v>1416</v>
      </c>
      <c r="E50" s="836"/>
      <c r="F50" s="1684"/>
      <c r="G50" s="1687">
        <v>152902</v>
      </c>
      <c r="H50" s="1685">
        <v>19</v>
      </c>
      <c r="I50" s="1685"/>
      <c r="J50" s="1686"/>
      <c r="K50" s="1290">
        <f t="shared" si="1"/>
        <v>27</v>
      </c>
      <c r="L50" s="1084"/>
      <c r="M50" s="1084"/>
      <c r="N50" s="1240"/>
      <c r="O50" s="1240"/>
      <c r="P50" s="1240"/>
      <c r="Q50" s="1240"/>
      <c r="R50" s="1084"/>
    </row>
    <row r="51" spans="1:18" s="685" customFormat="1" ht="12.75" customHeight="1">
      <c r="A51" s="1287">
        <f t="shared" si="0"/>
        <v>28</v>
      </c>
      <c r="B51" s="1681"/>
      <c r="C51" s="1288" t="s">
        <v>1328</v>
      </c>
      <c r="D51" s="843" t="s">
        <v>1329</v>
      </c>
      <c r="E51" s="836"/>
      <c r="F51" s="1684"/>
      <c r="G51" s="1687">
        <v>15287</v>
      </c>
      <c r="H51" s="1685">
        <v>8</v>
      </c>
      <c r="I51" s="1685"/>
      <c r="J51" s="1686"/>
      <c r="K51" s="1290">
        <f t="shared" si="1"/>
        <v>28</v>
      </c>
      <c r="L51" s="1084"/>
      <c r="M51" s="1084"/>
      <c r="N51" s="1240"/>
      <c r="O51" s="1240"/>
      <c r="P51" s="1240"/>
      <c r="Q51" s="1240"/>
      <c r="R51" s="1084"/>
    </row>
    <row r="52" spans="1:18" s="685" customFormat="1" ht="12.75" customHeight="1">
      <c r="A52" s="1287">
        <f t="shared" si="0"/>
        <v>29</v>
      </c>
      <c r="B52" s="1681"/>
      <c r="C52" s="1288"/>
      <c r="D52" s="843" t="s">
        <v>1594</v>
      </c>
      <c r="E52" s="836"/>
      <c r="F52" s="1684"/>
      <c r="G52" s="1687">
        <v>0</v>
      </c>
      <c r="H52" s="1685">
        <v>0</v>
      </c>
      <c r="I52" s="1685"/>
      <c r="J52" s="1686"/>
      <c r="K52" s="1290">
        <f t="shared" si="1"/>
        <v>29</v>
      </c>
      <c r="L52" s="1084"/>
      <c r="M52" s="1084"/>
      <c r="N52" s="1240"/>
      <c r="O52" s="1240"/>
      <c r="P52" s="1240"/>
      <c r="Q52" s="1240"/>
      <c r="R52" s="1084"/>
    </row>
    <row r="53" spans="1:18" s="685" customFormat="1" ht="12.75" customHeight="1">
      <c r="A53" s="1287">
        <f t="shared" si="0"/>
        <v>30</v>
      </c>
      <c r="B53" s="1681"/>
      <c r="C53" s="1288"/>
      <c r="D53" s="843" t="s">
        <v>1595</v>
      </c>
      <c r="E53" s="836"/>
      <c r="F53" s="1684"/>
      <c r="G53" s="1687">
        <v>0</v>
      </c>
      <c r="H53" s="1685">
        <v>3658</v>
      </c>
      <c r="I53" s="1685"/>
      <c r="J53" s="1686"/>
      <c r="K53" s="1290">
        <f t="shared" si="1"/>
        <v>30</v>
      </c>
      <c r="L53" s="1084"/>
      <c r="M53" s="1084"/>
      <c r="N53" s="1240"/>
      <c r="O53" s="1240"/>
      <c r="P53" s="1240"/>
      <c r="Q53" s="1240"/>
      <c r="R53" s="1084"/>
    </row>
    <row r="54" spans="1:18" s="685" customFormat="1" ht="12.75" customHeight="1">
      <c r="A54" s="1287">
        <f t="shared" si="0"/>
        <v>31</v>
      </c>
      <c r="B54" s="1681"/>
      <c r="C54" s="1689"/>
      <c r="D54" s="1689"/>
      <c r="E54" s="836" t="s">
        <v>1331</v>
      </c>
      <c r="F54" s="1684"/>
      <c r="G54" s="1687">
        <v>26874944</v>
      </c>
      <c r="H54" s="1685">
        <v>60618</v>
      </c>
      <c r="I54" s="1685"/>
      <c r="J54" s="1686"/>
      <c r="K54" s="1290">
        <f t="shared" si="1"/>
        <v>31</v>
      </c>
      <c r="L54" s="1084"/>
      <c r="M54" s="1084"/>
      <c r="N54" s="1336"/>
      <c r="O54" s="1240"/>
      <c r="P54" s="1336"/>
      <c r="Q54" s="1240"/>
      <c r="R54" s="1084"/>
    </row>
    <row r="55" spans="1:18" s="685" customFormat="1" ht="12.75" customHeight="1">
      <c r="A55" s="1287">
        <f t="shared" si="0"/>
        <v>32</v>
      </c>
      <c r="B55" s="1681"/>
      <c r="C55" s="1288" t="s">
        <v>1332</v>
      </c>
      <c r="D55" s="1261" t="s">
        <v>1390</v>
      </c>
      <c r="E55" s="836"/>
      <c r="F55" s="1684"/>
      <c r="G55" s="1687">
        <v>5120200</v>
      </c>
      <c r="H55" s="1685">
        <v>0</v>
      </c>
      <c r="I55" s="1685"/>
      <c r="J55" s="1686"/>
      <c r="K55" s="1290">
        <f t="shared" si="1"/>
        <v>32</v>
      </c>
      <c r="L55" s="1084"/>
      <c r="M55" s="1084"/>
      <c r="N55" s="1240"/>
      <c r="O55" s="1240"/>
      <c r="P55" s="1240"/>
      <c r="Q55" s="1240"/>
      <c r="R55" s="1084"/>
    </row>
    <row r="56" spans="1:18" s="685" customFormat="1" ht="12.75" customHeight="1">
      <c r="A56" s="1287">
        <f t="shared" si="0"/>
        <v>33</v>
      </c>
      <c r="B56" s="1681"/>
      <c r="C56" s="1288" t="s">
        <v>1334</v>
      </c>
      <c r="D56" s="843" t="s">
        <v>1335</v>
      </c>
      <c r="E56" s="836"/>
      <c r="F56" s="1684"/>
      <c r="G56" s="1687">
        <v>3276166</v>
      </c>
      <c r="H56" s="1685">
        <v>0</v>
      </c>
      <c r="I56" s="1685"/>
      <c r="J56" s="1686"/>
      <c r="K56" s="1290">
        <f t="shared" si="1"/>
        <v>33</v>
      </c>
      <c r="L56" s="1084"/>
      <c r="M56" s="1084"/>
      <c r="N56" s="1240"/>
      <c r="O56" s="1240"/>
      <c r="P56" s="1240"/>
      <c r="Q56" s="1240"/>
      <c r="R56" s="1084"/>
    </row>
    <row r="57" spans="1:18" s="685" customFormat="1" ht="12.75" customHeight="1">
      <c r="A57" s="1287">
        <f t="shared" si="0"/>
        <v>34</v>
      </c>
      <c r="B57" s="1681"/>
      <c r="C57" s="1288" t="s">
        <v>1336</v>
      </c>
      <c r="D57" s="843" t="s">
        <v>1337</v>
      </c>
      <c r="E57" s="836"/>
      <c r="F57" s="1684"/>
      <c r="G57" s="1687">
        <v>0</v>
      </c>
      <c r="H57" s="1685">
        <v>0</v>
      </c>
      <c r="I57" s="1685"/>
      <c r="J57" s="1686"/>
      <c r="K57" s="1290">
        <f t="shared" si="1"/>
        <v>34</v>
      </c>
      <c r="L57" s="1084"/>
      <c r="M57" s="1084"/>
      <c r="N57" s="1240"/>
      <c r="O57" s="1240"/>
      <c r="P57" s="1240"/>
      <c r="Q57" s="1240"/>
      <c r="R57" s="1084"/>
    </row>
    <row r="58" spans="1:18" s="685" customFormat="1" ht="12.75" customHeight="1">
      <c r="A58" s="1287">
        <f t="shared" si="0"/>
        <v>35</v>
      </c>
      <c r="B58" s="1681"/>
      <c r="C58" s="1288" t="s">
        <v>1338</v>
      </c>
      <c r="D58" s="843" t="s">
        <v>1339</v>
      </c>
      <c r="E58" s="836"/>
      <c r="F58" s="1684"/>
      <c r="G58" s="1687">
        <v>532687</v>
      </c>
      <c r="H58" s="1685">
        <v>0</v>
      </c>
      <c r="I58" s="1685"/>
      <c r="J58" s="1686"/>
      <c r="K58" s="1290">
        <f t="shared" si="1"/>
        <v>35</v>
      </c>
      <c r="L58" s="1084"/>
      <c r="M58" s="1084"/>
      <c r="N58" s="1240"/>
      <c r="O58" s="1240"/>
      <c r="P58" s="1240"/>
      <c r="Q58" s="1240"/>
      <c r="R58" s="1084"/>
    </row>
    <row r="59" spans="1:18" s="685" customFormat="1" ht="12.75" customHeight="1">
      <c r="A59" s="1287">
        <f t="shared" si="0"/>
        <v>36</v>
      </c>
      <c r="B59" s="1681"/>
      <c r="C59" s="1288" t="s">
        <v>1340</v>
      </c>
      <c r="D59" s="843" t="s">
        <v>1341</v>
      </c>
      <c r="E59" s="836"/>
      <c r="F59" s="1684"/>
      <c r="G59" s="1687">
        <v>0</v>
      </c>
      <c r="H59" s="1685">
        <v>0</v>
      </c>
      <c r="I59" s="1685"/>
      <c r="J59" s="1686"/>
      <c r="K59" s="1290">
        <f t="shared" si="1"/>
        <v>36</v>
      </c>
      <c r="L59" s="1084"/>
      <c r="M59" s="1084"/>
      <c r="N59" s="1240"/>
      <c r="O59" s="1240"/>
      <c r="P59" s="1240"/>
      <c r="Q59" s="1240"/>
      <c r="R59" s="1084"/>
    </row>
    <row r="60" spans="1:18" s="685" customFormat="1" ht="12.75" customHeight="1">
      <c r="A60" s="1287">
        <f t="shared" si="0"/>
        <v>37</v>
      </c>
      <c r="B60" s="1681"/>
      <c r="C60" s="1288" t="s">
        <v>1342</v>
      </c>
      <c r="D60" s="843" t="s">
        <v>1343</v>
      </c>
      <c r="E60" s="836"/>
      <c r="F60" s="1684"/>
      <c r="G60" s="1687">
        <v>172153</v>
      </c>
      <c r="H60" s="1685">
        <v>0</v>
      </c>
      <c r="I60" s="1685"/>
      <c r="J60" s="1686"/>
      <c r="K60" s="1290">
        <f t="shared" si="1"/>
        <v>37</v>
      </c>
      <c r="L60" s="1084"/>
      <c r="M60" s="1084"/>
      <c r="N60" s="1240"/>
      <c r="O60" s="1240"/>
      <c r="P60" s="1240"/>
      <c r="Q60" s="1240"/>
      <c r="R60" s="1084"/>
    </row>
    <row r="61" spans="1:18" s="685" customFormat="1" ht="12.75" customHeight="1">
      <c r="A61" s="1287">
        <f t="shared" si="0"/>
        <v>38</v>
      </c>
      <c r="B61" s="1681"/>
      <c r="C61" s="1288" t="s">
        <v>1344</v>
      </c>
      <c r="D61" s="843" t="s">
        <v>1345</v>
      </c>
      <c r="E61" s="836"/>
      <c r="F61" s="1684"/>
      <c r="G61" s="1687">
        <v>247062</v>
      </c>
      <c r="H61" s="1685">
        <v>0</v>
      </c>
      <c r="I61" s="1685"/>
      <c r="J61" s="1686"/>
      <c r="K61" s="1290">
        <f t="shared" si="1"/>
        <v>38</v>
      </c>
      <c r="L61" s="1084"/>
      <c r="M61" s="1084"/>
      <c r="N61" s="1240"/>
      <c r="O61" s="1240"/>
      <c r="P61" s="1240"/>
      <c r="Q61" s="1240"/>
      <c r="R61" s="1084"/>
    </row>
    <row r="62" spans="1:18" s="685" customFormat="1" ht="12.75" customHeight="1">
      <c r="A62" s="1287">
        <f t="shared" si="0"/>
        <v>39</v>
      </c>
      <c r="B62" s="1681"/>
      <c r="C62" s="1288" t="s">
        <v>1346</v>
      </c>
      <c r="D62" s="843" t="s">
        <v>1347</v>
      </c>
      <c r="E62" s="836"/>
      <c r="F62" s="1684"/>
      <c r="G62" s="1687">
        <v>486992</v>
      </c>
      <c r="H62" s="1685">
        <v>0</v>
      </c>
      <c r="I62" s="1685"/>
      <c r="J62" s="1686"/>
      <c r="K62" s="1290">
        <f t="shared" si="1"/>
        <v>39</v>
      </c>
      <c r="L62" s="1084"/>
      <c r="M62" s="1084"/>
      <c r="N62" s="1240"/>
      <c r="O62" s="1240"/>
      <c r="P62" s="1240"/>
      <c r="Q62" s="1240"/>
      <c r="R62" s="1084"/>
    </row>
    <row r="63" spans="1:18" s="685" customFormat="1" ht="12.75" customHeight="1">
      <c r="A63" s="1287">
        <f t="shared" si="0"/>
        <v>40</v>
      </c>
      <c r="B63" s="1681"/>
      <c r="C63" s="1689"/>
      <c r="D63" s="1689"/>
      <c r="E63" s="836" t="s">
        <v>1348</v>
      </c>
      <c r="F63" s="1684"/>
      <c r="G63" s="1687">
        <v>9835260</v>
      </c>
      <c r="H63" s="1685">
        <v>0</v>
      </c>
      <c r="I63" s="1685"/>
      <c r="J63" s="1686"/>
      <c r="K63" s="1290">
        <f t="shared" si="1"/>
        <v>40</v>
      </c>
      <c r="L63" s="1084"/>
      <c r="M63" s="1084"/>
      <c r="N63" s="1336"/>
      <c r="O63" s="1240"/>
      <c r="P63" s="1336"/>
      <c r="Q63" s="1240"/>
      <c r="R63" s="1084"/>
    </row>
    <row r="64" spans="1:18" s="685" customFormat="1" ht="12.75" customHeight="1">
      <c r="A64" s="1287">
        <f t="shared" si="0"/>
        <v>41</v>
      </c>
      <c r="B64" s="1681"/>
      <c r="C64" s="1288" t="s">
        <v>1349</v>
      </c>
      <c r="D64" s="843" t="s">
        <v>1350</v>
      </c>
      <c r="E64" s="836"/>
      <c r="F64" s="1684"/>
      <c r="G64" s="1687">
        <v>0</v>
      </c>
      <c r="H64" s="1685">
        <v>2580</v>
      </c>
      <c r="I64" s="1685"/>
      <c r="J64" s="1686"/>
      <c r="K64" s="1290">
        <f t="shared" si="1"/>
        <v>41</v>
      </c>
      <c r="L64" s="1084"/>
      <c r="M64" s="1084"/>
      <c r="N64" s="1240"/>
      <c r="O64" s="1240"/>
      <c r="P64" s="1240"/>
      <c r="Q64" s="1240"/>
      <c r="R64" s="1084"/>
    </row>
    <row r="65" spans="1:18" s="685" customFormat="1" ht="12.75" customHeight="1">
      <c r="A65" s="1287">
        <f t="shared" si="0"/>
        <v>42</v>
      </c>
      <c r="B65" s="1681"/>
      <c r="C65" s="1288" t="s">
        <v>1351</v>
      </c>
      <c r="D65" s="843" t="s">
        <v>1352</v>
      </c>
      <c r="E65" s="836"/>
      <c r="F65" s="1684"/>
      <c r="G65" s="1687">
        <v>0</v>
      </c>
      <c r="H65" s="1685">
        <v>-10109</v>
      </c>
      <c r="I65" s="1685"/>
      <c r="J65" s="1686"/>
      <c r="K65" s="1290">
        <f t="shared" si="1"/>
        <v>42</v>
      </c>
      <c r="L65" s="1084"/>
      <c r="M65" s="1084"/>
      <c r="N65" s="1240"/>
      <c r="O65" s="1240"/>
      <c r="P65" s="1240"/>
      <c r="Q65" s="1240"/>
      <c r="R65" s="1084"/>
    </row>
    <row r="66" spans="1:18" s="685" customFormat="1" ht="12.75" customHeight="1">
      <c r="A66" s="1287">
        <f t="shared" si="0"/>
        <v>43</v>
      </c>
      <c r="B66" s="1681"/>
      <c r="C66" s="1288" t="s">
        <v>1353</v>
      </c>
      <c r="D66" s="843" t="s">
        <v>1354</v>
      </c>
      <c r="E66" s="855"/>
      <c r="F66" s="1690"/>
      <c r="G66" s="1687">
        <v>712979</v>
      </c>
      <c r="H66" s="1685">
        <v>0</v>
      </c>
      <c r="I66" s="1685"/>
      <c r="J66" s="1686"/>
      <c r="K66" s="1290">
        <f t="shared" si="1"/>
        <v>43</v>
      </c>
      <c r="L66" s="1084"/>
      <c r="M66" s="1084"/>
      <c r="N66" s="1240"/>
      <c r="O66" s="1240"/>
      <c r="P66" s="1240"/>
      <c r="Q66" s="1240"/>
      <c r="R66" s="1084"/>
    </row>
    <row r="67" spans="1:18" s="685" customFormat="1" ht="12.75" customHeight="1" thickBot="1">
      <c r="A67" s="1287">
        <f t="shared" si="0"/>
        <v>44</v>
      </c>
      <c r="B67" s="1681"/>
      <c r="C67" s="1689"/>
      <c r="D67" s="1689"/>
      <c r="E67" s="1691" t="s">
        <v>328</v>
      </c>
      <c r="F67" s="1692"/>
      <c r="G67" s="1424">
        <v>37423183</v>
      </c>
      <c r="H67" s="1693">
        <v>53089</v>
      </c>
      <c r="I67" s="1693"/>
      <c r="J67" s="1694"/>
      <c r="K67" s="1290">
        <f t="shared" si="1"/>
        <v>44</v>
      </c>
      <c r="L67" s="1084"/>
      <c r="M67" s="1084"/>
      <c r="N67" s="1240"/>
      <c r="O67" s="1240"/>
      <c r="P67" s="1336"/>
      <c r="Q67" s="1240"/>
      <c r="R67" s="1084"/>
    </row>
    <row r="68" spans="1:18" ht="12.75" customHeight="1">
      <c r="A68" s="1260"/>
      <c r="B68" s="1261"/>
      <c r="C68" s="1261"/>
      <c r="D68" s="1261"/>
      <c r="E68" s="1261"/>
      <c r="F68" s="1261"/>
      <c r="G68" s="1695"/>
      <c r="H68" s="1695"/>
      <c r="I68" s="1695"/>
      <c r="J68" s="1695"/>
      <c r="K68" s="843"/>
    </row>
    <row r="69" spans="1:18" ht="12.75" customHeight="1">
      <c r="A69" s="685" t="s">
        <v>391</v>
      </c>
      <c r="B69" s="685"/>
      <c r="C69" s="685"/>
      <c r="D69" s="685"/>
      <c r="E69" s="685"/>
      <c r="F69" s="685"/>
      <c r="G69" s="685"/>
      <c r="H69" s="685"/>
      <c r="I69" s="686"/>
      <c r="J69" s="686"/>
      <c r="K69" s="685"/>
    </row>
  </sheetData>
  <customSheetViews>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2"/>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3"/>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4"/>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5"/>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6"/>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7"/>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8"/>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9"/>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0"/>
      <headerFooter alignWithMargins="0"/>
    </customSheetView>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s>
  <printOptions horizontalCentered="1" verticalCentered="1" gridLinesSet="0"/>
  <pageMargins left="0.5" right="0.5" top="0.5" bottom="0.25" header="0.5" footer="0.5"/>
  <pageSetup scale="75" orientation="portrait" r:id="rId12"/>
  <headerFooter alignWithMargins="0"/>
  <colBreaks count="1" manualBreakCount="1">
    <brk id="11" max="1048575" man="1"/>
  </colBreaks>
  <legacyDrawing r:id="rId1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1"/>
  <sheetViews>
    <sheetView zoomScaleNormal="100" workbookViewId="0">
      <selection activeCell="C38" sqref="C38"/>
    </sheetView>
  </sheetViews>
  <sheetFormatPr defaultColWidth="8" defaultRowHeight="11.25"/>
  <cols>
    <col min="1" max="1" width="3.28515625" style="1701" customWidth="1"/>
    <col min="2" max="2" width="1.140625" style="1696" customWidth="1"/>
    <col min="3" max="3" width="15.5703125" style="1696" customWidth="1"/>
    <col min="4" max="4" width="5" style="1696" customWidth="1"/>
    <col min="5" max="5" width="22.140625" style="1696" customWidth="1"/>
    <col min="6" max="6" width="8.42578125" style="1696" customWidth="1"/>
    <col min="7" max="7" width="28" style="1696" customWidth="1"/>
    <col min="8" max="8" width="5" style="1696" customWidth="1"/>
    <col min="9" max="9" width="29.140625" style="1696" customWidth="1"/>
    <col min="10" max="10" width="3.28515625" style="1701" customWidth="1"/>
    <col min="11" max="16384" width="8" style="1696"/>
  </cols>
  <sheetData>
    <row r="1" spans="2:10" s="1696" customFormat="1" ht="15.75">
      <c r="B1" s="3961" t="s">
        <v>1596</v>
      </c>
      <c r="C1" s="3962"/>
      <c r="D1" s="3962"/>
      <c r="E1" s="3962"/>
      <c r="F1" s="3962"/>
      <c r="G1" s="3962"/>
      <c r="H1" s="3962"/>
      <c r="I1" s="3963"/>
      <c r="J1" s="1697">
        <v>44</v>
      </c>
    </row>
    <row r="2" spans="2:10" s="1696" customFormat="1">
      <c r="B2" s="1698"/>
      <c r="C2" s="1699"/>
      <c r="D2" s="1699"/>
      <c r="E2" s="1699"/>
      <c r="F2" s="1699"/>
      <c r="G2" s="1699"/>
      <c r="H2" s="1699"/>
      <c r="I2" s="1700"/>
      <c r="J2" s="1701"/>
    </row>
    <row r="3" spans="2:10" s="1696" customFormat="1" ht="12">
      <c r="B3" s="3964" t="s">
        <v>1597</v>
      </c>
      <c r="C3" s="3965"/>
      <c r="D3" s="3965"/>
      <c r="E3" s="3965"/>
      <c r="F3" s="3965"/>
      <c r="G3" s="3965"/>
      <c r="H3" s="3965"/>
      <c r="I3" s="3966"/>
      <c r="J3" s="1701"/>
    </row>
    <row r="4" spans="2:10" s="1696" customFormat="1">
      <c r="B4" s="1702"/>
      <c r="C4" s="1703"/>
      <c r="D4" s="1703"/>
      <c r="E4" s="1703"/>
      <c r="F4" s="1703"/>
      <c r="G4" s="1703"/>
      <c r="H4" s="1703"/>
      <c r="I4" s="1704"/>
      <c r="J4" s="1701"/>
    </row>
    <row r="5" spans="2:10" s="1696" customFormat="1">
      <c r="B5" s="1705"/>
      <c r="C5" s="1706" t="s">
        <v>1598</v>
      </c>
      <c r="D5" s="1707"/>
      <c r="E5" s="1708" t="s">
        <v>1599</v>
      </c>
      <c r="F5" s="1707"/>
      <c r="G5" s="1708" t="s">
        <v>1598</v>
      </c>
      <c r="H5" s="1707"/>
      <c r="I5" s="1709" t="s">
        <v>1600</v>
      </c>
      <c r="J5" s="1701"/>
    </row>
    <row r="6" spans="2:10" s="1696" customFormat="1">
      <c r="B6" s="1702"/>
      <c r="C6" s="1710"/>
      <c r="D6" s="1710"/>
      <c r="E6" s="1710"/>
      <c r="F6" s="1710"/>
      <c r="G6" s="1710"/>
      <c r="H6" s="1710"/>
      <c r="I6" s="1711"/>
      <c r="J6" s="1701"/>
    </row>
    <row r="7" spans="2:10" s="1696" customFormat="1">
      <c r="B7" s="1702"/>
      <c r="C7" s="1710" t="s">
        <v>1601</v>
      </c>
      <c r="D7" s="1712" t="s">
        <v>1602</v>
      </c>
      <c r="E7" s="1710" t="s">
        <v>673</v>
      </c>
      <c r="F7" s="1710"/>
      <c r="G7" s="1710" t="s">
        <v>1603</v>
      </c>
      <c r="H7" s="1712" t="s">
        <v>1602</v>
      </c>
      <c r="I7" s="1711" t="s">
        <v>1604</v>
      </c>
      <c r="J7" s="1701"/>
    </row>
    <row r="8" spans="2:10" s="1696" customFormat="1">
      <c r="B8" s="1702"/>
      <c r="C8" s="1710" t="s">
        <v>1605</v>
      </c>
      <c r="D8" s="1712" t="s">
        <v>1602</v>
      </c>
      <c r="E8" s="1710" t="s">
        <v>675</v>
      </c>
      <c r="F8" s="1710"/>
      <c r="G8" s="1710" t="s">
        <v>1606</v>
      </c>
      <c r="H8" s="1710"/>
      <c r="I8" s="1711"/>
      <c r="J8" s="1701"/>
    </row>
    <row r="9" spans="2:10" s="1696" customFormat="1">
      <c r="B9" s="1702"/>
      <c r="C9" s="1710" t="s">
        <v>1607</v>
      </c>
      <c r="D9" s="1712" t="s">
        <v>1602</v>
      </c>
      <c r="E9" s="1710" t="s">
        <v>678</v>
      </c>
      <c r="F9" s="1710"/>
      <c r="G9" s="1710" t="s">
        <v>1608</v>
      </c>
      <c r="H9" s="1712" t="s">
        <v>1602</v>
      </c>
      <c r="I9" s="1711" t="s">
        <v>1609</v>
      </c>
      <c r="J9" s="1701"/>
    </row>
    <row r="10" spans="2:10" s="1696" customFormat="1">
      <c r="B10" s="1702"/>
      <c r="C10" s="1710"/>
      <c r="D10" s="1710"/>
      <c r="E10" s="1710"/>
      <c r="F10" s="1710"/>
      <c r="G10" s="1710"/>
      <c r="H10" s="1710"/>
      <c r="I10" s="1711"/>
      <c r="J10" s="1701"/>
    </row>
    <row r="11" spans="2:10" s="1696" customFormat="1">
      <c r="B11" s="1705"/>
      <c r="C11" s="1707"/>
      <c r="D11" s="1707"/>
      <c r="E11" s="1708" t="s">
        <v>1610</v>
      </c>
      <c r="F11" s="1707"/>
      <c r="G11" s="1707"/>
      <c r="H11" s="1707"/>
      <c r="I11" s="1709" t="s">
        <v>1611</v>
      </c>
      <c r="J11" s="1701"/>
    </row>
    <row r="12" spans="2:10" s="1696" customFormat="1">
      <c r="B12" s="1702"/>
      <c r="C12" s="1710"/>
      <c r="D12" s="1710"/>
      <c r="E12" s="1710"/>
      <c r="F12" s="1710"/>
      <c r="G12" s="1710"/>
      <c r="H12" s="1710"/>
      <c r="I12" s="1711"/>
      <c r="J12" s="1701"/>
    </row>
    <row r="13" spans="2:10" s="1696" customFormat="1">
      <c r="B13" s="1702"/>
      <c r="C13" s="1710" t="s">
        <v>1612</v>
      </c>
      <c r="D13" s="1712" t="s">
        <v>1602</v>
      </c>
      <c r="E13" s="1710" t="s">
        <v>1613</v>
      </c>
      <c r="F13" s="1710"/>
      <c r="G13" s="1710" t="s">
        <v>1614</v>
      </c>
      <c r="H13" s="1712" t="s">
        <v>1602</v>
      </c>
      <c r="I13" s="1711" t="s">
        <v>1615</v>
      </c>
      <c r="J13" s="1701"/>
    </row>
    <row r="14" spans="2:10" s="1696" customFormat="1">
      <c r="B14" s="1702"/>
      <c r="C14" s="1710" t="s">
        <v>1616</v>
      </c>
      <c r="D14" s="1712" t="s">
        <v>1602</v>
      </c>
      <c r="E14" s="1710" t="s">
        <v>1617</v>
      </c>
      <c r="F14" s="1710"/>
      <c r="G14" s="1710" t="s">
        <v>1618</v>
      </c>
      <c r="H14" s="1712" t="s">
        <v>1602</v>
      </c>
      <c r="I14" s="1711" t="s">
        <v>1619</v>
      </c>
      <c r="J14" s="1701"/>
    </row>
    <row r="15" spans="2:10" s="1696" customFormat="1">
      <c r="B15" s="1702"/>
      <c r="C15" s="1710"/>
      <c r="D15" s="1710"/>
      <c r="E15" s="1710"/>
      <c r="F15" s="1710"/>
      <c r="G15" s="1710" t="s">
        <v>1620</v>
      </c>
      <c r="H15" s="1712" t="s">
        <v>1602</v>
      </c>
      <c r="I15" s="1711" t="s">
        <v>1621</v>
      </c>
      <c r="J15" s="1701"/>
    </row>
    <row r="16" spans="2:10" s="1696" customFormat="1">
      <c r="B16" s="1702"/>
      <c r="C16" s="1710"/>
      <c r="D16" s="1710"/>
      <c r="E16" s="1713" t="s">
        <v>1622</v>
      </c>
      <c r="F16" s="1710"/>
      <c r="G16" s="1710"/>
      <c r="H16" s="1710"/>
      <c r="I16" s="1714" t="s">
        <v>1623</v>
      </c>
      <c r="J16" s="1701"/>
    </row>
    <row r="17" spans="1:10">
      <c r="B17" s="1702"/>
      <c r="C17" s="1710"/>
      <c r="D17" s="1710"/>
      <c r="E17" s="1710"/>
      <c r="F17" s="1710"/>
      <c r="G17" s="1710"/>
      <c r="H17" s="1710"/>
      <c r="I17" s="1715" t="s">
        <v>1610</v>
      </c>
    </row>
    <row r="18" spans="1:10">
      <c r="B18" s="1702"/>
      <c r="C18" s="1710" t="s">
        <v>1624</v>
      </c>
      <c r="D18" s="1712" t="s">
        <v>1602</v>
      </c>
      <c r="E18" s="1710" t="s">
        <v>1625</v>
      </c>
      <c r="F18" s="1710"/>
      <c r="G18" s="1710"/>
      <c r="H18" s="1710"/>
      <c r="I18" s="1711"/>
    </row>
    <row r="19" spans="1:10">
      <c r="B19" s="1702"/>
      <c r="C19" s="1710" t="s">
        <v>1626</v>
      </c>
      <c r="D19" s="1712" t="s">
        <v>1602</v>
      </c>
      <c r="E19" s="1710" t="s">
        <v>1627</v>
      </c>
      <c r="F19" s="1710"/>
      <c r="G19" s="1710"/>
      <c r="H19" s="1710"/>
      <c r="I19" s="1711" t="s">
        <v>1628</v>
      </c>
    </row>
    <row r="20" spans="1:10">
      <c r="B20" s="1702"/>
      <c r="C20" s="1710" t="s">
        <v>1629</v>
      </c>
      <c r="D20" s="1712" t="s">
        <v>1602</v>
      </c>
      <c r="E20" s="1710" t="s">
        <v>1630</v>
      </c>
      <c r="F20" s="1710"/>
      <c r="G20" s="1710"/>
      <c r="H20" s="1710"/>
      <c r="I20" s="1711" t="s">
        <v>1631</v>
      </c>
    </row>
    <row r="21" spans="1:10">
      <c r="B21" s="1702"/>
      <c r="C21" s="1710" t="s">
        <v>1632</v>
      </c>
      <c r="D21" s="1712" t="s">
        <v>1602</v>
      </c>
      <c r="E21" s="1710" t="s">
        <v>1633</v>
      </c>
      <c r="F21" s="1710"/>
      <c r="G21" s="1710"/>
      <c r="H21" s="1710"/>
      <c r="I21" s="1711"/>
    </row>
    <row r="22" spans="1:10">
      <c r="B22" s="1702"/>
      <c r="C22" s="1710" t="s">
        <v>1634</v>
      </c>
      <c r="D22" s="1712" t="s">
        <v>1602</v>
      </c>
      <c r="E22" s="1710" t="s">
        <v>1635</v>
      </c>
      <c r="F22" s="1710"/>
      <c r="G22" s="1710"/>
      <c r="H22" s="1710"/>
      <c r="I22" s="1709" t="s">
        <v>1611</v>
      </c>
    </row>
    <row r="23" spans="1:10">
      <c r="B23" s="1702"/>
      <c r="C23" s="1710" t="s">
        <v>1636</v>
      </c>
      <c r="D23" s="1712" t="s">
        <v>1602</v>
      </c>
      <c r="E23" s="1710" t="s">
        <v>1637</v>
      </c>
      <c r="F23" s="1710"/>
      <c r="G23" s="1710"/>
      <c r="H23" s="1710"/>
      <c r="I23" s="1711"/>
    </row>
    <row r="24" spans="1:10">
      <c r="B24" s="1702"/>
      <c r="C24" s="1710" t="s">
        <v>1638</v>
      </c>
      <c r="D24" s="1712" t="s">
        <v>1602</v>
      </c>
      <c r="E24" s="1710" t="s">
        <v>1639</v>
      </c>
      <c r="F24" s="1710"/>
      <c r="G24" s="1710" t="s">
        <v>1640</v>
      </c>
      <c r="H24" s="1712" t="s">
        <v>1602</v>
      </c>
      <c r="I24" s="1711" t="s">
        <v>1641</v>
      </c>
    </row>
    <row r="25" spans="1:10">
      <c r="B25" s="1702"/>
      <c r="C25" s="1710" t="s">
        <v>1642</v>
      </c>
      <c r="D25" s="1712" t="s">
        <v>1602</v>
      </c>
      <c r="E25" s="1710" t="s">
        <v>1643</v>
      </c>
      <c r="F25" s="1710"/>
      <c r="G25" s="1710" t="s">
        <v>1644</v>
      </c>
      <c r="H25" s="1712" t="s">
        <v>1602</v>
      </c>
      <c r="I25" s="1711" t="s">
        <v>1645</v>
      </c>
      <c r="J25" s="3967" t="s">
        <v>3461</v>
      </c>
    </row>
    <row r="26" spans="1:10">
      <c r="A26" s="3968" t="s">
        <v>391</v>
      </c>
      <c r="B26" s="1702"/>
      <c r="C26" s="1710" t="s">
        <v>1646</v>
      </c>
      <c r="D26" s="1712" t="s">
        <v>1602</v>
      </c>
      <c r="E26" s="1710" t="s">
        <v>1647</v>
      </c>
      <c r="F26" s="1710"/>
      <c r="G26" s="1710" t="s">
        <v>1648</v>
      </c>
      <c r="H26" s="1712" t="s">
        <v>1602</v>
      </c>
      <c r="I26" s="1711" t="s">
        <v>1649</v>
      </c>
      <c r="J26" s="3967"/>
    </row>
    <row r="27" spans="1:10">
      <c r="A27" s="3969"/>
      <c r="B27" s="1702"/>
      <c r="C27" s="1710" t="s">
        <v>1650</v>
      </c>
      <c r="D27" s="1712" t="s">
        <v>1602</v>
      </c>
      <c r="E27" s="1710" t="s">
        <v>1651</v>
      </c>
      <c r="F27" s="1710"/>
      <c r="G27" s="1710"/>
      <c r="H27" s="1710"/>
      <c r="I27" s="1711" t="s">
        <v>1652</v>
      </c>
      <c r="J27" s="3967"/>
    </row>
    <row r="28" spans="1:10">
      <c r="A28" s="3969"/>
      <c r="B28" s="1702"/>
      <c r="C28" s="1710" t="s">
        <v>1653</v>
      </c>
      <c r="D28" s="1712" t="s">
        <v>1602</v>
      </c>
      <c r="E28" s="1710" t="s">
        <v>1654</v>
      </c>
      <c r="F28" s="1710"/>
      <c r="G28" s="1710"/>
      <c r="H28" s="1710"/>
      <c r="I28" s="1711"/>
      <c r="J28" s="3967"/>
    </row>
    <row r="29" spans="1:10">
      <c r="A29" s="3969"/>
      <c r="B29" s="1702"/>
      <c r="C29" s="1710"/>
      <c r="D29" s="1710"/>
      <c r="E29" s="1710"/>
      <c r="F29" s="1710"/>
      <c r="G29" s="1710" t="s">
        <v>1655</v>
      </c>
      <c r="H29" s="1710"/>
      <c r="I29" s="1711" t="s">
        <v>1656</v>
      </c>
      <c r="J29" s="3967"/>
    </row>
    <row r="30" spans="1:10">
      <c r="A30" s="3969"/>
      <c r="B30" s="1702"/>
      <c r="C30" s="1710"/>
      <c r="D30" s="1710"/>
      <c r="E30" s="1713" t="s">
        <v>1599</v>
      </c>
      <c r="F30" s="1710"/>
      <c r="G30" s="1710" t="s">
        <v>1657</v>
      </c>
      <c r="H30" s="1710"/>
      <c r="I30" s="1711"/>
      <c r="J30" s="3967"/>
    </row>
    <row r="31" spans="1:10">
      <c r="A31" s="3969"/>
      <c r="B31" s="1702"/>
      <c r="C31" s="1710"/>
      <c r="D31" s="1710"/>
      <c r="E31" s="1710"/>
      <c r="F31" s="1710"/>
      <c r="G31" s="1710" t="s">
        <v>1658</v>
      </c>
      <c r="H31" s="1710"/>
      <c r="I31" s="1711"/>
      <c r="J31" s="3967"/>
    </row>
    <row r="32" spans="1:10">
      <c r="A32" s="3969"/>
      <c r="B32" s="1702"/>
      <c r="C32" s="1710" t="s">
        <v>1659</v>
      </c>
      <c r="D32" s="1712" t="s">
        <v>1602</v>
      </c>
      <c r="E32" s="1710" t="s">
        <v>1660</v>
      </c>
      <c r="F32" s="1710"/>
      <c r="G32" s="1710"/>
      <c r="H32" s="1710"/>
      <c r="I32" s="1711"/>
      <c r="J32" s="3967"/>
    </row>
    <row r="33" spans="1:10">
      <c r="A33" s="3969"/>
      <c r="B33" s="1702"/>
      <c r="C33" s="1710"/>
      <c r="D33" s="1710"/>
      <c r="E33" s="1710"/>
      <c r="F33" s="1710"/>
      <c r="G33" s="1710" t="s">
        <v>1661</v>
      </c>
      <c r="H33" s="1710"/>
      <c r="I33" s="1711" t="s">
        <v>1662</v>
      </c>
      <c r="J33" s="3967"/>
    </row>
    <row r="34" spans="1:10">
      <c r="A34" s="3969"/>
      <c r="B34" s="1702"/>
      <c r="C34" s="1710"/>
      <c r="D34" s="1710"/>
      <c r="E34" s="1710"/>
      <c r="F34" s="1710"/>
      <c r="G34" s="1710" t="s">
        <v>1657</v>
      </c>
      <c r="H34" s="1710"/>
      <c r="I34" s="1711"/>
      <c r="J34" s="3967"/>
    </row>
    <row r="35" spans="1:10">
      <c r="A35" s="3969"/>
      <c r="B35" s="1702"/>
      <c r="C35" s="1710"/>
      <c r="D35" s="1710"/>
      <c r="E35" s="1710"/>
      <c r="F35" s="1710"/>
      <c r="G35" s="1710" t="s">
        <v>1663</v>
      </c>
      <c r="H35" s="1710"/>
      <c r="I35" s="1711"/>
      <c r="J35" s="3967"/>
    </row>
    <row r="36" spans="1:10">
      <c r="A36" s="3969"/>
      <c r="B36" s="1702"/>
      <c r="C36" s="1710"/>
      <c r="D36" s="1710"/>
      <c r="E36" s="1710"/>
      <c r="F36" s="1710"/>
      <c r="G36" s="1710"/>
      <c r="H36" s="1710"/>
      <c r="I36" s="1711"/>
      <c r="J36" s="3967"/>
    </row>
    <row r="37" spans="1:10">
      <c r="A37" s="3969"/>
      <c r="B37" s="1702"/>
      <c r="C37" s="1710"/>
      <c r="D37" s="1710"/>
      <c r="E37" s="1710"/>
      <c r="F37" s="1710"/>
      <c r="G37" s="1710" t="s">
        <v>1664</v>
      </c>
      <c r="H37" s="1710"/>
      <c r="I37" s="1711" t="s">
        <v>1665</v>
      </c>
      <c r="J37" s="3967"/>
    </row>
    <row r="38" spans="1:10">
      <c r="A38" s="3969"/>
      <c r="B38" s="1702"/>
      <c r="C38" s="1710"/>
      <c r="D38" s="1710"/>
      <c r="E38" s="1710"/>
      <c r="F38" s="1710"/>
      <c r="G38" s="1710" t="s">
        <v>1666</v>
      </c>
      <c r="H38" s="1710"/>
      <c r="I38" s="1711"/>
      <c r="J38" s="3967"/>
    </row>
    <row r="39" spans="1:10">
      <c r="A39" s="3969"/>
      <c r="B39" s="1702"/>
      <c r="C39" s="1710"/>
      <c r="D39" s="1710"/>
      <c r="E39" s="1710"/>
      <c r="F39" s="1710"/>
      <c r="G39" s="1710" t="s">
        <v>1667</v>
      </c>
      <c r="H39" s="1710"/>
      <c r="I39" s="1711"/>
      <c r="J39" s="3967"/>
    </row>
    <row r="40" spans="1:10">
      <c r="A40" s="3969"/>
      <c r="B40" s="1716"/>
      <c r="C40" s="1717"/>
      <c r="D40" s="1717"/>
      <c r="E40" s="1717"/>
      <c r="F40" s="1717"/>
      <c r="G40" s="1717"/>
      <c r="H40" s="1717"/>
      <c r="I40" s="1718"/>
      <c r="J40" s="3967"/>
    </row>
    <row r="41" spans="1:10">
      <c r="B41" s="1719" t="s">
        <v>1668</v>
      </c>
    </row>
  </sheetData>
  <customSheetViews>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1"/>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2"/>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3"/>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4"/>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5"/>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6"/>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7"/>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8"/>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9"/>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10"/>
      <headerFooter alignWithMargins="0"/>
    </customSheetView>
    <customSheetView guid="{F56BCD39-3910-4701-BCCF-245589B07D98}"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1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3"/>
  <sheetViews>
    <sheetView showGridLines="0" showZeros="0" showOutlineSymbols="0" topLeftCell="A268" zoomScaleNormal="100" zoomScaleSheetLayoutView="100" workbookViewId="0">
      <selection activeCell="C38" sqref="C38"/>
    </sheetView>
  </sheetViews>
  <sheetFormatPr defaultColWidth="10.7109375" defaultRowHeight="12.75"/>
  <cols>
    <col min="1" max="1" width="3.5703125" style="1724" customWidth="1"/>
    <col min="2" max="2" width="4.42578125" style="1725" customWidth="1"/>
    <col min="3" max="3" width="5.85546875" style="1725" customWidth="1"/>
    <col min="4" max="4" width="3.7109375" style="1725" customWidth="1"/>
    <col min="5" max="5" width="49.5703125" style="1724" customWidth="1"/>
    <col min="6" max="6" width="11.7109375" style="1790" customWidth="1"/>
    <col min="7" max="7" width="13" style="1790" customWidth="1"/>
    <col min="8" max="9" width="11.7109375" style="1790" customWidth="1"/>
    <col min="10" max="10" width="11.7109375" style="1724" customWidth="1"/>
    <col min="11" max="11" width="9.85546875" style="1724" customWidth="1"/>
    <col min="12" max="12" width="10.7109375" style="1724" customWidth="1"/>
    <col min="13" max="13" width="4.5703125" style="1724" customWidth="1"/>
    <col min="14" max="14" width="2.7109375" style="1724" customWidth="1"/>
    <col min="15" max="15" width="10.7109375" style="1724"/>
    <col min="16" max="16" width="10.140625" style="1724" bestFit="1" customWidth="1"/>
    <col min="17" max="251" width="10.7109375" style="1724"/>
    <col min="252" max="252" width="3.5703125" style="1724" customWidth="1"/>
    <col min="253" max="253" width="4.42578125" style="1724" customWidth="1"/>
    <col min="254" max="254" width="5.85546875" style="1724" customWidth="1"/>
    <col min="255" max="255" width="3.7109375" style="1724" customWidth="1"/>
    <col min="256" max="256" width="49.5703125" style="1724" customWidth="1"/>
    <col min="257" max="257" width="11.7109375" style="1724" customWidth="1"/>
    <col min="258" max="258" width="13" style="1724" customWidth="1"/>
    <col min="259" max="261" width="11.7109375" style="1724" customWidth="1"/>
    <col min="262" max="262" width="9.85546875" style="1724" customWidth="1"/>
    <col min="263" max="263" width="10.7109375" style="1724" customWidth="1"/>
    <col min="264" max="264" width="4.5703125" style="1724" customWidth="1"/>
    <col min="265" max="265" width="2.7109375" style="1724" customWidth="1"/>
    <col min="266" max="507" width="10.7109375" style="1724"/>
    <col min="508" max="508" width="3.5703125" style="1724" customWidth="1"/>
    <col min="509" max="509" width="4.42578125" style="1724" customWidth="1"/>
    <col min="510" max="510" width="5.85546875" style="1724" customWidth="1"/>
    <col min="511" max="511" width="3.7109375" style="1724" customWidth="1"/>
    <col min="512" max="512" width="49.5703125" style="1724" customWidth="1"/>
    <col min="513" max="513" width="11.7109375" style="1724" customWidth="1"/>
    <col min="514" max="514" width="13" style="1724" customWidth="1"/>
    <col min="515" max="517" width="11.7109375" style="1724" customWidth="1"/>
    <col min="518" max="518" width="9.85546875" style="1724" customWidth="1"/>
    <col min="519" max="519" width="10.7109375" style="1724" customWidth="1"/>
    <col min="520" max="520" width="4.5703125" style="1724" customWidth="1"/>
    <col min="521" max="521" width="2.7109375" style="1724" customWidth="1"/>
    <col min="522" max="763" width="10.7109375" style="1724"/>
    <col min="764" max="764" width="3.5703125" style="1724" customWidth="1"/>
    <col min="765" max="765" width="4.42578125" style="1724" customWidth="1"/>
    <col min="766" max="766" width="5.85546875" style="1724" customWidth="1"/>
    <col min="767" max="767" width="3.7109375" style="1724" customWidth="1"/>
    <col min="768" max="768" width="49.5703125" style="1724" customWidth="1"/>
    <col min="769" max="769" width="11.7109375" style="1724" customWidth="1"/>
    <col min="770" max="770" width="13" style="1724" customWidth="1"/>
    <col min="771" max="773" width="11.7109375" style="1724" customWidth="1"/>
    <col min="774" max="774" width="9.85546875" style="1724" customWidth="1"/>
    <col min="775" max="775" width="10.7109375" style="1724" customWidth="1"/>
    <col min="776" max="776" width="4.5703125" style="1724" customWidth="1"/>
    <col min="777" max="777" width="2.7109375" style="1724" customWidth="1"/>
    <col min="778" max="1019" width="10.7109375" style="1724"/>
    <col min="1020" max="1020" width="3.5703125" style="1724" customWidth="1"/>
    <col min="1021" max="1021" width="4.42578125" style="1724" customWidth="1"/>
    <col min="1022" max="1022" width="5.85546875" style="1724" customWidth="1"/>
    <col min="1023" max="1023" width="3.7109375" style="1724" customWidth="1"/>
    <col min="1024" max="1024" width="49.5703125" style="1724" customWidth="1"/>
    <col min="1025" max="1025" width="11.7109375" style="1724" customWidth="1"/>
    <col min="1026" max="1026" width="13" style="1724" customWidth="1"/>
    <col min="1027" max="1029" width="11.7109375" style="1724" customWidth="1"/>
    <col min="1030" max="1030" width="9.85546875" style="1724" customWidth="1"/>
    <col min="1031" max="1031" width="10.7109375" style="1724" customWidth="1"/>
    <col min="1032" max="1032" width="4.5703125" style="1724" customWidth="1"/>
    <col min="1033" max="1033" width="2.7109375" style="1724" customWidth="1"/>
    <col min="1034" max="1275" width="10.7109375" style="1724"/>
    <col min="1276" max="1276" width="3.5703125" style="1724" customWidth="1"/>
    <col min="1277" max="1277" width="4.42578125" style="1724" customWidth="1"/>
    <col min="1278" max="1278" width="5.85546875" style="1724" customWidth="1"/>
    <col min="1279" max="1279" width="3.7109375" style="1724" customWidth="1"/>
    <col min="1280" max="1280" width="49.5703125" style="1724" customWidth="1"/>
    <col min="1281" max="1281" width="11.7109375" style="1724" customWidth="1"/>
    <col min="1282" max="1282" width="13" style="1724" customWidth="1"/>
    <col min="1283" max="1285" width="11.7109375" style="1724" customWidth="1"/>
    <col min="1286" max="1286" width="9.85546875" style="1724" customWidth="1"/>
    <col min="1287" max="1287" width="10.7109375" style="1724" customWidth="1"/>
    <col min="1288" max="1288" width="4.5703125" style="1724" customWidth="1"/>
    <col min="1289" max="1289" width="2.7109375" style="1724" customWidth="1"/>
    <col min="1290" max="1531" width="10.7109375" style="1724"/>
    <col min="1532" max="1532" width="3.5703125" style="1724" customWidth="1"/>
    <col min="1533" max="1533" width="4.42578125" style="1724" customWidth="1"/>
    <col min="1534" max="1534" width="5.85546875" style="1724" customWidth="1"/>
    <col min="1535" max="1535" width="3.7109375" style="1724" customWidth="1"/>
    <col min="1536" max="1536" width="49.5703125" style="1724" customWidth="1"/>
    <col min="1537" max="1537" width="11.7109375" style="1724" customWidth="1"/>
    <col min="1538" max="1538" width="13" style="1724" customWidth="1"/>
    <col min="1539" max="1541" width="11.7109375" style="1724" customWidth="1"/>
    <col min="1542" max="1542" width="9.85546875" style="1724" customWidth="1"/>
    <col min="1543" max="1543" width="10.7109375" style="1724" customWidth="1"/>
    <col min="1544" max="1544" width="4.5703125" style="1724" customWidth="1"/>
    <col min="1545" max="1545" width="2.7109375" style="1724" customWidth="1"/>
    <col min="1546" max="1787" width="10.7109375" style="1724"/>
    <col min="1788" max="1788" width="3.5703125" style="1724" customWidth="1"/>
    <col min="1789" max="1789" width="4.42578125" style="1724" customWidth="1"/>
    <col min="1790" max="1790" width="5.85546875" style="1724" customWidth="1"/>
    <col min="1791" max="1791" width="3.7109375" style="1724" customWidth="1"/>
    <col min="1792" max="1792" width="49.5703125" style="1724" customWidth="1"/>
    <col min="1793" max="1793" width="11.7109375" style="1724" customWidth="1"/>
    <col min="1794" max="1794" width="13" style="1724" customWidth="1"/>
    <col min="1795" max="1797" width="11.7109375" style="1724" customWidth="1"/>
    <col min="1798" max="1798" width="9.85546875" style="1724" customWidth="1"/>
    <col min="1799" max="1799" width="10.7109375" style="1724" customWidth="1"/>
    <col min="1800" max="1800" width="4.5703125" style="1724" customWidth="1"/>
    <col min="1801" max="1801" width="2.7109375" style="1724" customWidth="1"/>
    <col min="1802" max="2043" width="10.7109375" style="1724"/>
    <col min="2044" max="2044" width="3.5703125" style="1724" customWidth="1"/>
    <col min="2045" max="2045" width="4.42578125" style="1724" customWidth="1"/>
    <col min="2046" max="2046" width="5.85546875" style="1724" customWidth="1"/>
    <col min="2047" max="2047" width="3.7109375" style="1724" customWidth="1"/>
    <col min="2048" max="2048" width="49.5703125" style="1724" customWidth="1"/>
    <col min="2049" max="2049" width="11.7109375" style="1724" customWidth="1"/>
    <col min="2050" max="2050" width="13" style="1724" customWidth="1"/>
    <col min="2051" max="2053" width="11.7109375" style="1724" customWidth="1"/>
    <col min="2054" max="2054" width="9.85546875" style="1724" customWidth="1"/>
    <col min="2055" max="2055" width="10.7109375" style="1724" customWidth="1"/>
    <col min="2056" max="2056" width="4.5703125" style="1724" customWidth="1"/>
    <col min="2057" max="2057" width="2.7109375" style="1724" customWidth="1"/>
    <col min="2058" max="2299" width="10.7109375" style="1724"/>
    <col min="2300" max="2300" width="3.5703125" style="1724" customWidth="1"/>
    <col min="2301" max="2301" width="4.42578125" style="1724" customWidth="1"/>
    <col min="2302" max="2302" width="5.85546875" style="1724" customWidth="1"/>
    <col min="2303" max="2303" width="3.7109375" style="1724" customWidth="1"/>
    <col min="2304" max="2304" width="49.5703125" style="1724" customWidth="1"/>
    <col min="2305" max="2305" width="11.7109375" style="1724" customWidth="1"/>
    <col min="2306" max="2306" width="13" style="1724" customWidth="1"/>
    <col min="2307" max="2309" width="11.7109375" style="1724" customWidth="1"/>
    <col min="2310" max="2310" width="9.85546875" style="1724" customWidth="1"/>
    <col min="2311" max="2311" width="10.7109375" style="1724" customWidth="1"/>
    <col min="2312" max="2312" width="4.5703125" style="1724" customWidth="1"/>
    <col min="2313" max="2313" width="2.7109375" style="1724" customWidth="1"/>
    <col min="2314" max="2555" width="10.7109375" style="1724"/>
    <col min="2556" max="2556" width="3.5703125" style="1724" customWidth="1"/>
    <col min="2557" max="2557" width="4.42578125" style="1724" customWidth="1"/>
    <col min="2558" max="2558" width="5.85546875" style="1724" customWidth="1"/>
    <col min="2559" max="2559" width="3.7109375" style="1724" customWidth="1"/>
    <col min="2560" max="2560" width="49.5703125" style="1724" customWidth="1"/>
    <col min="2561" max="2561" width="11.7109375" style="1724" customWidth="1"/>
    <col min="2562" max="2562" width="13" style="1724" customWidth="1"/>
    <col min="2563" max="2565" width="11.7109375" style="1724" customWidth="1"/>
    <col min="2566" max="2566" width="9.85546875" style="1724" customWidth="1"/>
    <col min="2567" max="2567" width="10.7109375" style="1724" customWidth="1"/>
    <col min="2568" max="2568" width="4.5703125" style="1724" customWidth="1"/>
    <col min="2569" max="2569" width="2.7109375" style="1724" customWidth="1"/>
    <col min="2570" max="2811" width="10.7109375" style="1724"/>
    <col min="2812" max="2812" width="3.5703125" style="1724" customWidth="1"/>
    <col min="2813" max="2813" width="4.42578125" style="1724" customWidth="1"/>
    <col min="2814" max="2814" width="5.85546875" style="1724" customWidth="1"/>
    <col min="2815" max="2815" width="3.7109375" style="1724" customWidth="1"/>
    <col min="2816" max="2816" width="49.5703125" style="1724" customWidth="1"/>
    <col min="2817" max="2817" width="11.7109375" style="1724" customWidth="1"/>
    <col min="2818" max="2818" width="13" style="1724" customWidth="1"/>
    <col min="2819" max="2821" width="11.7109375" style="1724" customWidth="1"/>
    <col min="2822" max="2822" width="9.85546875" style="1724" customWidth="1"/>
    <col min="2823" max="2823" width="10.7109375" style="1724" customWidth="1"/>
    <col min="2824" max="2824" width="4.5703125" style="1724" customWidth="1"/>
    <col min="2825" max="2825" width="2.7109375" style="1724" customWidth="1"/>
    <col min="2826" max="3067" width="10.7109375" style="1724"/>
    <col min="3068" max="3068" width="3.5703125" style="1724" customWidth="1"/>
    <col min="3069" max="3069" width="4.42578125" style="1724" customWidth="1"/>
    <col min="3070" max="3070" width="5.85546875" style="1724" customWidth="1"/>
    <col min="3071" max="3071" width="3.7109375" style="1724" customWidth="1"/>
    <col min="3072" max="3072" width="49.5703125" style="1724" customWidth="1"/>
    <col min="3073" max="3073" width="11.7109375" style="1724" customWidth="1"/>
    <col min="3074" max="3074" width="13" style="1724" customWidth="1"/>
    <col min="3075" max="3077" width="11.7109375" style="1724" customWidth="1"/>
    <col min="3078" max="3078" width="9.85546875" style="1724" customWidth="1"/>
    <col min="3079" max="3079" width="10.7109375" style="1724" customWidth="1"/>
    <col min="3080" max="3080" width="4.5703125" style="1724" customWidth="1"/>
    <col min="3081" max="3081" width="2.7109375" style="1724" customWidth="1"/>
    <col min="3082" max="3323" width="10.7109375" style="1724"/>
    <col min="3324" max="3324" width="3.5703125" style="1724" customWidth="1"/>
    <col min="3325" max="3325" width="4.42578125" style="1724" customWidth="1"/>
    <col min="3326" max="3326" width="5.85546875" style="1724" customWidth="1"/>
    <col min="3327" max="3327" width="3.7109375" style="1724" customWidth="1"/>
    <col min="3328" max="3328" width="49.5703125" style="1724" customWidth="1"/>
    <col min="3329" max="3329" width="11.7109375" style="1724" customWidth="1"/>
    <col min="3330" max="3330" width="13" style="1724" customWidth="1"/>
    <col min="3331" max="3333" width="11.7109375" style="1724" customWidth="1"/>
    <col min="3334" max="3334" width="9.85546875" style="1724" customWidth="1"/>
    <col min="3335" max="3335" width="10.7109375" style="1724" customWidth="1"/>
    <col min="3336" max="3336" width="4.5703125" style="1724" customWidth="1"/>
    <col min="3337" max="3337" width="2.7109375" style="1724" customWidth="1"/>
    <col min="3338" max="3579" width="10.7109375" style="1724"/>
    <col min="3580" max="3580" width="3.5703125" style="1724" customWidth="1"/>
    <col min="3581" max="3581" width="4.42578125" style="1724" customWidth="1"/>
    <col min="3582" max="3582" width="5.85546875" style="1724" customWidth="1"/>
    <col min="3583" max="3583" width="3.7109375" style="1724" customWidth="1"/>
    <col min="3584" max="3584" width="49.5703125" style="1724" customWidth="1"/>
    <col min="3585" max="3585" width="11.7109375" style="1724" customWidth="1"/>
    <col min="3586" max="3586" width="13" style="1724" customWidth="1"/>
    <col min="3587" max="3589" width="11.7109375" style="1724" customWidth="1"/>
    <col min="3590" max="3590" width="9.85546875" style="1724" customWidth="1"/>
    <col min="3591" max="3591" width="10.7109375" style="1724" customWidth="1"/>
    <col min="3592" max="3592" width="4.5703125" style="1724" customWidth="1"/>
    <col min="3593" max="3593" width="2.7109375" style="1724" customWidth="1"/>
    <col min="3594" max="3835" width="10.7109375" style="1724"/>
    <col min="3836" max="3836" width="3.5703125" style="1724" customWidth="1"/>
    <col min="3837" max="3837" width="4.42578125" style="1724" customWidth="1"/>
    <col min="3838" max="3838" width="5.85546875" style="1724" customWidth="1"/>
    <col min="3839" max="3839" width="3.7109375" style="1724" customWidth="1"/>
    <col min="3840" max="3840" width="49.5703125" style="1724" customWidth="1"/>
    <col min="3841" max="3841" width="11.7109375" style="1724" customWidth="1"/>
    <col min="3842" max="3842" width="13" style="1724" customWidth="1"/>
    <col min="3843" max="3845" width="11.7109375" style="1724" customWidth="1"/>
    <col min="3846" max="3846" width="9.85546875" style="1724" customWidth="1"/>
    <col min="3847" max="3847" width="10.7109375" style="1724" customWidth="1"/>
    <col min="3848" max="3848" width="4.5703125" style="1724" customWidth="1"/>
    <col min="3849" max="3849" width="2.7109375" style="1724" customWidth="1"/>
    <col min="3850" max="4091" width="10.7109375" style="1724"/>
    <col min="4092" max="4092" width="3.5703125" style="1724" customWidth="1"/>
    <col min="4093" max="4093" width="4.42578125" style="1724" customWidth="1"/>
    <col min="4094" max="4094" width="5.85546875" style="1724" customWidth="1"/>
    <col min="4095" max="4095" width="3.7109375" style="1724" customWidth="1"/>
    <col min="4096" max="4096" width="49.5703125" style="1724" customWidth="1"/>
    <col min="4097" max="4097" width="11.7109375" style="1724" customWidth="1"/>
    <col min="4098" max="4098" width="13" style="1724" customWidth="1"/>
    <col min="4099" max="4101" width="11.7109375" style="1724" customWidth="1"/>
    <col min="4102" max="4102" width="9.85546875" style="1724" customWidth="1"/>
    <col min="4103" max="4103" width="10.7109375" style="1724" customWidth="1"/>
    <col min="4104" max="4104" width="4.5703125" style="1724" customWidth="1"/>
    <col min="4105" max="4105" width="2.7109375" style="1724" customWidth="1"/>
    <col min="4106" max="4347" width="10.7109375" style="1724"/>
    <col min="4348" max="4348" width="3.5703125" style="1724" customWidth="1"/>
    <col min="4349" max="4349" width="4.42578125" style="1724" customWidth="1"/>
    <col min="4350" max="4350" width="5.85546875" style="1724" customWidth="1"/>
    <col min="4351" max="4351" width="3.7109375" style="1724" customWidth="1"/>
    <col min="4352" max="4352" width="49.5703125" style="1724" customWidth="1"/>
    <col min="4353" max="4353" width="11.7109375" style="1724" customWidth="1"/>
    <col min="4354" max="4354" width="13" style="1724" customWidth="1"/>
    <col min="4355" max="4357" width="11.7109375" style="1724" customWidth="1"/>
    <col min="4358" max="4358" width="9.85546875" style="1724" customWidth="1"/>
    <col min="4359" max="4359" width="10.7109375" style="1724" customWidth="1"/>
    <col min="4360" max="4360" width="4.5703125" style="1724" customWidth="1"/>
    <col min="4361" max="4361" width="2.7109375" style="1724" customWidth="1"/>
    <col min="4362" max="4603" width="10.7109375" style="1724"/>
    <col min="4604" max="4604" width="3.5703125" style="1724" customWidth="1"/>
    <col min="4605" max="4605" width="4.42578125" style="1724" customWidth="1"/>
    <col min="4606" max="4606" width="5.85546875" style="1724" customWidth="1"/>
    <col min="4607" max="4607" width="3.7109375" style="1724" customWidth="1"/>
    <col min="4608" max="4608" width="49.5703125" style="1724" customWidth="1"/>
    <col min="4609" max="4609" width="11.7109375" style="1724" customWidth="1"/>
    <col min="4610" max="4610" width="13" style="1724" customWidth="1"/>
    <col min="4611" max="4613" width="11.7109375" style="1724" customWidth="1"/>
    <col min="4614" max="4614" width="9.85546875" style="1724" customWidth="1"/>
    <col min="4615" max="4615" width="10.7109375" style="1724" customWidth="1"/>
    <col min="4616" max="4616" width="4.5703125" style="1724" customWidth="1"/>
    <col min="4617" max="4617" width="2.7109375" style="1724" customWidth="1"/>
    <col min="4618" max="4859" width="10.7109375" style="1724"/>
    <col min="4860" max="4860" width="3.5703125" style="1724" customWidth="1"/>
    <col min="4861" max="4861" width="4.42578125" style="1724" customWidth="1"/>
    <col min="4862" max="4862" width="5.85546875" style="1724" customWidth="1"/>
    <col min="4863" max="4863" width="3.7109375" style="1724" customWidth="1"/>
    <col min="4864" max="4864" width="49.5703125" style="1724" customWidth="1"/>
    <col min="4865" max="4865" width="11.7109375" style="1724" customWidth="1"/>
    <col min="4866" max="4866" width="13" style="1724" customWidth="1"/>
    <col min="4867" max="4869" width="11.7109375" style="1724" customWidth="1"/>
    <col min="4870" max="4870" width="9.85546875" style="1724" customWidth="1"/>
    <col min="4871" max="4871" width="10.7109375" style="1724" customWidth="1"/>
    <col min="4872" max="4872" width="4.5703125" style="1724" customWidth="1"/>
    <col min="4873" max="4873" width="2.7109375" style="1724" customWidth="1"/>
    <col min="4874" max="5115" width="10.7109375" style="1724"/>
    <col min="5116" max="5116" width="3.5703125" style="1724" customWidth="1"/>
    <col min="5117" max="5117" width="4.42578125" style="1724" customWidth="1"/>
    <col min="5118" max="5118" width="5.85546875" style="1724" customWidth="1"/>
    <col min="5119" max="5119" width="3.7109375" style="1724" customWidth="1"/>
    <col min="5120" max="5120" width="49.5703125" style="1724" customWidth="1"/>
    <col min="5121" max="5121" width="11.7109375" style="1724" customWidth="1"/>
    <col min="5122" max="5122" width="13" style="1724" customWidth="1"/>
    <col min="5123" max="5125" width="11.7109375" style="1724" customWidth="1"/>
    <col min="5126" max="5126" width="9.85546875" style="1724" customWidth="1"/>
    <col min="5127" max="5127" width="10.7109375" style="1724" customWidth="1"/>
    <col min="5128" max="5128" width="4.5703125" style="1724" customWidth="1"/>
    <col min="5129" max="5129" width="2.7109375" style="1724" customWidth="1"/>
    <col min="5130" max="5371" width="10.7109375" style="1724"/>
    <col min="5372" max="5372" width="3.5703125" style="1724" customWidth="1"/>
    <col min="5373" max="5373" width="4.42578125" style="1724" customWidth="1"/>
    <col min="5374" max="5374" width="5.85546875" style="1724" customWidth="1"/>
    <col min="5375" max="5375" width="3.7109375" style="1724" customWidth="1"/>
    <col min="5376" max="5376" width="49.5703125" style="1724" customWidth="1"/>
    <col min="5377" max="5377" width="11.7109375" style="1724" customWidth="1"/>
    <col min="5378" max="5378" width="13" style="1724" customWidth="1"/>
    <col min="5379" max="5381" width="11.7109375" style="1724" customWidth="1"/>
    <col min="5382" max="5382" width="9.85546875" style="1724" customWidth="1"/>
    <col min="5383" max="5383" width="10.7109375" style="1724" customWidth="1"/>
    <col min="5384" max="5384" width="4.5703125" style="1724" customWidth="1"/>
    <col min="5385" max="5385" width="2.7109375" style="1724" customWidth="1"/>
    <col min="5386" max="5627" width="10.7109375" style="1724"/>
    <col min="5628" max="5628" width="3.5703125" style="1724" customWidth="1"/>
    <col min="5629" max="5629" width="4.42578125" style="1724" customWidth="1"/>
    <col min="5630" max="5630" width="5.85546875" style="1724" customWidth="1"/>
    <col min="5631" max="5631" width="3.7109375" style="1724" customWidth="1"/>
    <col min="5632" max="5632" width="49.5703125" style="1724" customWidth="1"/>
    <col min="5633" max="5633" width="11.7109375" style="1724" customWidth="1"/>
    <col min="5634" max="5634" width="13" style="1724" customWidth="1"/>
    <col min="5635" max="5637" width="11.7109375" style="1724" customWidth="1"/>
    <col min="5638" max="5638" width="9.85546875" style="1724" customWidth="1"/>
    <col min="5639" max="5639" width="10.7109375" style="1724" customWidth="1"/>
    <col min="5640" max="5640" width="4.5703125" style="1724" customWidth="1"/>
    <col min="5641" max="5641" width="2.7109375" style="1724" customWidth="1"/>
    <col min="5642" max="5883" width="10.7109375" style="1724"/>
    <col min="5884" max="5884" width="3.5703125" style="1724" customWidth="1"/>
    <col min="5885" max="5885" width="4.42578125" style="1724" customWidth="1"/>
    <col min="5886" max="5886" width="5.85546875" style="1724" customWidth="1"/>
    <col min="5887" max="5887" width="3.7109375" style="1724" customWidth="1"/>
    <col min="5888" max="5888" width="49.5703125" style="1724" customWidth="1"/>
    <col min="5889" max="5889" width="11.7109375" style="1724" customWidth="1"/>
    <col min="5890" max="5890" width="13" style="1724" customWidth="1"/>
    <col min="5891" max="5893" width="11.7109375" style="1724" customWidth="1"/>
    <col min="5894" max="5894" width="9.85546875" style="1724" customWidth="1"/>
    <col min="5895" max="5895" width="10.7109375" style="1724" customWidth="1"/>
    <col min="5896" max="5896" width="4.5703125" style="1724" customWidth="1"/>
    <col min="5897" max="5897" width="2.7109375" style="1724" customWidth="1"/>
    <col min="5898" max="6139" width="10.7109375" style="1724"/>
    <col min="6140" max="6140" width="3.5703125" style="1724" customWidth="1"/>
    <col min="6141" max="6141" width="4.42578125" style="1724" customWidth="1"/>
    <col min="6142" max="6142" width="5.85546875" style="1724" customWidth="1"/>
    <col min="6143" max="6143" width="3.7109375" style="1724" customWidth="1"/>
    <col min="6144" max="6144" width="49.5703125" style="1724" customWidth="1"/>
    <col min="6145" max="6145" width="11.7109375" style="1724" customWidth="1"/>
    <col min="6146" max="6146" width="13" style="1724" customWidth="1"/>
    <col min="6147" max="6149" width="11.7109375" style="1724" customWidth="1"/>
    <col min="6150" max="6150" width="9.85546875" style="1724" customWidth="1"/>
    <col min="6151" max="6151" width="10.7109375" style="1724" customWidth="1"/>
    <col min="6152" max="6152" width="4.5703125" style="1724" customWidth="1"/>
    <col min="6153" max="6153" width="2.7109375" style="1724" customWidth="1"/>
    <col min="6154" max="6395" width="10.7109375" style="1724"/>
    <col min="6396" max="6396" width="3.5703125" style="1724" customWidth="1"/>
    <col min="6397" max="6397" width="4.42578125" style="1724" customWidth="1"/>
    <col min="6398" max="6398" width="5.85546875" style="1724" customWidth="1"/>
    <col min="6399" max="6399" width="3.7109375" style="1724" customWidth="1"/>
    <col min="6400" max="6400" width="49.5703125" style="1724" customWidth="1"/>
    <col min="6401" max="6401" width="11.7109375" style="1724" customWidth="1"/>
    <col min="6402" max="6402" width="13" style="1724" customWidth="1"/>
    <col min="6403" max="6405" width="11.7109375" style="1724" customWidth="1"/>
    <col min="6406" max="6406" width="9.85546875" style="1724" customWidth="1"/>
    <col min="6407" max="6407" width="10.7109375" style="1724" customWidth="1"/>
    <col min="6408" max="6408" width="4.5703125" style="1724" customWidth="1"/>
    <col min="6409" max="6409" width="2.7109375" style="1724" customWidth="1"/>
    <col min="6410" max="6651" width="10.7109375" style="1724"/>
    <col min="6652" max="6652" width="3.5703125" style="1724" customWidth="1"/>
    <col min="6653" max="6653" width="4.42578125" style="1724" customWidth="1"/>
    <col min="6654" max="6654" width="5.85546875" style="1724" customWidth="1"/>
    <col min="6655" max="6655" width="3.7109375" style="1724" customWidth="1"/>
    <col min="6656" max="6656" width="49.5703125" style="1724" customWidth="1"/>
    <col min="6657" max="6657" width="11.7109375" style="1724" customWidth="1"/>
    <col min="6658" max="6658" width="13" style="1724" customWidth="1"/>
    <col min="6659" max="6661" width="11.7109375" style="1724" customWidth="1"/>
    <col min="6662" max="6662" width="9.85546875" style="1724" customWidth="1"/>
    <col min="6663" max="6663" width="10.7109375" style="1724" customWidth="1"/>
    <col min="6664" max="6664" width="4.5703125" style="1724" customWidth="1"/>
    <col min="6665" max="6665" width="2.7109375" style="1724" customWidth="1"/>
    <col min="6666" max="6907" width="10.7109375" style="1724"/>
    <col min="6908" max="6908" width="3.5703125" style="1724" customWidth="1"/>
    <col min="6909" max="6909" width="4.42578125" style="1724" customWidth="1"/>
    <col min="6910" max="6910" width="5.85546875" style="1724" customWidth="1"/>
    <col min="6911" max="6911" width="3.7109375" style="1724" customWidth="1"/>
    <col min="6912" max="6912" width="49.5703125" style="1724" customWidth="1"/>
    <col min="6913" max="6913" width="11.7109375" style="1724" customWidth="1"/>
    <col min="6914" max="6914" width="13" style="1724" customWidth="1"/>
    <col min="6915" max="6917" width="11.7109375" style="1724" customWidth="1"/>
    <col min="6918" max="6918" width="9.85546875" style="1724" customWidth="1"/>
    <col min="6919" max="6919" width="10.7109375" style="1724" customWidth="1"/>
    <col min="6920" max="6920" width="4.5703125" style="1724" customWidth="1"/>
    <col min="6921" max="6921" width="2.7109375" style="1724" customWidth="1"/>
    <col min="6922" max="7163" width="10.7109375" style="1724"/>
    <col min="7164" max="7164" width="3.5703125" style="1724" customWidth="1"/>
    <col min="7165" max="7165" width="4.42578125" style="1724" customWidth="1"/>
    <col min="7166" max="7166" width="5.85546875" style="1724" customWidth="1"/>
    <col min="7167" max="7167" width="3.7109375" style="1724" customWidth="1"/>
    <col min="7168" max="7168" width="49.5703125" style="1724" customWidth="1"/>
    <col min="7169" max="7169" width="11.7109375" style="1724" customWidth="1"/>
    <col min="7170" max="7170" width="13" style="1724" customWidth="1"/>
    <col min="7171" max="7173" width="11.7109375" style="1724" customWidth="1"/>
    <col min="7174" max="7174" width="9.85546875" style="1724" customWidth="1"/>
    <col min="7175" max="7175" width="10.7109375" style="1724" customWidth="1"/>
    <col min="7176" max="7176" width="4.5703125" style="1724" customWidth="1"/>
    <col min="7177" max="7177" width="2.7109375" style="1724" customWidth="1"/>
    <col min="7178" max="7419" width="10.7109375" style="1724"/>
    <col min="7420" max="7420" width="3.5703125" style="1724" customWidth="1"/>
    <col min="7421" max="7421" width="4.42578125" style="1724" customWidth="1"/>
    <col min="7422" max="7422" width="5.85546875" style="1724" customWidth="1"/>
    <col min="7423" max="7423" width="3.7109375" style="1724" customWidth="1"/>
    <col min="7424" max="7424" width="49.5703125" style="1724" customWidth="1"/>
    <col min="7425" max="7425" width="11.7109375" style="1724" customWidth="1"/>
    <col min="7426" max="7426" width="13" style="1724" customWidth="1"/>
    <col min="7427" max="7429" width="11.7109375" style="1724" customWidth="1"/>
    <col min="7430" max="7430" width="9.85546875" style="1724" customWidth="1"/>
    <col min="7431" max="7431" width="10.7109375" style="1724" customWidth="1"/>
    <col min="7432" max="7432" width="4.5703125" style="1724" customWidth="1"/>
    <col min="7433" max="7433" width="2.7109375" style="1724" customWidth="1"/>
    <col min="7434" max="7675" width="10.7109375" style="1724"/>
    <col min="7676" max="7676" width="3.5703125" style="1724" customWidth="1"/>
    <col min="7677" max="7677" width="4.42578125" style="1724" customWidth="1"/>
    <col min="7678" max="7678" width="5.85546875" style="1724" customWidth="1"/>
    <col min="7679" max="7679" width="3.7109375" style="1724" customWidth="1"/>
    <col min="7680" max="7680" width="49.5703125" style="1724" customWidth="1"/>
    <col min="7681" max="7681" width="11.7109375" style="1724" customWidth="1"/>
    <col min="7682" max="7682" width="13" style="1724" customWidth="1"/>
    <col min="7683" max="7685" width="11.7109375" style="1724" customWidth="1"/>
    <col min="7686" max="7686" width="9.85546875" style="1724" customWidth="1"/>
    <col min="7687" max="7687" width="10.7109375" style="1724" customWidth="1"/>
    <col min="7688" max="7688" width="4.5703125" style="1724" customWidth="1"/>
    <col min="7689" max="7689" width="2.7109375" style="1724" customWidth="1"/>
    <col min="7690" max="7931" width="10.7109375" style="1724"/>
    <col min="7932" max="7932" width="3.5703125" style="1724" customWidth="1"/>
    <col min="7933" max="7933" width="4.42578125" style="1724" customWidth="1"/>
    <col min="7934" max="7934" width="5.85546875" style="1724" customWidth="1"/>
    <col min="7935" max="7935" width="3.7109375" style="1724" customWidth="1"/>
    <col min="7936" max="7936" width="49.5703125" style="1724" customWidth="1"/>
    <col min="7937" max="7937" width="11.7109375" style="1724" customWidth="1"/>
    <col min="7938" max="7938" width="13" style="1724" customWidth="1"/>
    <col min="7939" max="7941" width="11.7109375" style="1724" customWidth="1"/>
    <col min="7942" max="7942" width="9.85546875" style="1724" customWidth="1"/>
    <col min="7943" max="7943" width="10.7109375" style="1724" customWidth="1"/>
    <col min="7944" max="7944" width="4.5703125" style="1724" customWidth="1"/>
    <col min="7945" max="7945" width="2.7109375" style="1724" customWidth="1"/>
    <col min="7946" max="8187" width="10.7109375" style="1724"/>
    <col min="8188" max="8188" width="3.5703125" style="1724" customWidth="1"/>
    <col min="8189" max="8189" width="4.42578125" style="1724" customWidth="1"/>
    <col min="8190" max="8190" width="5.85546875" style="1724" customWidth="1"/>
    <col min="8191" max="8191" width="3.7109375" style="1724" customWidth="1"/>
    <col min="8192" max="8192" width="49.5703125" style="1724" customWidth="1"/>
    <col min="8193" max="8193" width="11.7109375" style="1724" customWidth="1"/>
    <col min="8194" max="8194" width="13" style="1724" customWidth="1"/>
    <col min="8195" max="8197" width="11.7109375" style="1724" customWidth="1"/>
    <col min="8198" max="8198" width="9.85546875" style="1724" customWidth="1"/>
    <col min="8199" max="8199" width="10.7109375" style="1724" customWidth="1"/>
    <col min="8200" max="8200" width="4.5703125" style="1724" customWidth="1"/>
    <col min="8201" max="8201" width="2.7109375" style="1724" customWidth="1"/>
    <col min="8202" max="8443" width="10.7109375" style="1724"/>
    <col min="8444" max="8444" width="3.5703125" style="1724" customWidth="1"/>
    <col min="8445" max="8445" width="4.42578125" style="1724" customWidth="1"/>
    <col min="8446" max="8446" width="5.85546875" style="1724" customWidth="1"/>
    <col min="8447" max="8447" width="3.7109375" style="1724" customWidth="1"/>
    <col min="8448" max="8448" width="49.5703125" style="1724" customWidth="1"/>
    <col min="8449" max="8449" width="11.7109375" style="1724" customWidth="1"/>
    <col min="8450" max="8450" width="13" style="1724" customWidth="1"/>
    <col min="8451" max="8453" width="11.7109375" style="1724" customWidth="1"/>
    <col min="8454" max="8454" width="9.85546875" style="1724" customWidth="1"/>
    <col min="8455" max="8455" width="10.7109375" style="1724" customWidth="1"/>
    <col min="8456" max="8456" width="4.5703125" style="1724" customWidth="1"/>
    <col min="8457" max="8457" width="2.7109375" style="1724" customWidth="1"/>
    <col min="8458" max="8699" width="10.7109375" style="1724"/>
    <col min="8700" max="8700" width="3.5703125" style="1724" customWidth="1"/>
    <col min="8701" max="8701" width="4.42578125" style="1724" customWidth="1"/>
    <col min="8702" max="8702" width="5.85546875" style="1724" customWidth="1"/>
    <col min="8703" max="8703" width="3.7109375" style="1724" customWidth="1"/>
    <col min="8704" max="8704" width="49.5703125" style="1724" customWidth="1"/>
    <col min="8705" max="8705" width="11.7109375" style="1724" customWidth="1"/>
    <col min="8706" max="8706" width="13" style="1724" customWidth="1"/>
    <col min="8707" max="8709" width="11.7109375" style="1724" customWidth="1"/>
    <col min="8710" max="8710" width="9.85546875" style="1724" customWidth="1"/>
    <col min="8711" max="8711" width="10.7109375" style="1724" customWidth="1"/>
    <col min="8712" max="8712" width="4.5703125" style="1724" customWidth="1"/>
    <col min="8713" max="8713" width="2.7109375" style="1724" customWidth="1"/>
    <col min="8714" max="8955" width="10.7109375" style="1724"/>
    <col min="8956" max="8956" width="3.5703125" style="1724" customWidth="1"/>
    <col min="8957" max="8957" width="4.42578125" style="1724" customWidth="1"/>
    <col min="8958" max="8958" width="5.85546875" style="1724" customWidth="1"/>
    <col min="8959" max="8959" width="3.7109375" style="1724" customWidth="1"/>
    <col min="8960" max="8960" width="49.5703125" style="1724" customWidth="1"/>
    <col min="8961" max="8961" width="11.7109375" style="1724" customWidth="1"/>
    <col min="8962" max="8962" width="13" style="1724" customWidth="1"/>
    <col min="8963" max="8965" width="11.7109375" style="1724" customWidth="1"/>
    <col min="8966" max="8966" width="9.85546875" style="1724" customWidth="1"/>
    <col min="8967" max="8967" width="10.7109375" style="1724" customWidth="1"/>
    <col min="8968" max="8968" width="4.5703125" style="1724" customWidth="1"/>
    <col min="8969" max="8969" width="2.7109375" style="1724" customWidth="1"/>
    <col min="8970" max="9211" width="10.7109375" style="1724"/>
    <col min="9212" max="9212" width="3.5703125" style="1724" customWidth="1"/>
    <col min="9213" max="9213" width="4.42578125" style="1724" customWidth="1"/>
    <col min="9214" max="9214" width="5.85546875" style="1724" customWidth="1"/>
    <col min="9215" max="9215" width="3.7109375" style="1724" customWidth="1"/>
    <col min="9216" max="9216" width="49.5703125" style="1724" customWidth="1"/>
    <col min="9217" max="9217" width="11.7109375" style="1724" customWidth="1"/>
    <col min="9218" max="9218" width="13" style="1724" customWidth="1"/>
    <col min="9219" max="9221" width="11.7109375" style="1724" customWidth="1"/>
    <col min="9222" max="9222" width="9.85546875" style="1724" customWidth="1"/>
    <col min="9223" max="9223" width="10.7109375" style="1724" customWidth="1"/>
    <col min="9224" max="9224" width="4.5703125" style="1724" customWidth="1"/>
    <col min="9225" max="9225" width="2.7109375" style="1724" customWidth="1"/>
    <col min="9226" max="9467" width="10.7109375" style="1724"/>
    <col min="9468" max="9468" width="3.5703125" style="1724" customWidth="1"/>
    <col min="9469" max="9469" width="4.42578125" style="1724" customWidth="1"/>
    <col min="9470" max="9470" width="5.85546875" style="1724" customWidth="1"/>
    <col min="9471" max="9471" width="3.7109375" style="1724" customWidth="1"/>
    <col min="9472" max="9472" width="49.5703125" style="1724" customWidth="1"/>
    <col min="9473" max="9473" width="11.7109375" style="1724" customWidth="1"/>
    <col min="9474" max="9474" width="13" style="1724" customWidth="1"/>
    <col min="9475" max="9477" width="11.7109375" style="1724" customWidth="1"/>
    <col min="9478" max="9478" width="9.85546875" style="1724" customWidth="1"/>
    <col min="9479" max="9479" width="10.7109375" style="1724" customWidth="1"/>
    <col min="9480" max="9480" width="4.5703125" style="1724" customWidth="1"/>
    <col min="9481" max="9481" width="2.7109375" style="1724" customWidth="1"/>
    <col min="9482" max="9723" width="10.7109375" style="1724"/>
    <col min="9724" max="9724" width="3.5703125" style="1724" customWidth="1"/>
    <col min="9725" max="9725" width="4.42578125" style="1724" customWidth="1"/>
    <col min="9726" max="9726" width="5.85546875" style="1724" customWidth="1"/>
    <col min="9727" max="9727" width="3.7109375" style="1724" customWidth="1"/>
    <col min="9728" max="9728" width="49.5703125" style="1724" customWidth="1"/>
    <col min="9729" max="9729" width="11.7109375" style="1724" customWidth="1"/>
    <col min="9730" max="9730" width="13" style="1724" customWidth="1"/>
    <col min="9731" max="9733" width="11.7109375" style="1724" customWidth="1"/>
    <col min="9734" max="9734" width="9.85546875" style="1724" customWidth="1"/>
    <col min="9735" max="9735" width="10.7109375" style="1724" customWidth="1"/>
    <col min="9736" max="9736" width="4.5703125" style="1724" customWidth="1"/>
    <col min="9737" max="9737" width="2.7109375" style="1724" customWidth="1"/>
    <col min="9738" max="9979" width="10.7109375" style="1724"/>
    <col min="9980" max="9980" width="3.5703125" style="1724" customWidth="1"/>
    <col min="9981" max="9981" width="4.42578125" style="1724" customWidth="1"/>
    <col min="9982" max="9982" width="5.85546875" style="1724" customWidth="1"/>
    <col min="9983" max="9983" width="3.7109375" style="1724" customWidth="1"/>
    <col min="9984" max="9984" width="49.5703125" style="1724" customWidth="1"/>
    <col min="9985" max="9985" width="11.7109375" style="1724" customWidth="1"/>
    <col min="9986" max="9986" width="13" style="1724" customWidth="1"/>
    <col min="9987" max="9989" width="11.7109375" style="1724" customWidth="1"/>
    <col min="9990" max="9990" width="9.85546875" style="1724" customWidth="1"/>
    <col min="9991" max="9991" width="10.7109375" style="1724" customWidth="1"/>
    <col min="9992" max="9992" width="4.5703125" style="1724" customWidth="1"/>
    <col min="9993" max="9993" width="2.7109375" style="1724" customWidth="1"/>
    <col min="9994" max="10235" width="10.7109375" style="1724"/>
    <col min="10236" max="10236" width="3.5703125" style="1724" customWidth="1"/>
    <col min="10237" max="10237" width="4.42578125" style="1724" customWidth="1"/>
    <col min="10238" max="10238" width="5.85546875" style="1724" customWidth="1"/>
    <col min="10239" max="10239" width="3.7109375" style="1724" customWidth="1"/>
    <col min="10240" max="10240" width="49.5703125" style="1724" customWidth="1"/>
    <col min="10241" max="10241" width="11.7109375" style="1724" customWidth="1"/>
    <col min="10242" max="10242" width="13" style="1724" customWidth="1"/>
    <col min="10243" max="10245" width="11.7109375" style="1724" customWidth="1"/>
    <col min="10246" max="10246" width="9.85546875" style="1724" customWidth="1"/>
    <col min="10247" max="10247" width="10.7109375" style="1724" customWidth="1"/>
    <col min="10248" max="10248" width="4.5703125" style="1724" customWidth="1"/>
    <col min="10249" max="10249" width="2.7109375" style="1724" customWidth="1"/>
    <col min="10250" max="10491" width="10.7109375" style="1724"/>
    <col min="10492" max="10492" width="3.5703125" style="1724" customWidth="1"/>
    <col min="10493" max="10493" width="4.42578125" style="1724" customWidth="1"/>
    <col min="10494" max="10494" width="5.85546875" style="1724" customWidth="1"/>
    <col min="10495" max="10495" width="3.7109375" style="1724" customWidth="1"/>
    <col min="10496" max="10496" width="49.5703125" style="1724" customWidth="1"/>
    <col min="10497" max="10497" width="11.7109375" style="1724" customWidth="1"/>
    <col min="10498" max="10498" width="13" style="1724" customWidth="1"/>
    <col min="10499" max="10501" width="11.7109375" style="1724" customWidth="1"/>
    <col min="10502" max="10502" width="9.85546875" style="1724" customWidth="1"/>
    <col min="10503" max="10503" width="10.7109375" style="1724" customWidth="1"/>
    <col min="10504" max="10504" width="4.5703125" style="1724" customWidth="1"/>
    <col min="10505" max="10505" width="2.7109375" style="1724" customWidth="1"/>
    <col min="10506" max="10747" width="10.7109375" style="1724"/>
    <col min="10748" max="10748" width="3.5703125" style="1724" customWidth="1"/>
    <col min="10749" max="10749" width="4.42578125" style="1724" customWidth="1"/>
    <col min="10750" max="10750" width="5.85546875" style="1724" customWidth="1"/>
    <col min="10751" max="10751" width="3.7109375" style="1724" customWidth="1"/>
    <col min="10752" max="10752" width="49.5703125" style="1724" customWidth="1"/>
    <col min="10753" max="10753" width="11.7109375" style="1724" customWidth="1"/>
    <col min="10754" max="10754" width="13" style="1724" customWidth="1"/>
    <col min="10755" max="10757" width="11.7109375" style="1724" customWidth="1"/>
    <col min="10758" max="10758" width="9.85546875" style="1724" customWidth="1"/>
    <col min="10759" max="10759" width="10.7109375" style="1724" customWidth="1"/>
    <col min="10760" max="10760" width="4.5703125" style="1724" customWidth="1"/>
    <col min="10761" max="10761" width="2.7109375" style="1724" customWidth="1"/>
    <col min="10762" max="11003" width="10.7109375" style="1724"/>
    <col min="11004" max="11004" width="3.5703125" style="1724" customWidth="1"/>
    <col min="11005" max="11005" width="4.42578125" style="1724" customWidth="1"/>
    <col min="11006" max="11006" width="5.85546875" style="1724" customWidth="1"/>
    <col min="11007" max="11007" width="3.7109375" style="1724" customWidth="1"/>
    <col min="11008" max="11008" width="49.5703125" style="1724" customWidth="1"/>
    <col min="11009" max="11009" width="11.7109375" style="1724" customWidth="1"/>
    <col min="11010" max="11010" width="13" style="1724" customWidth="1"/>
    <col min="11011" max="11013" width="11.7109375" style="1724" customWidth="1"/>
    <col min="11014" max="11014" width="9.85546875" style="1724" customWidth="1"/>
    <col min="11015" max="11015" width="10.7109375" style="1724" customWidth="1"/>
    <col min="11016" max="11016" width="4.5703125" style="1724" customWidth="1"/>
    <col min="11017" max="11017" width="2.7109375" style="1724" customWidth="1"/>
    <col min="11018" max="11259" width="10.7109375" style="1724"/>
    <col min="11260" max="11260" width="3.5703125" style="1724" customWidth="1"/>
    <col min="11261" max="11261" width="4.42578125" style="1724" customWidth="1"/>
    <col min="11262" max="11262" width="5.85546875" style="1724" customWidth="1"/>
    <col min="11263" max="11263" width="3.7109375" style="1724" customWidth="1"/>
    <col min="11264" max="11264" width="49.5703125" style="1724" customWidth="1"/>
    <col min="11265" max="11265" width="11.7109375" style="1724" customWidth="1"/>
    <col min="11266" max="11266" width="13" style="1724" customWidth="1"/>
    <col min="11267" max="11269" width="11.7109375" style="1724" customWidth="1"/>
    <col min="11270" max="11270" width="9.85546875" style="1724" customWidth="1"/>
    <col min="11271" max="11271" width="10.7109375" style="1724" customWidth="1"/>
    <col min="11272" max="11272" width="4.5703125" style="1724" customWidth="1"/>
    <col min="11273" max="11273" width="2.7109375" style="1724" customWidth="1"/>
    <col min="11274" max="11515" width="10.7109375" style="1724"/>
    <col min="11516" max="11516" width="3.5703125" style="1724" customWidth="1"/>
    <col min="11517" max="11517" width="4.42578125" style="1724" customWidth="1"/>
    <col min="11518" max="11518" width="5.85546875" style="1724" customWidth="1"/>
    <col min="11519" max="11519" width="3.7109375" style="1724" customWidth="1"/>
    <col min="11520" max="11520" width="49.5703125" style="1724" customWidth="1"/>
    <col min="11521" max="11521" width="11.7109375" style="1724" customWidth="1"/>
    <col min="11522" max="11522" width="13" style="1724" customWidth="1"/>
    <col min="11523" max="11525" width="11.7109375" style="1724" customWidth="1"/>
    <col min="11526" max="11526" width="9.85546875" style="1724" customWidth="1"/>
    <col min="11527" max="11527" width="10.7109375" style="1724" customWidth="1"/>
    <col min="11528" max="11528" width="4.5703125" style="1724" customWidth="1"/>
    <col min="11529" max="11529" width="2.7109375" style="1724" customWidth="1"/>
    <col min="11530" max="11771" width="10.7109375" style="1724"/>
    <col min="11772" max="11772" width="3.5703125" style="1724" customWidth="1"/>
    <col min="11773" max="11773" width="4.42578125" style="1724" customWidth="1"/>
    <col min="11774" max="11774" width="5.85546875" style="1724" customWidth="1"/>
    <col min="11775" max="11775" width="3.7109375" style="1724" customWidth="1"/>
    <col min="11776" max="11776" width="49.5703125" style="1724" customWidth="1"/>
    <col min="11777" max="11777" width="11.7109375" style="1724" customWidth="1"/>
    <col min="11778" max="11778" width="13" style="1724" customWidth="1"/>
    <col min="11779" max="11781" width="11.7109375" style="1724" customWidth="1"/>
    <col min="11782" max="11782" width="9.85546875" style="1724" customWidth="1"/>
    <col min="11783" max="11783" width="10.7109375" style="1724" customWidth="1"/>
    <col min="11784" max="11784" width="4.5703125" style="1724" customWidth="1"/>
    <col min="11785" max="11785" width="2.7109375" style="1724" customWidth="1"/>
    <col min="11786" max="12027" width="10.7109375" style="1724"/>
    <col min="12028" max="12028" width="3.5703125" style="1724" customWidth="1"/>
    <col min="12029" max="12029" width="4.42578125" style="1724" customWidth="1"/>
    <col min="12030" max="12030" width="5.85546875" style="1724" customWidth="1"/>
    <col min="12031" max="12031" width="3.7109375" style="1724" customWidth="1"/>
    <col min="12032" max="12032" width="49.5703125" style="1724" customWidth="1"/>
    <col min="12033" max="12033" width="11.7109375" style="1724" customWidth="1"/>
    <col min="12034" max="12034" width="13" style="1724" customWidth="1"/>
    <col min="12035" max="12037" width="11.7109375" style="1724" customWidth="1"/>
    <col min="12038" max="12038" width="9.85546875" style="1724" customWidth="1"/>
    <col min="12039" max="12039" width="10.7109375" style="1724" customWidth="1"/>
    <col min="12040" max="12040" width="4.5703125" style="1724" customWidth="1"/>
    <col min="12041" max="12041" width="2.7109375" style="1724" customWidth="1"/>
    <col min="12042" max="12283" width="10.7109375" style="1724"/>
    <col min="12284" max="12284" width="3.5703125" style="1724" customWidth="1"/>
    <col min="12285" max="12285" width="4.42578125" style="1724" customWidth="1"/>
    <col min="12286" max="12286" width="5.85546875" style="1724" customWidth="1"/>
    <col min="12287" max="12287" width="3.7109375" style="1724" customWidth="1"/>
    <col min="12288" max="12288" width="49.5703125" style="1724" customWidth="1"/>
    <col min="12289" max="12289" width="11.7109375" style="1724" customWidth="1"/>
    <col min="12290" max="12290" width="13" style="1724" customWidth="1"/>
    <col min="12291" max="12293" width="11.7109375" style="1724" customWidth="1"/>
    <col min="12294" max="12294" width="9.85546875" style="1724" customWidth="1"/>
    <col min="12295" max="12295" width="10.7109375" style="1724" customWidth="1"/>
    <col min="12296" max="12296" width="4.5703125" style="1724" customWidth="1"/>
    <col min="12297" max="12297" width="2.7109375" style="1724" customWidth="1"/>
    <col min="12298" max="12539" width="10.7109375" style="1724"/>
    <col min="12540" max="12540" width="3.5703125" style="1724" customWidth="1"/>
    <col min="12541" max="12541" width="4.42578125" style="1724" customWidth="1"/>
    <col min="12542" max="12542" width="5.85546875" style="1724" customWidth="1"/>
    <col min="12543" max="12543" width="3.7109375" style="1724" customWidth="1"/>
    <col min="12544" max="12544" width="49.5703125" style="1724" customWidth="1"/>
    <col min="12545" max="12545" width="11.7109375" style="1724" customWidth="1"/>
    <col min="12546" max="12546" width="13" style="1724" customWidth="1"/>
    <col min="12547" max="12549" width="11.7109375" style="1724" customWidth="1"/>
    <col min="12550" max="12550" width="9.85546875" style="1724" customWidth="1"/>
    <col min="12551" max="12551" width="10.7109375" style="1724" customWidth="1"/>
    <col min="12552" max="12552" width="4.5703125" style="1724" customWidth="1"/>
    <col min="12553" max="12553" width="2.7109375" style="1724" customWidth="1"/>
    <col min="12554" max="12795" width="10.7109375" style="1724"/>
    <col min="12796" max="12796" width="3.5703125" style="1724" customWidth="1"/>
    <col min="12797" max="12797" width="4.42578125" style="1724" customWidth="1"/>
    <col min="12798" max="12798" width="5.85546875" style="1724" customWidth="1"/>
    <col min="12799" max="12799" width="3.7109375" style="1724" customWidth="1"/>
    <col min="12800" max="12800" width="49.5703125" style="1724" customWidth="1"/>
    <col min="12801" max="12801" width="11.7109375" style="1724" customWidth="1"/>
    <col min="12802" max="12802" width="13" style="1724" customWidth="1"/>
    <col min="12803" max="12805" width="11.7109375" style="1724" customWidth="1"/>
    <col min="12806" max="12806" width="9.85546875" style="1724" customWidth="1"/>
    <col min="12807" max="12807" width="10.7109375" style="1724" customWidth="1"/>
    <col min="12808" max="12808" width="4.5703125" style="1724" customWidth="1"/>
    <col min="12809" max="12809" width="2.7109375" style="1724" customWidth="1"/>
    <col min="12810" max="13051" width="10.7109375" style="1724"/>
    <col min="13052" max="13052" width="3.5703125" style="1724" customWidth="1"/>
    <col min="13053" max="13053" width="4.42578125" style="1724" customWidth="1"/>
    <col min="13054" max="13054" width="5.85546875" style="1724" customWidth="1"/>
    <col min="13055" max="13055" width="3.7109375" style="1724" customWidth="1"/>
    <col min="13056" max="13056" width="49.5703125" style="1724" customWidth="1"/>
    <col min="13057" max="13057" width="11.7109375" style="1724" customWidth="1"/>
    <col min="13058" max="13058" width="13" style="1724" customWidth="1"/>
    <col min="13059" max="13061" width="11.7109375" style="1724" customWidth="1"/>
    <col min="13062" max="13062" width="9.85546875" style="1724" customWidth="1"/>
    <col min="13063" max="13063" width="10.7109375" style="1724" customWidth="1"/>
    <col min="13064" max="13064" width="4.5703125" style="1724" customWidth="1"/>
    <col min="13065" max="13065" width="2.7109375" style="1724" customWidth="1"/>
    <col min="13066" max="13307" width="10.7109375" style="1724"/>
    <col min="13308" max="13308" width="3.5703125" style="1724" customWidth="1"/>
    <col min="13309" max="13309" width="4.42578125" style="1724" customWidth="1"/>
    <col min="13310" max="13310" width="5.85546875" style="1724" customWidth="1"/>
    <col min="13311" max="13311" width="3.7109375" style="1724" customWidth="1"/>
    <col min="13312" max="13312" width="49.5703125" style="1724" customWidth="1"/>
    <col min="13313" max="13313" width="11.7109375" style="1724" customWidth="1"/>
    <col min="13314" max="13314" width="13" style="1724" customWidth="1"/>
    <col min="13315" max="13317" width="11.7109375" style="1724" customWidth="1"/>
    <col min="13318" max="13318" width="9.85546875" style="1724" customWidth="1"/>
    <col min="13319" max="13319" width="10.7109375" style="1724" customWidth="1"/>
    <col min="13320" max="13320" width="4.5703125" style="1724" customWidth="1"/>
    <col min="13321" max="13321" width="2.7109375" style="1724" customWidth="1"/>
    <col min="13322" max="13563" width="10.7109375" style="1724"/>
    <col min="13564" max="13564" width="3.5703125" style="1724" customWidth="1"/>
    <col min="13565" max="13565" width="4.42578125" style="1724" customWidth="1"/>
    <col min="13566" max="13566" width="5.85546875" style="1724" customWidth="1"/>
    <col min="13567" max="13567" width="3.7109375" style="1724" customWidth="1"/>
    <col min="13568" max="13568" width="49.5703125" style="1724" customWidth="1"/>
    <col min="13569" max="13569" width="11.7109375" style="1724" customWidth="1"/>
    <col min="13570" max="13570" width="13" style="1724" customWidth="1"/>
    <col min="13571" max="13573" width="11.7109375" style="1724" customWidth="1"/>
    <col min="13574" max="13574" width="9.85546875" style="1724" customWidth="1"/>
    <col min="13575" max="13575" width="10.7109375" style="1724" customWidth="1"/>
    <col min="13576" max="13576" width="4.5703125" style="1724" customWidth="1"/>
    <col min="13577" max="13577" width="2.7109375" style="1724" customWidth="1"/>
    <col min="13578" max="13819" width="10.7109375" style="1724"/>
    <col min="13820" max="13820" width="3.5703125" style="1724" customWidth="1"/>
    <col min="13821" max="13821" width="4.42578125" style="1724" customWidth="1"/>
    <col min="13822" max="13822" width="5.85546875" style="1724" customWidth="1"/>
    <col min="13823" max="13823" width="3.7109375" style="1724" customWidth="1"/>
    <col min="13824" max="13824" width="49.5703125" style="1724" customWidth="1"/>
    <col min="13825" max="13825" width="11.7109375" style="1724" customWidth="1"/>
    <col min="13826" max="13826" width="13" style="1724" customWidth="1"/>
    <col min="13827" max="13829" width="11.7109375" style="1724" customWidth="1"/>
    <col min="13830" max="13830" width="9.85546875" style="1724" customWidth="1"/>
    <col min="13831" max="13831" width="10.7109375" style="1724" customWidth="1"/>
    <col min="13832" max="13832" width="4.5703125" style="1724" customWidth="1"/>
    <col min="13833" max="13833" width="2.7109375" style="1724" customWidth="1"/>
    <col min="13834" max="14075" width="10.7109375" style="1724"/>
    <col min="14076" max="14076" width="3.5703125" style="1724" customWidth="1"/>
    <col min="14077" max="14077" width="4.42578125" style="1724" customWidth="1"/>
    <col min="14078" max="14078" width="5.85546875" style="1724" customWidth="1"/>
    <col min="14079" max="14079" width="3.7109375" style="1724" customWidth="1"/>
    <col min="14080" max="14080" width="49.5703125" style="1724" customWidth="1"/>
    <col min="14081" max="14081" width="11.7109375" style="1724" customWidth="1"/>
    <col min="14082" max="14082" width="13" style="1724" customWidth="1"/>
    <col min="14083" max="14085" width="11.7109375" style="1724" customWidth="1"/>
    <col min="14086" max="14086" width="9.85546875" style="1724" customWidth="1"/>
    <col min="14087" max="14087" width="10.7109375" style="1724" customWidth="1"/>
    <col min="14088" max="14088" width="4.5703125" style="1724" customWidth="1"/>
    <col min="14089" max="14089" width="2.7109375" style="1724" customWidth="1"/>
    <col min="14090" max="14331" width="10.7109375" style="1724"/>
    <col min="14332" max="14332" width="3.5703125" style="1724" customWidth="1"/>
    <col min="14333" max="14333" width="4.42578125" style="1724" customWidth="1"/>
    <col min="14334" max="14334" width="5.85546875" style="1724" customWidth="1"/>
    <col min="14335" max="14335" width="3.7109375" style="1724" customWidth="1"/>
    <col min="14336" max="14336" width="49.5703125" style="1724" customWidth="1"/>
    <col min="14337" max="14337" width="11.7109375" style="1724" customWidth="1"/>
    <col min="14338" max="14338" width="13" style="1724" customWidth="1"/>
    <col min="14339" max="14341" width="11.7109375" style="1724" customWidth="1"/>
    <col min="14342" max="14342" width="9.85546875" style="1724" customWidth="1"/>
    <col min="14343" max="14343" width="10.7109375" style="1724" customWidth="1"/>
    <col min="14344" max="14344" width="4.5703125" style="1724" customWidth="1"/>
    <col min="14345" max="14345" width="2.7109375" style="1724" customWidth="1"/>
    <col min="14346" max="14587" width="10.7109375" style="1724"/>
    <col min="14588" max="14588" width="3.5703125" style="1724" customWidth="1"/>
    <col min="14589" max="14589" width="4.42578125" style="1724" customWidth="1"/>
    <col min="14590" max="14590" width="5.85546875" style="1724" customWidth="1"/>
    <col min="14591" max="14591" width="3.7109375" style="1724" customWidth="1"/>
    <col min="14592" max="14592" width="49.5703125" style="1724" customWidth="1"/>
    <col min="14593" max="14593" width="11.7109375" style="1724" customWidth="1"/>
    <col min="14594" max="14594" width="13" style="1724" customWidth="1"/>
    <col min="14595" max="14597" width="11.7109375" style="1724" customWidth="1"/>
    <col min="14598" max="14598" width="9.85546875" style="1724" customWidth="1"/>
    <col min="14599" max="14599" width="10.7109375" style="1724" customWidth="1"/>
    <col min="14600" max="14600" width="4.5703125" style="1724" customWidth="1"/>
    <col min="14601" max="14601" width="2.7109375" style="1724" customWidth="1"/>
    <col min="14602" max="14843" width="10.7109375" style="1724"/>
    <col min="14844" max="14844" width="3.5703125" style="1724" customWidth="1"/>
    <col min="14845" max="14845" width="4.42578125" style="1724" customWidth="1"/>
    <col min="14846" max="14846" width="5.85546875" style="1724" customWidth="1"/>
    <col min="14847" max="14847" width="3.7109375" style="1724" customWidth="1"/>
    <col min="14848" max="14848" width="49.5703125" style="1724" customWidth="1"/>
    <col min="14849" max="14849" width="11.7109375" style="1724" customWidth="1"/>
    <col min="14850" max="14850" width="13" style="1724" customWidth="1"/>
    <col min="14851" max="14853" width="11.7109375" style="1724" customWidth="1"/>
    <col min="14854" max="14854" width="9.85546875" style="1724" customWidth="1"/>
    <col min="14855" max="14855" width="10.7109375" style="1724" customWidth="1"/>
    <col min="14856" max="14856" width="4.5703125" style="1724" customWidth="1"/>
    <col min="14857" max="14857" width="2.7109375" style="1724" customWidth="1"/>
    <col min="14858" max="15099" width="10.7109375" style="1724"/>
    <col min="15100" max="15100" width="3.5703125" style="1724" customWidth="1"/>
    <col min="15101" max="15101" width="4.42578125" style="1724" customWidth="1"/>
    <col min="15102" max="15102" width="5.85546875" style="1724" customWidth="1"/>
    <col min="15103" max="15103" width="3.7109375" style="1724" customWidth="1"/>
    <col min="15104" max="15104" width="49.5703125" style="1724" customWidth="1"/>
    <col min="15105" max="15105" width="11.7109375" style="1724" customWidth="1"/>
    <col min="15106" max="15106" width="13" style="1724" customWidth="1"/>
    <col min="15107" max="15109" width="11.7109375" style="1724" customWidth="1"/>
    <col min="15110" max="15110" width="9.85546875" style="1724" customWidth="1"/>
    <col min="15111" max="15111" width="10.7109375" style="1724" customWidth="1"/>
    <col min="15112" max="15112" width="4.5703125" style="1724" customWidth="1"/>
    <col min="15113" max="15113" width="2.7109375" style="1724" customWidth="1"/>
    <col min="15114" max="15355" width="10.7109375" style="1724"/>
    <col min="15356" max="15356" width="3.5703125" style="1724" customWidth="1"/>
    <col min="15357" max="15357" width="4.42578125" style="1724" customWidth="1"/>
    <col min="15358" max="15358" width="5.85546875" style="1724" customWidth="1"/>
    <col min="15359" max="15359" width="3.7109375" style="1724" customWidth="1"/>
    <col min="15360" max="15360" width="49.5703125" style="1724" customWidth="1"/>
    <col min="15361" max="15361" width="11.7109375" style="1724" customWidth="1"/>
    <col min="15362" max="15362" width="13" style="1724" customWidth="1"/>
    <col min="15363" max="15365" width="11.7109375" style="1724" customWidth="1"/>
    <col min="15366" max="15366" width="9.85546875" style="1724" customWidth="1"/>
    <col min="15367" max="15367" width="10.7109375" style="1724" customWidth="1"/>
    <col min="15368" max="15368" width="4.5703125" style="1724" customWidth="1"/>
    <col min="15369" max="15369" width="2.7109375" style="1724" customWidth="1"/>
    <col min="15370" max="15611" width="10.7109375" style="1724"/>
    <col min="15612" max="15612" width="3.5703125" style="1724" customWidth="1"/>
    <col min="15613" max="15613" width="4.42578125" style="1724" customWidth="1"/>
    <col min="15614" max="15614" width="5.85546875" style="1724" customWidth="1"/>
    <col min="15615" max="15615" width="3.7109375" style="1724" customWidth="1"/>
    <col min="15616" max="15616" width="49.5703125" style="1724" customWidth="1"/>
    <col min="15617" max="15617" width="11.7109375" style="1724" customWidth="1"/>
    <col min="15618" max="15618" width="13" style="1724" customWidth="1"/>
    <col min="15619" max="15621" width="11.7109375" style="1724" customWidth="1"/>
    <col min="15622" max="15622" width="9.85546875" style="1724" customWidth="1"/>
    <col min="15623" max="15623" width="10.7109375" style="1724" customWidth="1"/>
    <col min="15624" max="15624" width="4.5703125" style="1724" customWidth="1"/>
    <col min="15625" max="15625" width="2.7109375" style="1724" customWidth="1"/>
    <col min="15626" max="15867" width="10.7109375" style="1724"/>
    <col min="15868" max="15868" width="3.5703125" style="1724" customWidth="1"/>
    <col min="15869" max="15869" width="4.42578125" style="1724" customWidth="1"/>
    <col min="15870" max="15870" width="5.85546875" style="1724" customWidth="1"/>
    <col min="15871" max="15871" width="3.7109375" style="1724" customWidth="1"/>
    <col min="15872" max="15872" width="49.5703125" style="1724" customWidth="1"/>
    <col min="15873" max="15873" width="11.7109375" style="1724" customWidth="1"/>
    <col min="15874" max="15874" width="13" style="1724" customWidth="1"/>
    <col min="15875" max="15877" width="11.7109375" style="1724" customWidth="1"/>
    <col min="15878" max="15878" width="9.85546875" style="1724" customWidth="1"/>
    <col min="15879" max="15879" width="10.7109375" style="1724" customWidth="1"/>
    <col min="15880" max="15880" width="4.5703125" style="1724" customWidth="1"/>
    <col min="15881" max="15881" width="2.7109375" style="1724" customWidth="1"/>
    <col min="15882" max="16123" width="10.7109375" style="1724"/>
    <col min="16124" max="16124" width="3.5703125" style="1724" customWidth="1"/>
    <col min="16125" max="16125" width="4.42578125" style="1724" customWidth="1"/>
    <col min="16126" max="16126" width="5.85546875" style="1724" customWidth="1"/>
    <col min="16127" max="16127" width="3.7109375" style="1724" customWidth="1"/>
    <col min="16128" max="16128" width="49.5703125" style="1724" customWidth="1"/>
    <col min="16129" max="16129" width="11.7109375" style="1724" customWidth="1"/>
    <col min="16130" max="16130" width="13" style="1724" customWidth="1"/>
    <col min="16131" max="16133" width="11.7109375" style="1724" customWidth="1"/>
    <col min="16134" max="16134" width="9.85546875" style="1724" customWidth="1"/>
    <col min="16135" max="16135" width="10.7109375" style="1724" customWidth="1"/>
    <col min="16136" max="16136" width="4.5703125" style="1724" customWidth="1"/>
    <col min="16137" max="16137" width="2.7109375" style="1724" customWidth="1"/>
    <col min="16138" max="16384" width="10.7109375" style="1724"/>
  </cols>
  <sheetData>
    <row r="1" spans="1:16" ht="13.5" customHeight="1">
      <c r="A1" s="3977" t="s">
        <v>391</v>
      </c>
      <c r="B1" s="1720" t="s">
        <v>1669</v>
      </c>
      <c r="C1" s="1721"/>
      <c r="D1" s="1721"/>
      <c r="E1" s="1721"/>
      <c r="F1" s="1722"/>
      <c r="G1" s="1722"/>
      <c r="H1" s="1722"/>
      <c r="I1" s="1722"/>
      <c r="J1" s="1721"/>
      <c r="K1" s="1721"/>
      <c r="L1" s="1721"/>
      <c r="M1" s="1723"/>
      <c r="N1" s="3973" t="s">
        <v>3463</v>
      </c>
    </row>
    <row r="2" spans="1:16" ht="12.75" customHeight="1">
      <c r="A2" s="3976"/>
      <c r="B2" s="1726" t="s">
        <v>295</v>
      </c>
      <c r="C2" s="1727"/>
      <c r="D2" s="1727"/>
      <c r="E2" s="1728"/>
      <c r="F2" s="1729"/>
      <c r="G2" s="1729"/>
      <c r="H2" s="1729"/>
      <c r="I2" s="1729"/>
      <c r="J2" s="1727"/>
      <c r="K2" s="1727"/>
      <c r="L2" s="1727"/>
      <c r="M2" s="1730"/>
      <c r="N2" s="3974"/>
    </row>
    <row r="3" spans="1:16" ht="12.75" customHeight="1">
      <c r="A3" s="3976"/>
      <c r="B3" s="1731"/>
      <c r="C3" s="1732"/>
      <c r="D3" s="1732"/>
      <c r="E3" s="1733"/>
      <c r="F3" s="1734"/>
      <c r="G3" s="1735"/>
      <c r="H3" s="1735"/>
      <c r="I3" s="1735"/>
      <c r="J3" s="1736"/>
      <c r="K3" s="1736"/>
      <c r="L3" s="1736"/>
      <c r="M3" s="1730"/>
      <c r="N3" s="3974"/>
    </row>
    <row r="4" spans="1:16" ht="12.75" customHeight="1">
      <c r="A4" s="3976"/>
      <c r="B4" s="1737" t="s">
        <v>1670</v>
      </c>
      <c r="C4" s="1732"/>
      <c r="D4" s="1732"/>
      <c r="E4" s="1736"/>
      <c r="F4" s="1734"/>
      <c r="G4" s="1735"/>
      <c r="H4" s="1735"/>
      <c r="I4" s="1735"/>
      <c r="J4" s="1736"/>
      <c r="K4" s="1736"/>
      <c r="L4" s="1736"/>
      <c r="M4" s="1730"/>
      <c r="N4" s="3974"/>
    </row>
    <row r="5" spans="1:16" ht="12.75" customHeight="1">
      <c r="A5" s="3976"/>
      <c r="B5" s="1738" t="s">
        <v>1671</v>
      </c>
      <c r="C5" s="1739"/>
      <c r="D5" s="1739"/>
      <c r="E5" s="1740"/>
      <c r="F5" s="1741"/>
      <c r="G5" s="1742"/>
      <c r="H5" s="1742"/>
      <c r="I5" s="1742"/>
      <c r="J5" s="1740"/>
      <c r="K5" s="1740"/>
      <c r="L5" s="1740"/>
      <c r="M5" s="1743"/>
      <c r="N5" s="3974"/>
    </row>
    <row r="6" spans="1:16" ht="12.75" customHeight="1">
      <c r="A6" s="3976"/>
      <c r="B6" s="1744"/>
      <c r="C6" s="1745"/>
      <c r="D6" s="1745"/>
      <c r="E6" s="1746"/>
      <c r="F6" s="1747"/>
      <c r="G6" s="1742"/>
      <c r="H6" s="1742"/>
      <c r="I6" s="1742"/>
      <c r="J6" s="1740"/>
      <c r="K6" s="1736"/>
      <c r="L6" s="1748"/>
      <c r="M6" s="1730"/>
      <c r="N6" s="3974"/>
      <c r="P6" s="1749"/>
    </row>
    <row r="7" spans="1:16" ht="12.75" customHeight="1">
      <c r="A7" s="3976"/>
      <c r="B7" s="1750"/>
      <c r="C7" s="1751"/>
      <c r="D7" s="1752"/>
      <c r="E7" s="1753"/>
      <c r="F7" s="1754"/>
      <c r="G7" s="1755"/>
      <c r="H7" s="1755" t="s">
        <v>1672</v>
      </c>
      <c r="I7" s="1755"/>
      <c r="J7" s="1756"/>
      <c r="K7" s="1757"/>
      <c r="L7" s="1757"/>
      <c r="M7" s="1758"/>
      <c r="N7" s="3974"/>
    </row>
    <row r="8" spans="1:16" ht="12.75" customHeight="1">
      <c r="A8" s="3976"/>
      <c r="B8" s="1759"/>
      <c r="C8" s="1759"/>
      <c r="D8" s="1732"/>
      <c r="E8" s="1736"/>
      <c r="F8" s="1760"/>
      <c r="G8" s="1761" t="s">
        <v>1673</v>
      </c>
      <c r="H8" s="1761"/>
      <c r="I8" s="1761"/>
      <c r="J8" s="1762"/>
      <c r="K8" s="1762"/>
      <c r="L8" s="1762"/>
      <c r="M8" s="1763"/>
      <c r="N8" s="3974"/>
    </row>
    <row r="9" spans="1:16" ht="17.25" customHeight="1">
      <c r="A9" s="3976"/>
      <c r="B9" s="1759"/>
      <c r="C9" s="1759"/>
      <c r="D9" s="1732"/>
      <c r="E9" s="1736"/>
      <c r="F9" s="1764" t="s">
        <v>1674</v>
      </c>
      <c r="G9" s="1764" t="s">
        <v>1675</v>
      </c>
      <c r="H9" s="1764" t="s">
        <v>1676</v>
      </c>
      <c r="I9" s="1764"/>
      <c r="J9" s="1759" t="s">
        <v>1677</v>
      </c>
      <c r="K9" s="1762"/>
      <c r="L9" s="1762"/>
      <c r="M9" s="1763"/>
      <c r="N9" s="3974"/>
    </row>
    <row r="10" spans="1:16" ht="12.75" customHeight="1">
      <c r="A10" s="1765"/>
      <c r="B10" s="1759" t="s">
        <v>7</v>
      </c>
      <c r="C10" s="1759" t="s">
        <v>71</v>
      </c>
      <c r="D10" s="1732"/>
      <c r="E10" s="1766" t="s">
        <v>1678</v>
      </c>
      <c r="F10" s="1764" t="s">
        <v>1679</v>
      </c>
      <c r="G10" s="1764" t="s">
        <v>1680</v>
      </c>
      <c r="H10" s="1764" t="s">
        <v>1681</v>
      </c>
      <c r="I10" s="1764" t="s">
        <v>1682</v>
      </c>
      <c r="J10" s="1759" t="s">
        <v>1683</v>
      </c>
      <c r="K10" s="1759" t="s">
        <v>1684</v>
      </c>
      <c r="L10" s="1759" t="s">
        <v>319</v>
      </c>
      <c r="M10" s="1759" t="s">
        <v>7</v>
      </c>
      <c r="N10" s="3974"/>
    </row>
    <row r="11" spans="1:16" ht="12.75" customHeight="1">
      <c r="A11" s="1765"/>
      <c r="B11" s="1767" t="s">
        <v>17</v>
      </c>
      <c r="C11" s="1767" t="s">
        <v>79</v>
      </c>
      <c r="D11" s="1739"/>
      <c r="E11" s="1768" t="s">
        <v>24</v>
      </c>
      <c r="F11" s="1769" t="s">
        <v>25</v>
      </c>
      <c r="G11" s="1769" t="s">
        <v>26</v>
      </c>
      <c r="H11" s="1769" t="s">
        <v>27</v>
      </c>
      <c r="I11" s="1769" t="s">
        <v>28</v>
      </c>
      <c r="J11" s="1767" t="s">
        <v>29</v>
      </c>
      <c r="K11" s="1767" t="s">
        <v>30</v>
      </c>
      <c r="L11" s="1767" t="s">
        <v>31</v>
      </c>
      <c r="M11" s="1767" t="s">
        <v>17</v>
      </c>
      <c r="N11" s="3974"/>
    </row>
    <row r="12" spans="1:16" ht="12.75" customHeight="1">
      <c r="A12" s="1765"/>
      <c r="B12" s="1759"/>
      <c r="C12" s="1759"/>
      <c r="D12" s="1736" t="s">
        <v>1685</v>
      </c>
      <c r="E12" s="1766"/>
      <c r="F12" s="1770" t="s">
        <v>1686</v>
      </c>
      <c r="G12" s="1770" t="s">
        <v>1686</v>
      </c>
      <c r="H12" s="1770" t="s">
        <v>1686</v>
      </c>
      <c r="I12" s="1770" t="s">
        <v>1686</v>
      </c>
      <c r="J12" s="1762" t="s">
        <v>1686</v>
      </c>
      <c r="K12" s="1762" t="s">
        <v>1686</v>
      </c>
      <c r="L12" s="1762" t="s">
        <v>1686</v>
      </c>
      <c r="M12" s="1759"/>
      <c r="N12" s="3974"/>
    </row>
    <row r="13" spans="1:16" ht="12.75" customHeight="1">
      <c r="A13" s="1765"/>
      <c r="B13" s="1759"/>
      <c r="C13" s="1759"/>
      <c r="D13" s="1736" t="s">
        <v>1687</v>
      </c>
      <c r="E13" s="1766"/>
      <c r="F13" s="1770"/>
      <c r="G13" s="1770"/>
      <c r="H13" s="1770"/>
      <c r="I13" s="1770"/>
      <c r="J13" s="1762"/>
      <c r="K13" s="1762"/>
      <c r="L13" s="1762"/>
      <c r="M13" s="1759"/>
      <c r="N13" s="1771"/>
    </row>
    <row r="14" spans="1:16" ht="12.75" customHeight="1">
      <c r="A14" s="1765"/>
      <c r="B14" s="1759">
        <v>1</v>
      </c>
      <c r="C14" s="1759"/>
      <c r="D14" s="1732"/>
      <c r="E14" s="1766" t="s">
        <v>1688</v>
      </c>
      <c r="F14" s="3611">
        <v>1387</v>
      </c>
      <c r="G14" s="3611">
        <v>956</v>
      </c>
      <c r="H14" s="3611">
        <v>10189</v>
      </c>
      <c r="I14" s="3611">
        <v>5928</v>
      </c>
      <c r="J14" s="3610">
        <f t="shared" ref="J14:J46" si="0">SUM(F14:I14)</f>
        <v>18460</v>
      </c>
      <c r="K14" s="3610"/>
      <c r="L14" s="3610">
        <f>K14+J14</f>
        <v>18460</v>
      </c>
      <c r="M14" s="1759">
        <v>1</v>
      </c>
      <c r="N14" s="1771"/>
    </row>
    <row r="15" spans="1:16" ht="12.75" customHeight="1">
      <c r="A15" s="1765"/>
      <c r="B15" s="1772">
        <v>2</v>
      </c>
      <c r="C15" s="1772"/>
      <c r="D15" s="1745"/>
      <c r="E15" s="1756" t="s">
        <v>1689</v>
      </c>
      <c r="F15" s="3612">
        <v>13</v>
      </c>
      <c r="G15" s="3612">
        <v>217</v>
      </c>
      <c r="H15" s="3612">
        <v>7773</v>
      </c>
      <c r="I15" s="3612">
        <v>274</v>
      </c>
      <c r="J15" s="3612">
        <f t="shared" si="0"/>
        <v>8277</v>
      </c>
      <c r="K15" s="3613"/>
      <c r="L15" s="3613">
        <f>K15+J15</f>
        <v>8277</v>
      </c>
      <c r="M15" s="1772">
        <v>2</v>
      </c>
      <c r="N15" s="1771"/>
    </row>
    <row r="16" spans="1:16" ht="12.75" customHeight="1">
      <c r="A16" s="1765"/>
      <c r="B16" s="1772">
        <v>3</v>
      </c>
      <c r="C16" s="1772"/>
      <c r="D16" s="1745"/>
      <c r="E16" s="1756" t="s">
        <v>1690</v>
      </c>
      <c r="F16" s="3612">
        <v>61</v>
      </c>
      <c r="G16" s="3612">
        <v>279</v>
      </c>
      <c r="H16" s="3612">
        <v>1689</v>
      </c>
      <c r="I16" s="3612">
        <v>976</v>
      </c>
      <c r="J16" s="3612">
        <f t="shared" si="0"/>
        <v>3005</v>
      </c>
      <c r="K16" s="3613"/>
      <c r="L16" s="3613">
        <f>K16+J16</f>
        <v>3005</v>
      </c>
      <c r="M16" s="1772">
        <v>3</v>
      </c>
      <c r="N16" s="1732"/>
    </row>
    <row r="17" spans="1:14" ht="12.75" customHeight="1">
      <c r="A17" s="1765"/>
      <c r="B17" s="1772">
        <v>4</v>
      </c>
      <c r="C17" s="1772"/>
      <c r="D17" s="1745"/>
      <c r="E17" s="1756" t="s">
        <v>1691</v>
      </c>
      <c r="F17" s="3612">
        <v>13</v>
      </c>
      <c r="G17" s="3612">
        <v>13</v>
      </c>
      <c r="H17" s="3612">
        <v>155</v>
      </c>
      <c r="I17" s="3612">
        <v>572</v>
      </c>
      <c r="J17" s="3612">
        <f t="shared" si="0"/>
        <v>753</v>
      </c>
      <c r="K17" s="3613"/>
      <c r="L17" s="3613">
        <f>K17+J17</f>
        <v>753</v>
      </c>
      <c r="M17" s="1772">
        <v>4</v>
      </c>
      <c r="N17" s="1732"/>
    </row>
    <row r="18" spans="1:14" ht="12.75" customHeight="1">
      <c r="A18" s="1765"/>
      <c r="B18" s="1772">
        <v>5</v>
      </c>
      <c r="C18" s="1772"/>
      <c r="D18" s="1745"/>
      <c r="E18" s="1756" t="s">
        <v>1247</v>
      </c>
      <c r="F18" s="3612">
        <v>2044</v>
      </c>
      <c r="G18" s="3612"/>
      <c r="H18" s="3612"/>
      <c r="I18" s="3612">
        <v>0</v>
      </c>
      <c r="J18" s="3612">
        <f t="shared" si="0"/>
        <v>2044</v>
      </c>
      <c r="K18" s="3613"/>
      <c r="L18" s="3613">
        <f>K18+J18</f>
        <v>2044</v>
      </c>
      <c r="M18" s="1772">
        <v>5</v>
      </c>
      <c r="N18" s="1773"/>
    </row>
    <row r="19" spans="1:14">
      <c r="A19" s="1774"/>
      <c r="B19" s="1772"/>
      <c r="C19" s="1772"/>
      <c r="D19" s="1745"/>
      <c r="E19" s="1756" t="s">
        <v>1692</v>
      </c>
      <c r="F19" s="3612">
        <f>SUM(F14:F18)</f>
        <v>3518</v>
      </c>
      <c r="G19" s="3612">
        <f t="shared" ref="G19:I19" si="1">SUM(G14:G18)</f>
        <v>1465</v>
      </c>
      <c r="H19" s="3612">
        <f t="shared" si="1"/>
        <v>19806</v>
      </c>
      <c r="I19" s="3612">
        <f t="shared" si="1"/>
        <v>7750</v>
      </c>
      <c r="J19" s="3612">
        <f t="shared" si="0"/>
        <v>32539</v>
      </c>
      <c r="K19" s="3613"/>
      <c r="L19" s="3613">
        <f>F19+G19+H19+I19</f>
        <v>32539</v>
      </c>
      <c r="M19" s="1772"/>
      <c r="N19" s="1732"/>
    </row>
    <row r="20" spans="1:14">
      <c r="A20" s="1774"/>
      <c r="B20" s="1759"/>
      <c r="C20" s="1759"/>
      <c r="D20" s="1773"/>
      <c r="E20" s="1766"/>
      <c r="F20" s="3611">
        <v>0</v>
      </c>
      <c r="G20" s="3611">
        <v>0</v>
      </c>
      <c r="H20" s="3611">
        <v>0</v>
      </c>
      <c r="I20" s="3611">
        <v>0</v>
      </c>
      <c r="J20" s="3610">
        <f t="shared" si="0"/>
        <v>0</v>
      </c>
      <c r="K20" s="3610"/>
      <c r="L20" s="3610"/>
      <c r="M20" s="1759"/>
      <c r="N20" s="1732"/>
    </row>
    <row r="21" spans="1:14">
      <c r="A21" s="1774"/>
      <c r="B21" s="1759"/>
      <c r="C21" s="1759"/>
      <c r="D21" s="1748" t="s">
        <v>1693</v>
      </c>
      <c r="E21" s="1766"/>
      <c r="F21" s="3611">
        <v>0</v>
      </c>
      <c r="G21" s="3611">
        <v>0</v>
      </c>
      <c r="H21" s="3611">
        <v>0</v>
      </c>
      <c r="I21" s="3611">
        <v>0</v>
      </c>
      <c r="J21" s="3610">
        <f t="shared" si="0"/>
        <v>0</v>
      </c>
      <c r="K21" s="3610"/>
      <c r="L21" s="3610"/>
      <c r="M21" s="1759"/>
      <c r="N21" s="1732"/>
    </row>
    <row r="22" spans="1:14">
      <c r="A22" s="1774"/>
      <c r="B22" s="1759">
        <v>6</v>
      </c>
      <c r="C22" s="1759"/>
      <c r="D22" s="1773"/>
      <c r="E22" s="1766" t="s">
        <v>1694</v>
      </c>
      <c r="F22" s="3611">
        <v>15891</v>
      </c>
      <c r="G22" s="3611">
        <v>704</v>
      </c>
      <c r="H22" s="3611">
        <v>33354</v>
      </c>
      <c r="I22" s="3611">
        <v>0</v>
      </c>
      <c r="J22" s="3610">
        <f t="shared" si="0"/>
        <v>49949</v>
      </c>
      <c r="K22" s="3610"/>
      <c r="L22" s="3610">
        <f t="shared" ref="L22:L44" si="2">K22+J22</f>
        <v>49949</v>
      </c>
      <c r="M22" s="1759">
        <v>6</v>
      </c>
      <c r="N22" s="1732"/>
    </row>
    <row r="23" spans="1:14">
      <c r="A23" s="1774"/>
      <c r="B23" s="1772">
        <v>7</v>
      </c>
      <c r="C23" s="1772"/>
      <c r="D23" s="1745"/>
      <c r="E23" s="1756" t="s">
        <v>1695</v>
      </c>
      <c r="F23" s="3612">
        <v>1297</v>
      </c>
      <c r="G23" s="3612">
        <v>6</v>
      </c>
      <c r="H23" s="3612">
        <v>742</v>
      </c>
      <c r="I23" s="3612"/>
      <c r="J23" s="3612">
        <f t="shared" si="0"/>
        <v>2045</v>
      </c>
      <c r="K23" s="3613"/>
      <c r="L23" s="3613">
        <f t="shared" si="2"/>
        <v>2045</v>
      </c>
      <c r="M23" s="1772">
        <v>7</v>
      </c>
      <c r="N23" s="1773"/>
    </row>
    <row r="24" spans="1:14">
      <c r="A24" s="1774"/>
      <c r="B24" s="1772">
        <v>8</v>
      </c>
      <c r="C24" s="1772"/>
      <c r="D24" s="1745"/>
      <c r="E24" s="1756" t="s">
        <v>1696</v>
      </c>
      <c r="F24" s="3612"/>
      <c r="G24" s="3612"/>
      <c r="H24" s="3612">
        <v>308</v>
      </c>
      <c r="I24" s="3612"/>
      <c r="J24" s="3612">
        <f t="shared" si="0"/>
        <v>308</v>
      </c>
      <c r="K24" s="3613"/>
      <c r="L24" s="3613">
        <f t="shared" si="2"/>
        <v>308</v>
      </c>
      <c r="M24" s="1772">
        <v>8</v>
      </c>
      <c r="N24" s="1773"/>
    </row>
    <row r="25" spans="1:14">
      <c r="A25" s="1748"/>
      <c r="B25" s="1772">
        <v>9</v>
      </c>
      <c r="C25" s="1772"/>
      <c r="D25" s="1745"/>
      <c r="E25" s="1756" t="s">
        <v>1697</v>
      </c>
      <c r="F25" s="3612"/>
      <c r="G25" s="3612"/>
      <c r="H25" s="3612">
        <v>20</v>
      </c>
      <c r="I25" s="3612"/>
      <c r="J25" s="3612">
        <f t="shared" si="0"/>
        <v>20</v>
      </c>
      <c r="K25" s="3613"/>
      <c r="L25" s="3613">
        <f t="shared" si="2"/>
        <v>20</v>
      </c>
      <c r="M25" s="1772">
        <v>9</v>
      </c>
      <c r="N25" s="1773"/>
    </row>
    <row r="26" spans="1:14">
      <c r="A26" s="1748"/>
      <c r="B26" s="1772">
        <v>10</v>
      </c>
      <c r="C26" s="1772"/>
      <c r="D26" s="1745"/>
      <c r="E26" s="1756" t="s">
        <v>1698</v>
      </c>
      <c r="F26" s="3612">
        <v>20089</v>
      </c>
      <c r="G26" s="3612">
        <v>1695</v>
      </c>
      <c r="H26" s="3612">
        <v>14770</v>
      </c>
      <c r="I26" s="3612">
        <v>2970</v>
      </c>
      <c r="J26" s="3612">
        <f t="shared" si="0"/>
        <v>39524</v>
      </c>
      <c r="K26" s="3613"/>
      <c r="L26" s="3613">
        <f t="shared" si="2"/>
        <v>39524</v>
      </c>
      <c r="M26" s="1772">
        <v>10</v>
      </c>
      <c r="N26" s="1773"/>
    </row>
    <row r="27" spans="1:14">
      <c r="A27" s="1748"/>
      <c r="B27" s="1772">
        <v>11</v>
      </c>
      <c r="C27" s="1772"/>
      <c r="D27" s="1745"/>
      <c r="E27" s="1756" t="s">
        <v>1699</v>
      </c>
      <c r="F27" s="3612">
        <v>764</v>
      </c>
      <c r="G27" s="3612">
        <v>127</v>
      </c>
      <c r="H27" s="3612">
        <v>1132</v>
      </c>
      <c r="I27" s="3612">
        <v>99</v>
      </c>
      <c r="J27" s="3612">
        <f t="shared" si="0"/>
        <v>2122</v>
      </c>
      <c r="K27" s="3613"/>
      <c r="L27" s="3613">
        <f t="shared" si="2"/>
        <v>2122</v>
      </c>
      <c r="M27" s="1772">
        <v>11</v>
      </c>
      <c r="N27" s="1773"/>
    </row>
    <row r="28" spans="1:14">
      <c r="A28" s="1748"/>
      <c r="B28" s="1772">
        <v>12</v>
      </c>
      <c r="C28" s="1772"/>
      <c r="D28" s="1745"/>
      <c r="E28" s="1756" t="s">
        <v>1700</v>
      </c>
      <c r="F28" s="3612">
        <v>10795</v>
      </c>
      <c r="G28" s="3612">
        <v>5764</v>
      </c>
      <c r="H28" s="3612">
        <v>2848</v>
      </c>
      <c r="I28" s="3612">
        <v>2916</v>
      </c>
      <c r="J28" s="3612">
        <f t="shared" si="0"/>
        <v>22323</v>
      </c>
      <c r="K28" s="3613"/>
      <c r="L28" s="3613">
        <f t="shared" si="2"/>
        <v>22323</v>
      </c>
      <c r="M28" s="1772">
        <v>12</v>
      </c>
      <c r="N28" s="1773"/>
    </row>
    <row r="29" spans="1:14">
      <c r="A29" s="1748"/>
      <c r="B29" s="1772">
        <v>13</v>
      </c>
      <c r="C29" s="1772"/>
      <c r="D29" s="1745"/>
      <c r="E29" s="1756" t="s">
        <v>1701</v>
      </c>
      <c r="F29" s="3612">
        <v>123</v>
      </c>
      <c r="G29" s="3612">
        <v>360</v>
      </c>
      <c r="H29" s="3612"/>
      <c r="I29" s="3612"/>
      <c r="J29" s="3612">
        <f t="shared" si="0"/>
        <v>483</v>
      </c>
      <c r="K29" s="3613"/>
      <c r="L29" s="3613">
        <f t="shared" si="2"/>
        <v>483</v>
      </c>
      <c r="M29" s="1772">
        <v>13</v>
      </c>
      <c r="N29" s="1773"/>
    </row>
    <row r="30" spans="1:14">
      <c r="A30" s="1748"/>
      <c r="B30" s="1772">
        <v>14</v>
      </c>
      <c r="C30" s="1772"/>
      <c r="D30" s="1745"/>
      <c r="E30" s="1756" t="s">
        <v>1702</v>
      </c>
      <c r="F30" s="3612">
        <v>79139</v>
      </c>
      <c r="G30" s="3612">
        <v>20673</v>
      </c>
      <c r="H30" s="3612">
        <v>35651</v>
      </c>
      <c r="I30" s="3612">
        <v>12769</v>
      </c>
      <c r="J30" s="3612">
        <f t="shared" si="0"/>
        <v>148232</v>
      </c>
      <c r="K30" s="3613"/>
      <c r="L30" s="3613">
        <f t="shared" si="2"/>
        <v>148232</v>
      </c>
      <c r="M30" s="1772">
        <v>14</v>
      </c>
      <c r="N30" s="1773"/>
    </row>
    <row r="31" spans="1:14">
      <c r="A31" s="1748"/>
      <c r="B31" s="1772">
        <v>15</v>
      </c>
      <c r="C31" s="1772"/>
      <c r="D31" s="1745"/>
      <c r="E31" s="1756" t="s">
        <v>1703</v>
      </c>
      <c r="F31" s="3612">
        <v>3541</v>
      </c>
      <c r="G31" s="3612">
        <v>1614</v>
      </c>
      <c r="H31" s="3612">
        <v>1664</v>
      </c>
      <c r="I31" s="3612">
        <v>344</v>
      </c>
      <c r="J31" s="3612">
        <f t="shared" si="0"/>
        <v>7163</v>
      </c>
      <c r="K31" s="3613"/>
      <c r="L31" s="3613">
        <f t="shared" si="2"/>
        <v>7163</v>
      </c>
      <c r="M31" s="1772">
        <v>15</v>
      </c>
      <c r="N31" s="1773"/>
    </row>
    <row r="32" spans="1:14">
      <c r="A32" s="1748"/>
      <c r="B32" s="1772">
        <v>16</v>
      </c>
      <c r="C32" s="1772"/>
      <c r="D32" s="1745"/>
      <c r="E32" s="1756" t="s">
        <v>1704</v>
      </c>
      <c r="F32" s="3612">
        <v>4540</v>
      </c>
      <c r="G32" s="3612">
        <v>1686</v>
      </c>
      <c r="H32" s="3612">
        <v>1292</v>
      </c>
      <c r="I32" s="3612">
        <v>247</v>
      </c>
      <c r="J32" s="3612">
        <f t="shared" si="0"/>
        <v>7765</v>
      </c>
      <c r="K32" s="3613"/>
      <c r="L32" s="3613">
        <f t="shared" si="2"/>
        <v>7765</v>
      </c>
      <c r="M32" s="1772">
        <v>16</v>
      </c>
      <c r="N32" s="1773"/>
    </row>
    <row r="33" spans="1:14">
      <c r="A33" s="1748"/>
      <c r="B33" s="1772">
        <v>17</v>
      </c>
      <c r="C33" s="1772"/>
      <c r="D33" s="1745"/>
      <c r="E33" s="1756" t="s">
        <v>1705</v>
      </c>
      <c r="F33" s="3612">
        <v>246</v>
      </c>
      <c r="G33" s="3612">
        <v>88</v>
      </c>
      <c r="H33" s="3612">
        <v>83</v>
      </c>
      <c r="I33" s="3612">
        <v>1</v>
      </c>
      <c r="J33" s="3612">
        <f t="shared" si="0"/>
        <v>418</v>
      </c>
      <c r="K33" s="3613"/>
      <c r="L33" s="3613">
        <f t="shared" si="2"/>
        <v>418</v>
      </c>
      <c r="M33" s="1772">
        <v>17</v>
      </c>
      <c r="N33" s="1773"/>
    </row>
    <row r="34" spans="1:14">
      <c r="A34" s="1748"/>
      <c r="B34" s="1772">
        <v>18</v>
      </c>
      <c r="C34" s="1772"/>
      <c r="D34" s="1745"/>
      <c r="E34" s="1756" t="s">
        <v>1706</v>
      </c>
      <c r="F34" s="3612">
        <v>4806</v>
      </c>
      <c r="G34" s="3612">
        <v>10911</v>
      </c>
      <c r="H34" s="3612">
        <v>5150</v>
      </c>
      <c r="I34" s="3612">
        <v>15</v>
      </c>
      <c r="J34" s="3612">
        <f t="shared" si="0"/>
        <v>20882</v>
      </c>
      <c r="K34" s="3613"/>
      <c r="L34" s="3613">
        <f t="shared" si="2"/>
        <v>20882</v>
      </c>
      <c r="M34" s="1772">
        <v>18</v>
      </c>
      <c r="N34" s="1773"/>
    </row>
    <row r="35" spans="1:14">
      <c r="A35" s="1748"/>
      <c r="B35" s="1772">
        <v>19</v>
      </c>
      <c r="C35" s="1772"/>
      <c r="D35" s="1745"/>
      <c r="E35" s="1756" t="s">
        <v>1707</v>
      </c>
      <c r="F35" s="3612"/>
      <c r="G35" s="3612"/>
      <c r="H35" s="3612"/>
      <c r="I35" s="3612"/>
      <c r="J35" s="3612">
        <f t="shared" si="0"/>
        <v>0</v>
      </c>
      <c r="K35" s="3613"/>
      <c r="L35" s="3613">
        <f t="shared" si="2"/>
        <v>0</v>
      </c>
      <c r="M35" s="1772">
        <v>19</v>
      </c>
      <c r="N35" s="1773"/>
    </row>
    <row r="36" spans="1:14">
      <c r="A36" s="1748"/>
      <c r="B36" s="1772">
        <v>20</v>
      </c>
      <c r="C36" s="1772"/>
      <c r="D36" s="1745"/>
      <c r="E36" s="1756" t="s">
        <v>1708</v>
      </c>
      <c r="F36" s="3612">
        <v>4</v>
      </c>
      <c r="G36" s="3612">
        <v>4</v>
      </c>
      <c r="H36" s="3612">
        <v>3</v>
      </c>
      <c r="I36" s="3612"/>
      <c r="J36" s="3612">
        <f t="shared" si="0"/>
        <v>11</v>
      </c>
      <c r="K36" s="3613"/>
      <c r="L36" s="3613">
        <f t="shared" si="2"/>
        <v>11</v>
      </c>
      <c r="M36" s="1772">
        <v>20</v>
      </c>
      <c r="N36" s="1773"/>
    </row>
    <row r="37" spans="1:14">
      <c r="A37" s="1748"/>
      <c r="B37" s="1772">
        <v>21</v>
      </c>
      <c r="C37" s="1772"/>
      <c r="D37" s="1745"/>
      <c r="E37" s="1756" t="s">
        <v>1709</v>
      </c>
      <c r="F37" s="3612">
        <v>37662</v>
      </c>
      <c r="G37" s="3612">
        <v>14523</v>
      </c>
      <c r="H37" s="3612">
        <v>9245</v>
      </c>
      <c r="I37" s="3612">
        <v>3218</v>
      </c>
      <c r="J37" s="3612">
        <f t="shared" si="0"/>
        <v>64648</v>
      </c>
      <c r="K37" s="3613"/>
      <c r="L37" s="3613">
        <f t="shared" si="2"/>
        <v>64648</v>
      </c>
      <c r="M37" s="1772">
        <v>21</v>
      </c>
      <c r="N37" s="1773"/>
    </row>
    <row r="38" spans="1:14">
      <c r="A38" s="1748"/>
      <c r="B38" s="1772">
        <v>22</v>
      </c>
      <c r="C38" s="1772"/>
      <c r="D38" s="1745"/>
      <c r="E38" s="1756" t="s">
        <v>1710</v>
      </c>
      <c r="F38" s="3612">
        <v>5004</v>
      </c>
      <c r="G38" s="3612">
        <v>138</v>
      </c>
      <c r="H38" s="3612">
        <v>16</v>
      </c>
      <c r="I38" s="3612">
        <v>21</v>
      </c>
      <c r="J38" s="3612">
        <f t="shared" si="0"/>
        <v>5179</v>
      </c>
      <c r="K38" s="3613"/>
      <c r="L38" s="3613">
        <f t="shared" si="2"/>
        <v>5179</v>
      </c>
      <c r="M38" s="1772">
        <v>22</v>
      </c>
      <c r="N38" s="1773"/>
    </row>
    <row r="39" spans="1:14">
      <c r="A39" s="1748"/>
      <c r="B39" s="1772">
        <v>23</v>
      </c>
      <c r="C39" s="1772"/>
      <c r="D39" s="1745"/>
      <c r="E39" s="1756" t="s">
        <v>1711</v>
      </c>
      <c r="F39" s="3612">
        <v>1228</v>
      </c>
      <c r="G39" s="3612">
        <v>3006</v>
      </c>
      <c r="H39" s="3612">
        <v>6939</v>
      </c>
      <c r="I39" s="3612">
        <v>12</v>
      </c>
      <c r="J39" s="3612">
        <f t="shared" si="0"/>
        <v>11185</v>
      </c>
      <c r="K39" s="3613"/>
      <c r="L39" s="3613">
        <f t="shared" si="2"/>
        <v>11185</v>
      </c>
      <c r="M39" s="1772">
        <v>23</v>
      </c>
      <c r="N39" s="1773"/>
    </row>
    <row r="40" spans="1:14">
      <c r="A40" s="1748"/>
      <c r="B40" s="1772">
        <v>24</v>
      </c>
      <c r="C40" s="1772"/>
      <c r="D40" s="1745"/>
      <c r="E40" s="1756" t="s">
        <v>1712</v>
      </c>
      <c r="F40" s="3612">
        <v>1115</v>
      </c>
      <c r="G40" s="3612">
        <v>246</v>
      </c>
      <c r="H40" s="3612"/>
      <c r="I40" s="3612"/>
      <c r="J40" s="3612">
        <f t="shared" si="0"/>
        <v>1361</v>
      </c>
      <c r="K40" s="3613"/>
      <c r="L40" s="3613">
        <f t="shared" si="2"/>
        <v>1361</v>
      </c>
      <c r="M40" s="1772">
        <v>24</v>
      </c>
      <c r="N40" s="1773"/>
    </row>
    <row r="41" spans="1:14">
      <c r="A41" s="1748"/>
      <c r="B41" s="1772">
        <v>25</v>
      </c>
      <c r="C41" s="1772"/>
      <c r="D41" s="1745"/>
      <c r="E41" s="1756" t="s">
        <v>1713</v>
      </c>
      <c r="F41" s="3612">
        <v>741</v>
      </c>
      <c r="G41" s="3612">
        <v>293</v>
      </c>
      <c r="H41" s="3612">
        <v>7379</v>
      </c>
      <c r="I41" s="3612">
        <v>1102</v>
      </c>
      <c r="J41" s="3612">
        <f t="shared" si="0"/>
        <v>9515</v>
      </c>
      <c r="K41" s="3613"/>
      <c r="L41" s="3613">
        <f t="shared" si="2"/>
        <v>9515</v>
      </c>
      <c r="M41" s="1772">
        <v>25</v>
      </c>
      <c r="N41" s="1773"/>
    </row>
    <row r="42" spans="1:14" ht="12.75" customHeight="1">
      <c r="A42" s="1748"/>
      <c r="B42" s="1772">
        <v>26</v>
      </c>
      <c r="C42" s="1772"/>
      <c r="D42" s="1745"/>
      <c r="E42" s="1756" t="s">
        <v>1714</v>
      </c>
      <c r="F42" s="3612"/>
      <c r="G42" s="3612">
        <v>50</v>
      </c>
      <c r="H42" s="3612">
        <v>215</v>
      </c>
      <c r="I42" s="3612"/>
      <c r="J42" s="3612">
        <f t="shared" si="0"/>
        <v>265</v>
      </c>
      <c r="K42" s="3613"/>
      <c r="L42" s="3613">
        <f t="shared" si="2"/>
        <v>265</v>
      </c>
      <c r="M42" s="1772">
        <v>26</v>
      </c>
    </row>
    <row r="43" spans="1:14">
      <c r="A43" s="1748"/>
      <c r="B43" s="1772">
        <v>27</v>
      </c>
      <c r="C43" s="1772"/>
      <c r="D43" s="1745"/>
      <c r="E43" s="1756" t="s">
        <v>1715</v>
      </c>
      <c r="F43" s="3612">
        <v>2002</v>
      </c>
      <c r="G43" s="3612">
        <v>2004</v>
      </c>
      <c r="H43" s="3612">
        <v>13768</v>
      </c>
      <c r="I43" s="3612">
        <v>16</v>
      </c>
      <c r="J43" s="3612">
        <f t="shared" si="0"/>
        <v>17790</v>
      </c>
      <c r="K43" s="3613"/>
      <c r="L43" s="3613">
        <f t="shared" si="2"/>
        <v>17790</v>
      </c>
      <c r="M43" s="1772">
        <v>27</v>
      </c>
    </row>
    <row r="44" spans="1:14">
      <c r="A44" s="1748"/>
      <c r="B44" s="1772">
        <v>28</v>
      </c>
      <c r="C44" s="1772"/>
      <c r="D44" s="1745"/>
      <c r="E44" s="1756" t="s">
        <v>1716</v>
      </c>
      <c r="F44" s="3612">
        <v>2862</v>
      </c>
      <c r="G44" s="3612">
        <v>1836</v>
      </c>
      <c r="H44" s="3612">
        <v>13485</v>
      </c>
      <c r="I44" s="3612">
        <v>7</v>
      </c>
      <c r="J44" s="3612">
        <f t="shared" si="0"/>
        <v>18190</v>
      </c>
      <c r="K44" s="3613"/>
      <c r="L44" s="3613">
        <f t="shared" si="2"/>
        <v>18190</v>
      </c>
      <c r="M44" s="1772">
        <v>28</v>
      </c>
      <c r="N44" s="1773"/>
    </row>
    <row r="45" spans="1:14">
      <c r="A45" s="1748"/>
      <c r="B45" s="1772">
        <v>29</v>
      </c>
      <c r="C45" s="1772"/>
      <c r="D45" s="1745"/>
      <c r="E45" s="1756" t="s">
        <v>1717</v>
      </c>
      <c r="F45" s="3612">
        <v>343</v>
      </c>
      <c r="G45" s="3612">
        <v>2245</v>
      </c>
      <c r="H45" s="3612">
        <v>2825</v>
      </c>
      <c r="I45" s="3612"/>
      <c r="J45" s="3612">
        <f t="shared" si="0"/>
        <v>5413</v>
      </c>
      <c r="K45" s="3614" t="s">
        <v>104</v>
      </c>
      <c r="L45" s="3613">
        <f>J45</f>
        <v>5413</v>
      </c>
      <c r="M45" s="1772">
        <v>29</v>
      </c>
      <c r="N45" s="3971">
        <v>45</v>
      </c>
    </row>
    <row r="46" spans="1:14">
      <c r="A46" s="1748"/>
      <c r="B46" s="1772">
        <v>30</v>
      </c>
      <c r="C46" s="1772"/>
      <c r="D46" s="1745"/>
      <c r="E46" s="1756" t="s">
        <v>1718</v>
      </c>
      <c r="F46" s="3612">
        <v>30</v>
      </c>
      <c r="G46" s="3612">
        <v>122</v>
      </c>
      <c r="H46" s="3612">
        <v>1</v>
      </c>
      <c r="I46" s="3612"/>
      <c r="J46" s="3612">
        <f t="shared" si="0"/>
        <v>153</v>
      </c>
      <c r="K46" s="3613"/>
      <c r="L46" s="3613">
        <f>K46+J46</f>
        <v>153</v>
      </c>
      <c r="M46" s="1772">
        <v>30</v>
      </c>
      <c r="N46" s="3971"/>
    </row>
    <row r="47" spans="1:14" ht="15" customHeight="1">
      <c r="A47" s="1748"/>
      <c r="B47" s="1720" t="s">
        <v>1719</v>
      </c>
      <c r="C47" s="1721"/>
      <c r="D47" s="1721"/>
      <c r="E47" s="1721"/>
      <c r="F47" s="3615"/>
      <c r="G47" s="3615"/>
      <c r="H47" s="3615"/>
      <c r="I47" s="3615"/>
      <c r="J47" s="3616"/>
      <c r="K47" s="3617"/>
      <c r="L47" s="3596"/>
      <c r="M47" s="1723"/>
      <c r="N47" s="1775">
        <v>46</v>
      </c>
    </row>
    <row r="48" spans="1:14">
      <c r="A48" s="1748"/>
      <c r="B48" s="1726" t="s">
        <v>295</v>
      </c>
      <c r="C48" s="1727"/>
      <c r="D48" s="1727"/>
      <c r="E48" s="1728"/>
      <c r="F48" s="3618"/>
      <c r="G48" s="3618"/>
      <c r="H48" s="3618"/>
      <c r="I48" s="3618"/>
      <c r="J48" s="3619"/>
      <c r="K48" s="3620"/>
      <c r="L48" s="3598"/>
      <c r="M48" s="1730"/>
      <c r="N48" s="1775"/>
    </row>
    <row r="49" spans="1:14">
      <c r="A49" s="1748"/>
      <c r="B49" s="1776"/>
      <c r="C49" s="1739"/>
      <c r="D49" s="1739"/>
      <c r="E49" s="1777"/>
      <c r="F49" s="3621"/>
      <c r="G49" s="3622"/>
      <c r="H49" s="3621"/>
      <c r="I49" s="3621"/>
      <c r="J49" s="3623"/>
      <c r="K49" s="3603"/>
      <c r="L49" s="3602"/>
      <c r="M49" s="1778"/>
    </row>
    <row r="50" spans="1:14">
      <c r="A50" s="1748"/>
      <c r="B50" s="1744"/>
      <c r="C50" s="1745"/>
      <c r="D50" s="1745"/>
      <c r="E50" s="1746"/>
      <c r="F50" s="3624"/>
      <c r="G50" s="3622"/>
      <c r="H50" s="3622"/>
      <c r="I50" s="3622"/>
      <c r="J50" s="3623"/>
      <c r="K50" s="3601"/>
      <c r="L50" s="3604"/>
      <c r="M50" s="1766"/>
    </row>
    <row r="51" spans="1:14">
      <c r="A51" s="1748"/>
      <c r="B51" s="1750"/>
      <c r="C51" s="1751"/>
      <c r="D51" s="1752"/>
      <c r="E51" s="1753"/>
      <c r="F51" s="3625"/>
      <c r="G51" s="3626"/>
      <c r="H51" s="3626" t="s">
        <v>1672</v>
      </c>
      <c r="I51" s="3626"/>
      <c r="J51" s="3627"/>
      <c r="K51" s="3605"/>
      <c r="L51" s="3605"/>
      <c r="M51" s="1757"/>
      <c r="N51" s="1736"/>
    </row>
    <row r="52" spans="1:14">
      <c r="A52" s="1748"/>
      <c r="B52" s="1759"/>
      <c r="C52" s="1759"/>
      <c r="D52" s="1732"/>
      <c r="E52" s="1736"/>
      <c r="F52" s="3628"/>
      <c r="G52" s="3629" t="s">
        <v>1673</v>
      </c>
      <c r="H52" s="3629"/>
      <c r="I52" s="3629"/>
      <c r="J52" s="3630"/>
      <c r="K52" s="3607"/>
      <c r="L52" s="3607"/>
      <c r="M52" s="1762"/>
      <c r="N52" s="1736"/>
    </row>
    <row r="53" spans="1:14">
      <c r="A53" s="1748"/>
      <c r="B53" s="1759"/>
      <c r="C53" s="1759"/>
      <c r="D53" s="1732"/>
      <c r="E53" s="1736"/>
      <c r="F53" s="3631" t="s">
        <v>1674</v>
      </c>
      <c r="G53" s="3631" t="s">
        <v>1675</v>
      </c>
      <c r="H53" s="3631" t="s">
        <v>1676</v>
      </c>
      <c r="I53" s="3631"/>
      <c r="J53" s="3599" t="s">
        <v>1677</v>
      </c>
      <c r="K53" s="3607"/>
      <c r="L53" s="3607"/>
      <c r="M53" s="1762"/>
      <c r="N53" s="1736"/>
    </row>
    <row r="54" spans="1:14">
      <c r="A54" s="1748"/>
      <c r="B54" s="1759" t="s">
        <v>7</v>
      </c>
      <c r="C54" s="1759" t="s">
        <v>71</v>
      </c>
      <c r="D54" s="1732"/>
      <c r="E54" s="1766" t="s">
        <v>1678</v>
      </c>
      <c r="F54" s="3631" t="s">
        <v>1679</v>
      </c>
      <c r="G54" s="3631" t="s">
        <v>1680</v>
      </c>
      <c r="H54" s="3631" t="s">
        <v>1681</v>
      </c>
      <c r="I54" s="3631" t="s">
        <v>1682</v>
      </c>
      <c r="J54" s="3599" t="s">
        <v>1683</v>
      </c>
      <c r="K54" s="3606" t="s">
        <v>1684</v>
      </c>
      <c r="L54" s="3606" t="s">
        <v>319</v>
      </c>
      <c r="M54" s="1759" t="s">
        <v>7</v>
      </c>
      <c r="N54" s="1732"/>
    </row>
    <row r="55" spans="1:14">
      <c r="A55" s="1748"/>
      <c r="B55" s="1767" t="s">
        <v>17</v>
      </c>
      <c r="C55" s="1767" t="s">
        <v>79</v>
      </c>
      <c r="D55" s="1739"/>
      <c r="E55" s="1768" t="s">
        <v>24</v>
      </c>
      <c r="F55" s="3632" t="s">
        <v>25</v>
      </c>
      <c r="G55" s="3632" t="s">
        <v>26</v>
      </c>
      <c r="H55" s="3632" t="s">
        <v>27</v>
      </c>
      <c r="I55" s="3632" t="s">
        <v>28</v>
      </c>
      <c r="J55" s="3633" t="s">
        <v>29</v>
      </c>
      <c r="K55" s="3609" t="s">
        <v>30</v>
      </c>
      <c r="L55" s="3609" t="s">
        <v>31</v>
      </c>
      <c r="M55" s="1767" t="s">
        <v>17</v>
      </c>
      <c r="N55" s="1732"/>
    </row>
    <row r="56" spans="1:14">
      <c r="A56" s="1748"/>
      <c r="B56" s="1759"/>
      <c r="C56" s="1759"/>
      <c r="D56" s="1748" t="s">
        <v>1720</v>
      </c>
      <c r="E56" s="1766"/>
      <c r="F56" s="3630"/>
      <c r="G56" s="3630"/>
      <c r="H56" s="3630"/>
      <c r="I56" s="3630"/>
      <c r="J56" s="3630"/>
      <c r="K56" s="3610"/>
      <c r="L56" s="3607"/>
      <c r="M56" s="1759"/>
      <c r="N56" s="1732"/>
    </row>
    <row r="57" spans="1:14">
      <c r="A57" s="1748"/>
      <c r="B57" s="1779">
        <v>101</v>
      </c>
      <c r="C57" s="1759"/>
      <c r="D57" s="1773"/>
      <c r="E57" s="1766" t="s">
        <v>1721</v>
      </c>
      <c r="F57" s="3611">
        <v>9</v>
      </c>
      <c r="G57" s="3611"/>
      <c r="H57" s="3611">
        <v>1</v>
      </c>
      <c r="I57" s="3611"/>
      <c r="J57" s="3611">
        <f t="shared" ref="J57:J91" si="3">SUM(F57:I57)</f>
        <v>10</v>
      </c>
      <c r="K57" s="3610"/>
      <c r="L57" s="3610">
        <f>K57+J57</f>
        <v>10</v>
      </c>
      <c r="M57" s="1759">
        <v>101</v>
      </c>
      <c r="N57" s="1732"/>
    </row>
    <row r="58" spans="1:14">
      <c r="A58" s="1748"/>
      <c r="B58" s="1780">
        <v>102</v>
      </c>
      <c r="C58" s="1772"/>
      <c r="D58" s="1745"/>
      <c r="E58" s="1756" t="s">
        <v>1722</v>
      </c>
      <c r="F58" s="3612">
        <v>850</v>
      </c>
      <c r="G58" s="3612">
        <v>942</v>
      </c>
      <c r="H58" s="3612">
        <v>3030</v>
      </c>
      <c r="I58" s="3612"/>
      <c r="J58" s="3612">
        <f t="shared" si="3"/>
        <v>4822</v>
      </c>
      <c r="K58" s="3613"/>
      <c r="L58" s="3613">
        <f>K58+J58</f>
        <v>4822</v>
      </c>
      <c r="M58" s="1772">
        <v>102</v>
      </c>
      <c r="N58" s="1773"/>
    </row>
    <row r="59" spans="1:14">
      <c r="A59" s="1748"/>
      <c r="B59" s="1780">
        <v>103</v>
      </c>
      <c r="C59" s="1772"/>
      <c r="D59" s="1745"/>
      <c r="E59" s="1756" t="s">
        <v>1723</v>
      </c>
      <c r="F59" s="3612">
        <v>2676</v>
      </c>
      <c r="G59" s="3612">
        <v>4732</v>
      </c>
      <c r="H59" s="3612">
        <v>2145</v>
      </c>
      <c r="I59" s="3612">
        <v>2</v>
      </c>
      <c r="J59" s="3612">
        <f t="shared" si="3"/>
        <v>9555</v>
      </c>
      <c r="K59" s="3614" t="s">
        <v>104</v>
      </c>
      <c r="L59" s="3613">
        <f t="shared" ref="L59:L64" si="4">J59</f>
        <v>9555</v>
      </c>
      <c r="M59" s="1772">
        <v>103</v>
      </c>
      <c r="N59" s="1773"/>
    </row>
    <row r="60" spans="1:14">
      <c r="A60" s="1748"/>
      <c r="B60" s="1780">
        <v>104</v>
      </c>
      <c r="C60" s="1772"/>
      <c r="D60" s="1745"/>
      <c r="E60" s="1756" t="s">
        <v>1724</v>
      </c>
      <c r="F60" s="3612"/>
      <c r="G60" s="3612"/>
      <c r="H60" s="3612"/>
      <c r="I60" s="3612"/>
      <c r="J60" s="3612">
        <f t="shared" si="3"/>
        <v>0</v>
      </c>
      <c r="K60" s="3614" t="s">
        <v>104</v>
      </c>
      <c r="L60" s="3613">
        <f t="shared" si="4"/>
        <v>0</v>
      </c>
      <c r="M60" s="1772">
        <v>104</v>
      </c>
      <c r="N60" s="1773"/>
    </row>
    <row r="61" spans="1:14">
      <c r="A61" s="1748"/>
      <c r="B61" s="1780">
        <v>105</v>
      </c>
      <c r="C61" s="1772"/>
      <c r="D61" s="1745"/>
      <c r="E61" s="1756" t="s">
        <v>1725</v>
      </c>
      <c r="F61" s="3612"/>
      <c r="G61" s="3612"/>
      <c r="H61" s="3612"/>
      <c r="I61" s="3612"/>
      <c r="J61" s="3612">
        <f t="shared" si="3"/>
        <v>0</v>
      </c>
      <c r="K61" s="3614" t="s">
        <v>104</v>
      </c>
      <c r="L61" s="3613">
        <f t="shared" si="4"/>
        <v>0</v>
      </c>
      <c r="M61" s="1772">
        <v>105</v>
      </c>
      <c r="N61" s="1773"/>
    </row>
    <row r="62" spans="1:14">
      <c r="A62" s="1748"/>
      <c r="B62" s="1780">
        <v>106</v>
      </c>
      <c r="C62" s="1772"/>
      <c r="D62" s="1745"/>
      <c r="E62" s="1756" t="s">
        <v>1726</v>
      </c>
      <c r="F62" s="3612">
        <v>110</v>
      </c>
      <c r="G62" s="3612">
        <v>1314</v>
      </c>
      <c r="H62" s="3612">
        <v>10764</v>
      </c>
      <c r="I62" s="3612"/>
      <c r="J62" s="3612">
        <f t="shared" si="3"/>
        <v>12188</v>
      </c>
      <c r="K62" s="3614" t="s">
        <v>104</v>
      </c>
      <c r="L62" s="3613">
        <f t="shared" si="4"/>
        <v>12188</v>
      </c>
      <c r="M62" s="1772">
        <v>106</v>
      </c>
      <c r="N62" s="1773"/>
    </row>
    <row r="63" spans="1:14">
      <c r="A63" s="1748"/>
      <c r="B63" s="1780">
        <v>107</v>
      </c>
      <c r="C63" s="1772"/>
      <c r="D63" s="1745"/>
      <c r="E63" s="1756" t="s">
        <v>1727</v>
      </c>
      <c r="F63" s="3612"/>
      <c r="G63" s="3612"/>
      <c r="H63" s="3612">
        <v>506</v>
      </c>
      <c r="I63" s="3612"/>
      <c r="J63" s="3612">
        <f t="shared" si="3"/>
        <v>506</v>
      </c>
      <c r="K63" s="3614" t="s">
        <v>104</v>
      </c>
      <c r="L63" s="3613">
        <f t="shared" si="4"/>
        <v>506</v>
      </c>
      <c r="M63" s="1772">
        <v>107</v>
      </c>
      <c r="N63" s="1773"/>
    </row>
    <row r="64" spans="1:14">
      <c r="A64" s="1748"/>
      <c r="B64" s="1780">
        <v>108</v>
      </c>
      <c r="C64" s="1772"/>
      <c r="D64" s="1745"/>
      <c r="E64" s="1756" t="s">
        <v>1728</v>
      </c>
      <c r="F64" s="3612"/>
      <c r="G64" s="3612">
        <v>1103</v>
      </c>
      <c r="H64" s="3612">
        <v>1700</v>
      </c>
      <c r="I64" s="3612">
        <v>66</v>
      </c>
      <c r="J64" s="3612">
        <f t="shared" si="3"/>
        <v>2869</v>
      </c>
      <c r="K64" s="3614" t="s">
        <v>104</v>
      </c>
      <c r="L64" s="3613">
        <f t="shared" si="4"/>
        <v>2869</v>
      </c>
      <c r="M64" s="1772">
        <v>108</v>
      </c>
      <c r="N64" s="1773"/>
    </row>
    <row r="65" spans="1:14">
      <c r="A65" s="1748"/>
      <c r="B65" s="1780">
        <v>109</v>
      </c>
      <c r="C65" s="1772"/>
      <c r="D65" s="1745"/>
      <c r="E65" s="1756" t="s">
        <v>1729</v>
      </c>
      <c r="F65" s="3612">
        <v>12067</v>
      </c>
      <c r="G65" s="3612">
        <v>25274</v>
      </c>
      <c r="H65" s="3612">
        <v>1601</v>
      </c>
      <c r="I65" s="3612">
        <v>1315</v>
      </c>
      <c r="J65" s="3612">
        <f t="shared" si="3"/>
        <v>40257</v>
      </c>
      <c r="K65" s="3613"/>
      <c r="L65" s="3613">
        <f t="shared" ref="L65:L91" si="5">K65+J65</f>
        <v>40257</v>
      </c>
      <c r="M65" s="1772">
        <v>109</v>
      </c>
      <c r="N65" s="1773"/>
    </row>
    <row r="66" spans="1:14">
      <c r="A66" s="1748"/>
      <c r="B66" s="1780">
        <v>110</v>
      </c>
      <c r="C66" s="1772"/>
      <c r="D66" s="1745"/>
      <c r="E66" s="1756" t="s">
        <v>1730</v>
      </c>
      <c r="F66" s="3612"/>
      <c r="G66" s="3612">
        <v>22252</v>
      </c>
      <c r="H66" s="3612">
        <v>2575</v>
      </c>
      <c r="I66" s="3612"/>
      <c r="J66" s="3612">
        <f t="shared" si="3"/>
        <v>24827</v>
      </c>
      <c r="K66" s="3613"/>
      <c r="L66" s="3613">
        <f t="shared" si="5"/>
        <v>24827</v>
      </c>
      <c r="M66" s="1772">
        <v>110</v>
      </c>
      <c r="N66" s="1773"/>
    </row>
    <row r="67" spans="1:14">
      <c r="A67" s="1748"/>
      <c r="B67" s="1780">
        <v>111</v>
      </c>
      <c r="C67" s="1772"/>
      <c r="D67" s="1745"/>
      <c r="E67" s="1756" t="s">
        <v>1731</v>
      </c>
      <c r="F67" s="3612">
        <v>4280</v>
      </c>
      <c r="G67" s="3612">
        <v>108</v>
      </c>
      <c r="H67" s="3612">
        <v>8263</v>
      </c>
      <c r="I67" s="3612"/>
      <c r="J67" s="3612">
        <f t="shared" si="3"/>
        <v>12651</v>
      </c>
      <c r="K67" s="3613"/>
      <c r="L67" s="3613">
        <f t="shared" si="5"/>
        <v>12651</v>
      </c>
      <c r="M67" s="1772">
        <v>111</v>
      </c>
      <c r="N67" s="1773"/>
    </row>
    <row r="68" spans="1:14">
      <c r="A68" s="1748"/>
      <c r="B68" s="1780">
        <v>112</v>
      </c>
      <c r="C68" s="1772"/>
      <c r="D68" s="1745"/>
      <c r="E68" s="1756" t="s">
        <v>1732</v>
      </c>
      <c r="F68" s="3612"/>
      <c r="G68" s="3612"/>
      <c r="H68" s="3612"/>
      <c r="I68" s="3612">
        <v>117560</v>
      </c>
      <c r="J68" s="3612">
        <f t="shared" si="3"/>
        <v>117560</v>
      </c>
      <c r="K68" s="3613"/>
      <c r="L68" s="3613">
        <f t="shared" si="5"/>
        <v>117560</v>
      </c>
      <c r="M68" s="1772">
        <v>112</v>
      </c>
      <c r="N68" s="1773"/>
    </row>
    <row r="69" spans="1:14">
      <c r="A69" s="1748"/>
      <c r="B69" s="1780">
        <v>113</v>
      </c>
      <c r="C69" s="1772"/>
      <c r="D69" s="1745"/>
      <c r="E69" s="1756" t="s">
        <v>1733</v>
      </c>
      <c r="F69" s="3612"/>
      <c r="G69" s="3612"/>
      <c r="H69" s="3612"/>
      <c r="I69" s="3612">
        <v>4028</v>
      </c>
      <c r="J69" s="3612">
        <f t="shared" si="3"/>
        <v>4028</v>
      </c>
      <c r="K69" s="3613"/>
      <c r="L69" s="3613">
        <f t="shared" si="5"/>
        <v>4028</v>
      </c>
      <c r="M69" s="1772">
        <v>113</v>
      </c>
      <c r="N69" s="1773"/>
    </row>
    <row r="70" spans="1:14">
      <c r="A70" s="1748"/>
      <c r="B70" s="1780">
        <v>114</v>
      </c>
      <c r="C70" s="1772"/>
      <c r="D70" s="1745"/>
      <c r="E70" s="1756" t="s">
        <v>1734</v>
      </c>
      <c r="F70" s="3612"/>
      <c r="G70" s="3612"/>
      <c r="H70" s="3612"/>
      <c r="I70" s="3612">
        <v>11381</v>
      </c>
      <c r="J70" s="3612">
        <f t="shared" si="3"/>
        <v>11381</v>
      </c>
      <c r="K70" s="3613"/>
      <c r="L70" s="3613">
        <f t="shared" si="5"/>
        <v>11381</v>
      </c>
      <c r="M70" s="1772">
        <v>114</v>
      </c>
      <c r="N70" s="1773"/>
    </row>
    <row r="71" spans="1:14">
      <c r="A71" s="1748"/>
      <c r="B71" s="1780">
        <v>115</v>
      </c>
      <c r="C71" s="1772"/>
      <c r="D71" s="1745"/>
      <c r="E71" s="1756" t="s">
        <v>1735</v>
      </c>
      <c r="F71" s="3612"/>
      <c r="G71" s="3612"/>
      <c r="H71" s="3612"/>
      <c r="I71" s="3612">
        <v>23355</v>
      </c>
      <c r="J71" s="3612">
        <f t="shared" si="3"/>
        <v>23355</v>
      </c>
      <c r="K71" s="3613"/>
      <c r="L71" s="3613">
        <f t="shared" si="5"/>
        <v>23355</v>
      </c>
      <c r="M71" s="1772">
        <v>115</v>
      </c>
      <c r="N71" s="1773"/>
    </row>
    <row r="72" spans="1:14">
      <c r="A72" s="1748"/>
      <c r="B72" s="1780">
        <v>116</v>
      </c>
      <c r="C72" s="1772"/>
      <c r="D72" s="1745"/>
      <c r="E72" s="1756" t="s">
        <v>1736</v>
      </c>
      <c r="F72" s="3612"/>
      <c r="G72" s="3612"/>
      <c r="H72" s="3612"/>
      <c r="I72" s="3612">
        <v>1729</v>
      </c>
      <c r="J72" s="3612">
        <f t="shared" si="3"/>
        <v>1729</v>
      </c>
      <c r="K72" s="3613"/>
      <c r="L72" s="3613">
        <f t="shared" si="5"/>
        <v>1729</v>
      </c>
      <c r="M72" s="1772">
        <v>116</v>
      </c>
      <c r="N72" s="1773"/>
    </row>
    <row r="73" spans="1:14">
      <c r="A73" s="1748"/>
      <c r="B73" s="1780">
        <v>117</v>
      </c>
      <c r="C73" s="1772"/>
      <c r="D73" s="1745"/>
      <c r="E73" s="1756" t="s">
        <v>1737</v>
      </c>
      <c r="F73" s="3612"/>
      <c r="G73" s="3612"/>
      <c r="H73" s="3612"/>
      <c r="I73" s="3612">
        <v>5041</v>
      </c>
      <c r="J73" s="3612">
        <f t="shared" si="3"/>
        <v>5041</v>
      </c>
      <c r="K73" s="3613"/>
      <c r="L73" s="3613">
        <f t="shared" si="5"/>
        <v>5041</v>
      </c>
      <c r="M73" s="1772">
        <v>117</v>
      </c>
      <c r="N73" s="1773"/>
    </row>
    <row r="74" spans="1:14">
      <c r="A74" s="1748"/>
      <c r="B74" s="1780">
        <v>118</v>
      </c>
      <c r="C74" s="1772" t="s">
        <v>98</v>
      </c>
      <c r="D74" s="1745"/>
      <c r="E74" s="1756" t="s">
        <v>1738</v>
      </c>
      <c r="F74" s="3612"/>
      <c r="G74" s="3612"/>
      <c r="H74" s="3612">
        <v>39444</v>
      </c>
      <c r="I74" s="3612"/>
      <c r="J74" s="3612">
        <f t="shared" si="3"/>
        <v>39444</v>
      </c>
      <c r="K74" s="3613"/>
      <c r="L74" s="3613">
        <f t="shared" si="5"/>
        <v>39444</v>
      </c>
      <c r="M74" s="1772">
        <v>118</v>
      </c>
      <c r="N74" s="1773"/>
    </row>
    <row r="75" spans="1:14">
      <c r="A75" s="1748"/>
      <c r="B75" s="1780">
        <v>119</v>
      </c>
      <c r="C75" s="1772" t="s">
        <v>98</v>
      </c>
      <c r="D75" s="1745"/>
      <c r="E75" s="1756" t="s">
        <v>1739</v>
      </c>
      <c r="F75" s="3612"/>
      <c r="G75" s="3612"/>
      <c r="H75" s="3612">
        <v>139215</v>
      </c>
      <c r="I75" s="3612"/>
      <c r="J75" s="3612">
        <f t="shared" si="3"/>
        <v>139215</v>
      </c>
      <c r="K75" s="3613"/>
      <c r="L75" s="3613">
        <f t="shared" si="5"/>
        <v>139215</v>
      </c>
      <c r="M75" s="1772">
        <v>119</v>
      </c>
      <c r="N75" s="1773"/>
    </row>
    <row r="76" spans="1:14">
      <c r="A76" s="1748"/>
      <c r="B76" s="1780">
        <v>120</v>
      </c>
      <c r="C76" s="1772" t="s">
        <v>98</v>
      </c>
      <c r="D76" s="1745"/>
      <c r="E76" s="1756" t="s">
        <v>1740</v>
      </c>
      <c r="F76" s="3612"/>
      <c r="G76" s="3612">
        <v>0</v>
      </c>
      <c r="H76" s="3612">
        <v>12462</v>
      </c>
      <c r="I76" s="3612"/>
      <c r="J76" s="3612">
        <f t="shared" si="3"/>
        <v>12462</v>
      </c>
      <c r="K76" s="3613"/>
      <c r="L76" s="3613">
        <f t="shared" si="5"/>
        <v>12462</v>
      </c>
      <c r="M76" s="1772">
        <v>120</v>
      </c>
      <c r="N76" s="1773"/>
    </row>
    <row r="77" spans="1:14">
      <c r="A77" s="1748"/>
      <c r="B77" s="1780">
        <v>121</v>
      </c>
      <c r="C77" s="1772" t="s">
        <v>98</v>
      </c>
      <c r="D77" s="1745"/>
      <c r="E77" s="1756" t="s">
        <v>1741</v>
      </c>
      <c r="F77" s="3612"/>
      <c r="G77" s="3612"/>
      <c r="H77" s="3612">
        <v>-9550</v>
      </c>
      <c r="I77" s="3612"/>
      <c r="J77" s="3612">
        <f t="shared" si="3"/>
        <v>-9550</v>
      </c>
      <c r="K77" s="3613"/>
      <c r="L77" s="3613">
        <f t="shared" si="5"/>
        <v>-9550</v>
      </c>
      <c r="M77" s="1772">
        <v>121</v>
      </c>
      <c r="N77" s="1773"/>
    </row>
    <row r="78" spans="1:14">
      <c r="A78" s="3970" t="s">
        <v>391</v>
      </c>
      <c r="B78" s="1780">
        <v>122</v>
      </c>
      <c r="C78" s="1772" t="s">
        <v>98</v>
      </c>
      <c r="D78" s="1745"/>
      <c r="E78" s="1756" t="s">
        <v>1742</v>
      </c>
      <c r="F78" s="3612"/>
      <c r="G78" s="3612"/>
      <c r="H78" s="3612"/>
      <c r="I78" s="3612"/>
      <c r="J78" s="3612">
        <f t="shared" si="3"/>
        <v>0</v>
      </c>
      <c r="K78" s="3613"/>
      <c r="L78" s="3613">
        <f t="shared" si="5"/>
        <v>0</v>
      </c>
      <c r="M78" s="1772">
        <v>122</v>
      </c>
      <c r="N78" s="1773"/>
    </row>
    <row r="79" spans="1:14">
      <c r="A79" s="3970"/>
      <c r="B79" s="1780">
        <v>123</v>
      </c>
      <c r="C79" s="1772" t="s">
        <v>98</v>
      </c>
      <c r="D79" s="1745"/>
      <c r="E79" s="1756" t="s">
        <v>1743</v>
      </c>
      <c r="F79" s="3612"/>
      <c r="G79" s="3612"/>
      <c r="H79" s="3612"/>
      <c r="I79" s="3612"/>
      <c r="J79" s="3612">
        <f t="shared" si="3"/>
        <v>0</v>
      </c>
      <c r="K79" s="3613"/>
      <c r="L79" s="3613">
        <f t="shared" si="5"/>
        <v>0</v>
      </c>
      <c r="M79" s="1772">
        <v>123</v>
      </c>
      <c r="N79" s="1773"/>
    </row>
    <row r="80" spans="1:14">
      <c r="A80" s="3970"/>
      <c r="B80" s="1780">
        <v>124</v>
      </c>
      <c r="C80" s="1772"/>
      <c r="D80" s="1745"/>
      <c r="E80" s="1756" t="s">
        <v>1744</v>
      </c>
      <c r="F80" s="3612"/>
      <c r="G80" s="3612"/>
      <c r="H80" s="3612">
        <v>5537</v>
      </c>
      <c r="I80" s="3612"/>
      <c r="J80" s="3612">
        <f t="shared" si="3"/>
        <v>5537</v>
      </c>
      <c r="K80" s="3613"/>
      <c r="L80" s="3613">
        <f t="shared" si="5"/>
        <v>5537</v>
      </c>
      <c r="M80" s="1772">
        <v>124</v>
      </c>
      <c r="N80" s="3971" t="s">
        <v>3463</v>
      </c>
    </row>
    <row r="81" spans="1:14">
      <c r="A81" s="3970"/>
      <c r="B81" s="1780">
        <v>125</v>
      </c>
      <c r="C81" s="1772"/>
      <c r="D81" s="1745"/>
      <c r="E81" s="1756" t="s">
        <v>1745</v>
      </c>
      <c r="F81" s="3612"/>
      <c r="G81" s="3612"/>
      <c r="H81" s="3612">
        <v>1719</v>
      </c>
      <c r="I81" s="3612"/>
      <c r="J81" s="3612">
        <f t="shared" si="3"/>
        <v>1719</v>
      </c>
      <c r="K81" s="3613"/>
      <c r="L81" s="3613">
        <f t="shared" si="5"/>
        <v>1719</v>
      </c>
      <c r="M81" s="1772">
        <v>125</v>
      </c>
      <c r="N81" s="3971"/>
    </row>
    <row r="82" spans="1:14">
      <c r="A82" s="3970"/>
      <c r="B82" s="1780">
        <v>126</v>
      </c>
      <c r="C82" s="1772"/>
      <c r="D82" s="1745"/>
      <c r="E82" s="1756" t="s">
        <v>1746</v>
      </c>
      <c r="F82" s="3612"/>
      <c r="G82" s="3612"/>
      <c r="H82" s="3612">
        <v>85</v>
      </c>
      <c r="I82" s="3612"/>
      <c r="J82" s="3612">
        <f t="shared" si="3"/>
        <v>85</v>
      </c>
      <c r="K82" s="3613"/>
      <c r="L82" s="3613">
        <f t="shared" si="5"/>
        <v>85</v>
      </c>
      <c r="M82" s="1772">
        <v>126</v>
      </c>
      <c r="N82" s="3971"/>
    </row>
    <row r="83" spans="1:14">
      <c r="A83" s="3970"/>
      <c r="B83" s="1780">
        <v>127</v>
      </c>
      <c r="C83" s="1772" t="s">
        <v>98</v>
      </c>
      <c r="D83" s="1745"/>
      <c r="E83" s="1756" t="s">
        <v>1747</v>
      </c>
      <c r="F83" s="3612"/>
      <c r="G83" s="3612"/>
      <c r="H83" s="3612">
        <v>-10413</v>
      </c>
      <c r="I83" s="3612"/>
      <c r="J83" s="3612">
        <f t="shared" si="3"/>
        <v>-10413</v>
      </c>
      <c r="K83" s="3613"/>
      <c r="L83" s="3613">
        <f t="shared" si="5"/>
        <v>-10413</v>
      </c>
      <c r="M83" s="1772">
        <v>127</v>
      </c>
      <c r="N83" s="3971"/>
    </row>
    <row r="84" spans="1:14">
      <c r="A84" s="3970"/>
      <c r="B84" s="1780">
        <v>128</v>
      </c>
      <c r="C84" s="1772" t="s">
        <v>98</v>
      </c>
      <c r="D84" s="1745"/>
      <c r="E84" s="1756" t="s">
        <v>1748</v>
      </c>
      <c r="F84" s="3612"/>
      <c r="G84" s="3612"/>
      <c r="H84" s="3612">
        <v>-662</v>
      </c>
      <c r="I84" s="3612"/>
      <c r="J84" s="3612">
        <f t="shared" si="3"/>
        <v>-662</v>
      </c>
      <c r="K84" s="3613"/>
      <c r="L84" s="3613">
        <f t="shared" si="5"/>
        <v>-662</v>
      </c>
      <c r="M84" s="1772">
        <v>128</v>
      </c>
      <c r="N84" s="3971"/>
    </row>
    <row r="85" spans="1:14">
      <c r="A85" s="3970"/>
      <c r="B85" s="1780">
        <v>129</v>
      </c>
      <c r="C85" s="1772" t="s">
        <v>98</v>
      </c>
      <c r="D85" s="1745"/>
      <c r="E85" s="1756" t="s">
        <v>1749</v>
      </c>
      <c r="F85" s="3612"/>
      <c r="G85" s="3612"/>
      <c r="H85" s="3612">
        <v>-2</v>
      </c>
      <c r="I85" s="3612"/>
      <c r="J85" s="3612">
        <f t="shared" si="3"/>
        <v>-2</v>
      </c>
      <c r="K85" s="3613"/>
      <c r="L85" s="3613">
        <f t="shared" si="5"/>
        <v>-2</v>
      </c>
      <c r="M85" s="1772">
        <v>129</v>
      </c>
      <c r="N85" s="3971"/>
    </row>
    <row r="86" spans="1:14">
      <c r="A86" s="3970"/>
      <c r="B86" s="1780">
        <v>130</v>
      </c>
      <c r="C86" s="1772" t="s">
        <v>98</v>
      </c>
      <c r="D86" s="1745"/>
      <c r="E86" s="1756" t="s">
        <v>1750</v>
      </c>
      <c r="F86" s="3612"/>
      <c r="G86" s="3612"/>
      <c r="H86" s="3612">
        <v>5056</v>
      </c>
      <c r="I86" s="3612"/>
      <c r="J86" s="3612">
        <f t="shared" si="3"/>
        <v>5056</v>
      </c>
      <c r="K86" s="3613"/>
      <c r="L86" s="3613">
        <f t="shared" si="5"/>
        <v>5056</v>
      </c>
      <c r="M86" s="1772">
        <v>130</v>
      </c>
      <c r="N86" s="3971"/>
    </row>
    <row r="87" spans="1:14">
      <c r="A87" s="3970"/>
      <c r="B87" s="1780">
        <v>131</v>
      </c>
      <c r="C87" s="1772" t="s">
        <v>98</v>
      </c>
      <c r="D87" s="1745"/>
      <c r="E87" s="1756" t="s">
        <v>1751</v>
      </c>
      <c r="F87" s="3612"/>
      <c r="G87" s="3612"/>
      <c r="H87" s="3612"/>
      <c r="I87" s="3612"/>
      <c r="J87" s="3612">
        <f t="shared" si="3"/>
        <v>0</v>
      </c>
      <c r="K87" s="3613"/>
      <c r="L87" s="3613">
        <f t="shared" si="5"/>
        <v>0</v>
      </c>
      <c r="M87" s="1772">
        <v>131</v>
      </c>
      <c r="N87" s="3971"/>
    </row>
    <row r="88" spans="1:14">
      <c r="A88" s="3970"/>
      <c r="B88" s="1780">
        <v>132</v>
      </c>
      <c r="C88" s="1772" t="s">
        <v>98</v>
      </c>
      <c r="D88" s="1745"/>
      <c r="E88" s="1756" t="s">
        <v>1752</v>
      </c>
      <c r="F88" s="3612"/>
      <c r="G88" s="3612"/>
      <c r="H88" s="3612">
        <v>2725</v>
      </c>
      <c r="I88" s="3612"/>
      <c r="J88" s="3612">
        <f t="shared" si="3"/>
        <v>2725</v>
      </c>
      <c r="K88" s="3613"/>
      <c r="L88" s="3613">
        <f t="shared" si="5"/>
        <v>2725</v>
      </c>
      <c r="M88" s="1772">
        <v>132</v>
      </c>
      <c r="N88" s="3971"/>
    </row>
    <row r="89" spans="1:14">
      <c r="A89" s="3970"/>
      <c r="B89" s="1772">
        <v>133</v>
      </c>
      <c r="C89" s="1772" t="s">
        <v>98</v>
      </c>
      <c r="D89" s="1745"/>
      <c r="E89" s="1756" t="s">
        <v>1753</v>
      </c>
      <c r="F89" s="3612"/>
      <c r="G89" s="3612"/>
      <c r="H89" s="3612"/>
      <c r="I89" s="3612"/>
      <c r="J89" s="3612">
        <f t="shared" si="3"/>
        <v>0</v>
      </c>
      <c r="K89" s="3613"/>
      <c r="L89" s="3613">
        <f t="shared" si="5"/>
        <v>0</v>
      </c>
      <c r="M89" s="1772">
        <v>133</v>
      </c>
      <c r="N89" s="3971"/>
    </row>
    <row r="90" spans="1:14">
      <c r="A90" s="3970"/>
      <c r="B90" s="1779">
        <v>134</v>
      </c>
      <c r="C90" s="1759" t="s">
        <v>98</v>
      </c>
      <c r="D90" s="1773"/>
      <c r="E90" s="1766" t="s">
        <v>1754</v>
      </c>
      <c r="F90" s="3611"/>
      <c r="G90" s="3611"/>
      <c r="H90" s="3611"/>
      <c r="I90" s="3611"/>
      <c r="J90" s="3612">
        <f t="shared" si="3"/>
        <v>0</v>
      </c>
      <c r="K90" s="3610"/>
      <c r="L90" s="3613">
        <f t="shared" si="5"/>
        <v>0</v>
      </c>
      <c r="M90" s="1759">
        <f>M89+1</f>
        <v>134</v>
      </c>
      <c r="N90" s="3971"/>
    </row>
    <row r="91" spans="1:14">
      <c r="A91" s="3970"/>
      <c r="B91" s="1780">
        <v>135</v>
      </c>
      <c r="C91" s="1772" t="s">
        <v>98</v>
      </c>
      <c r="D91" s="1745"/>
      <c r="E91" s="1756" t="s">
        <v>1755</v>
      </c>
      <c r="F91" s="3612"/>
      <c r="G91" s="3612"/>
      <c r="H91" s="3612">
        <v>-2040</v>
      </c>
      <c r="I91" s="3612"/>
      <c r="J91" s="3612">
        <f t="shared" si="3"/>
        <v>-2040</v>
      </c>
      <c r="K91" s="3613"/>
      <c r="L91" s="3613">
        <f t="shared" si="5"/>
        <v>-2040</v>
      </c>
      <c r="M91" s="1772">
        <v>135</v>
      </c>
      <c r="N91" s="3971"/>
    </row>
    <row r="92" spans="1:14" ht="14.25" customHeight="1">
      <c r="A92" s="3970" t="s">
        <v>391</v>
      </c>
      <c r="B92" s="1720" t="s">
        <v>1719</v>
      </c>
      <c r="C92" s="1721"/>
      <c r="D92" s="1721"/>
      <c r="E92" s="1721"/>
      <c r="F92" s="3615"/>
      <c r="G92" s="3615"/>
      <c r="H92" s="3615"/>
      <c r="I92" s="3615"/>
      <c r="J92" s="3616"/>
      <c r="K92" s="3597"/>
      <c r="L92" s="3596"/>
      <c r="M92" s="1781"/>
      <c r="N92" s="3973" t="s">
        <v>3463</v>
      </c>
    </row>
    <row r="93" spans="1:14">
      <c r="A93" s="3976"/>
      <c r="B93" s="1726" t="s">
        <v>295</v>
      </c>
      <c r="C93" s="1727"/>
      <c r="D93" s="1727"/>
      <c r="E93" s="1728"/>
      <c r="F93" s="3618"/>
      <c r="G93" s="3618"/>
      <c r="H93" s="3618"/>
      <c r="I93" s="3618"/>
      <c r="J93" s="3619"/>
      <c r="K93" s="3600"/>
      <c r="L93" s="3598"/>
      <c r="M93" s="1730"/>
      <c r="N93" s="3974"/>
    </row>
    <row r="94" spans="1:14">
      <c r="A94" s="3976"/>
      <c r="B94" s="1776"/>
      <c r="C94" s="1739"/>
      <c r="D94" s="1739"/>
      <c r="E94" s="1777"/>
      <c r="F94" s="3621"/>
      <c r="G94" s="3622"/>
      <c r="H94" s="3621"/>
      <c r="I94" s="3621"/>
      <c r="J94" s="3623"/>
      <c r="K94" s="3603"/>
      <c r="L94" s="3602"/>
      <c r="M94" s="1778"/>
      <c r="N94" s="3974"/>
    </row>
    <row r="95" spans="1:14">
      <c r="A95" s="3976"/>
      <c r="B95" s="1744"/>
      <c r="C95" s="1745"/>
      <c r="D95" s="1745"/>
      <c r="E95" s="1746"/>
      <c r="F95" s="3624"/>
      <c r="G95" s="3622"/>
      <c r="H95" s="3622"/>
      <c r="I95" s="3622"/>
      <c r="J95" s="3623"/>
      <c r="K95" s="3601"/>
      <c r="L95" s="3604"/>
      <c r="M95" s="1766"/>
      <c r="N95" s="3974"/>
    </row>
    <row r="96" spans="1:14">
      <c r="A96" s="3976"/>
      <c r="B96" s="1750"/>
      <c r="C96" s="1751"/>
      <c r="D96" s="1752"/>
      <c r="E96" s="1753"/>
      <c r="F96" s="3625"/>
      <c r="G96" s="3626"/>
      <c r="H96" s="3626" t="s">
        <v>1672</v>
      </c>
      <c r="I96" s="3626"/>
      <c r="J96" s="3627"/>
      <c r="K96" s="3605"/>
      <c r="L96" s="3605"/>
      <c r="M96" s="1757"/>
      <c r="N96" s="3974"/>
    </row>
    <row r="97" spans="1:14">
      <c r="A97" s="3976"/>
      <c r="B97" s="1759"/>
      <c r="C97" s="1759"/>
      <c r="D97" s="1732"/>
      <c r="E97" s="1736"/>
      <c r="F97" s="3628"/>
      <c r="G97" s="3629" t="s">
        <v>1673</v>
      </c>
      <c r="H97" s="3629"/>
      <c r="I97" s="3629"/>
      <c r="J97" s="3630"/>
      <c r="K97" s="3607"/>
      <c r="L97" s="3607"/>
      <c r="M97" s="1762"/>
      <c r="N97" s="3974"/>
    </row>
    <row r="98" spans="1:14">
      <c r="A98" s="3976"/>
      <c r="B98" s="1759"/>
      <c r="C98" s="1759"/>
      <c r="D98" s="1732"/>
      <c r="E98" s="1736"/>
      <c r="F98" s="3631" t="s">
        <v>1674</v>
      </c>
      <c r="G98" s="3631" t="s">
        <v>1675</v>
      </c>
      <c r="H98" s="3631" t="s">
        <v>1676</v>
      </c>
      <c r="I98" s="3631"/>
      <c r="J98" s="3599" t="s">
        <v>1677</v>
      </c>
      <c r="K98" s="3607"/>
      <c r="L98" s="3607"/>
      <c r="M98" s="1762"/>
      <c r="N98" s="3974"/>
    </row>
    <row r="99" spans="1:14">
      <c r="A99" s="3976"/>
      <c r="B99" s="1759" t="s">
        <v>7</v>
      </c>
      <c r="C99" s="1759" t="s">
        <v>71</v>
      </c>
      <c r="D99" s="1732"/>
      <c r="E99" s="1766" t="s">
        <v>1678</v>
      </c>
      <c r="F99" s="3631" t="s">
        <v>1679</v>
      </c>
      <c r="G99" s="3631" t="s">
        <v>1680</v>
      </c>
      <c r="H99" s="3631" t="s">
        <v>1681</v>
      </c>
      <c r="I99" s="3631" t="s">
        <v>1682</v>
      </c>
      <c r="J99" s="3599" t="s">
        <v>1683</v>
      </c>
      <c r="K99" s="3606" t="s">
        <v>1684</v>
      </c>
      <c r="L99" s="3606" t="s">
        <v>319</v>
      </c>
      <c r="M99" s="1759" t="s">
        <v>7</v>
      </c>
      <c r="N99" s="3974"/>
    </row>
    <row r="100" spans="1:14" ht="15.75" customHeight="1">
      <c r="A100" s="3976"/>
      <c r="B100" s="1767" t="s">
        <v>17</v>
      </c>
      <c r="C100" s="1767" t="s">
        <v>79</v>
      </c>
      <c r="D100" s="1739"/>
      <c r="E100" s="1768" t="s">
        <v>24</v>
      </c>
      <c r="F100" s="3632" t="s">
        <v>25</v>
      </c>
      <c r="G100" s="3632" t="s">
        <v>26</v>
      </c>
      <c r="H100" s="3632" t="s">
        <v>27</v>
      </c>
      <c r="I100" s="3632" t="s">
        <v>28</v>
      </c>
      <c r="J100" s="3633" t="s">
        <v>29</v>
      </c>
      <c r="K100" s="3609" t="s">
        <v>30</v>
      </c>
      <c r="L100" s="3609" t="s">
        <v>31</v>
      </c>
      <c r="M100" s="1767" t="s">
        <v>17</v>
      </c>
      <c r="N100" s="3974"/>
    </row>
    <row r="101" spans="1:14">
      <c r="A101" s="1782"/>
      <c r="B101" s="1759"/>
      <c r="C101" s="1759"/>
      <c r="D101" s="1748" t="s">
        <v>1720</v>
      </c>
      <c r="E101" s="1766"/>
      <c r="F101" s="3610"/>
      <c r="G101" s="3610"/>
      <c r="H101" s="3610"/>
      <c r="I101" s="3610"/>
      <c r="J101" s="3610"/>
      <c r="K101" s="3610"/>
      <c r="L101" s="3607"/>
      <c r="M101" s="1759"/>
      <c r="N101" s="3974"/>
    </row>
    <row r="102" spans="1:14" s="1784" customFormat="1">
      <c r="A102" s="1782"/>
      <c r="B102" s="1783">
        <v>136</v>
      </c>
      <c r="C102" s="1767" t="s">
        <v>98</v>
      </c>
      <c r="D102" s="1739"/>
      <c r="E102" s="1778" t="s">
        <v>1756</v>
      </c>
      <c r="F102" s="3635"/>
      <c r="G102" s="3635"/>
      <c r="H102" s="3635"/>
      <c r="I102" s="3635">
        <v>363775</v>
      </c>
      <c r="J102" s="3635">
        <f>SUM(F102:I102)</f>
        <v>363775</v>
      </c>
      <c r="K102" s="3635"/>
      <c r="L102" s="3635">
        <f t="shared" ref="L102:L116" si="6">K102+J102</f>
        <v>363775</v>
      </c>
      <c r="M102" s="1767">
        <f>M91+1</f>
        <v>136</v>
      </c>
      <c r="N102" s="3974"/>
    </row>
    <row r="103" spans="1:14" ht="15">
      <c r="A103" s="1782"/>
      <c r="B103" s="1780">
        <v>137</v>
      </c>
      <c r="C103" s="1772" t="s">
        <v>98</v>
      </c>
      <c r="D103" s="1745"/>
      <c r="E103" s="1756" t="s">
        <v>1757</v>
      </c>
      <c r="F103" s="3612"/>
      <c r="G103" s="3612"/>
      <c r="H103" s="3612"/>
      <c r="I103" s="3612">
        <v>53624</v>
      </c>
      <c r="J103" s="3612">
        <f>SUM(F103:I103)</f>
        <v>53624</v>
      </c>
      <c r="K103" s="3613"/>
      <c r="L103" s="3613">
        <f t="shared" si="6"/>
        <v>53624</v>
      </c>
      <c r="M103" s="1772">
        <v>137</v>
      </c>
      <c r="N103" s="1785"/>
    </row>
    <row r="104" spans="1:14" ht="15">
      <c r="A104" s="1782"/>
      <c r="B104" s="1780">
        <v>138</v>
      </c>
      <c r="C104" s="1772" t="s">
        <v>98</v>
      </c>
      <c r="D104" s="1745"/>
      <c r="E104" s="1756" t="s">
        <v>1758</v>
      </c>
      <c r="F104" s="3612"/>
      <c r="G104" s="3612"/>
      <c r="H104" s="3612"/>
      <c r="I104" s="3612">
        <v>293937</v>
      </c>
      <c r="J104" s="3612">
        <f>SUM(F104:I104)</f>
        <v>293937</v>
      </c>
      <c r="K104" s="3613"/>
      <c r="L104" s="3613">
        <f t="shared" si="6"/>
        <v>293937</v>
      </c>
      <c r="M104" s="1772">
        <v>138</v>
      </c>
      <c r="N104" s="1785"/>
    </row>
    <row r="105" spans="1:14" ht="15">
      <c r="A105" s="1782"/>
      <c r="B105" s="1780">
        <v>139</v>
      </c>
      <c r="C105" s="1786"/>
      <c r="D105" s="1746"/>
      <c r="E105" s="1756" t="s">
        <v>1759</v>
      </c>
      <c r="F105" s="3612"/>
      <c r="G105" s="3612"/>
      <c r="H105" s="3612">
        <v>64240</v>
      </c>
      <c r="I105" s="3612"/>
      <c r="J105" s="3612">
        <f t="shared" ref="J105:J116" si="7">SUM(F105:I105)</f>
        <v>64240</v>
      </c>
      <c r="K105" s="3613"/>
      <c r="L105" s="3613">
        <f t="shared" si="6"/>
        <v>64240</v>
      </c>
      <c r="M105" s="1772">
        <v>139</v>
      </c>
      <c r="N105" s="1785"/>
    </row>
    <row r="106" spans="1:14" ht="15">
      <c r="A106" s="1782"/>
      <c r="B106" s="1780">
        <v>140</v>
      </c>
      <c r="C106" s="1786"/>
      <c r="D106" s="1746"/>
      <c r="E106" s="1756" t="s">
        <v>1760</v>
      </c>
      <c r="F106" s="3612"/>
      <c r="G106" s="3612"/>
      <c r="H106" s="3612">
        <v>6937</v>
      </c>
      <c r="I106" s="3612"/>
      <c r="J106" s="3612">
        <f t="shared" si="7"/>
        <v>6937</v>
      </c>
      <c r="K106" s="3613"/>
      <c r="L106" s="3613">
        <f t="shared" si="6"/>
        <v>6937</v>
      </c>
      <c r="M106" s="1772">
        <v>140</v>
      </c>
      <c r="N106" s="1785"/>
    </row>
    <row r="107" spans="1:14">
      <c r="A107" s="1782"/>
      <c r="B107" s="1780">
        <v>141</v>
      </c>
      <c r="C107" s="1786"/>
      <c r="D107" s="1746"/>
      <c r="E107" s="1756" t="s">
        <v>1761</v>
      </c>
      <c r="F107" s="3612"/>
      <c r="G107" s="3612"/>
      <c r="H107" s="3612">
        <v>319</v>
      </c>
      <c r="I107" s="3612"/>
      <c r="J107" s="3612">
        <f t="shared" si="7"/>
        <v>319</v>
      </c>
      <c r="K107" s="3613"/>
      <c r="L107" s="3613">
        <f t="shared" si="6"/>
        <v>319</v>
      </c>
      <c r="M107" s="1772">
        <v>141</v>
      </c>
      <c r="N107" s="1773"/>
    </row>
    <row r="108" spans="1:14">
      <c r="A108" s="1748"/>
      <c r="B108" s="1780">
        <v>142</v>
      </c>
      <c r="C108" s="1786"/>
      <c r="D108" s="1746"/>
      <c r="E108" s="1756" t="s">
        <v>1762</v>
      </c>
      <c r="F108" s="3612"/>
      <c r="G108" s="3612"/>
      <c r="H108" s="3612">
        <v>-35971</v>
      </c>
      <c r="I108" s="3612"/>
      <c r="J108" s="3612">
        <f t="shared" si="7"/>
        <v>-35971</v>
      </c>
      <c r="K108" s="3613"/>
      <c r="L108" s="3613">
        <f t="shared" si="6"/>
        <v>-35971</v>
      </c>
      <c r="M108" s="1772">
        <v>142</v>
      </c>
      <c r="N108" s="1773"/>
    </row>
    <row r="109" spans="1:14">
      <c r="A109" s="1748"/>
      <c r="B109" s="1780">
        <v>143</v>
      </c>
      <c r="C109" s="1786"/>
      <c r="D109" s="1746"/>
      <c r="E109" s="1756" t="s">
        <v>1763</v>
      </c>
      <c r="F109" s="3612"/>
      <c r="G109" s="3612"/>
      <c r="H109" s="3612">
        <v>-2055</v>
      </c>
      <c r="I109" s="3612"/>
      <c r="J109" s="3612">
        <f t="shared" si="7"/>
        <v>-2055</v>
      </c>
      <c r="K109" s="3613"/>
      <c r="L109" s="3613">
        <f t="shared" si="6"/>
        <v>-2055</v>
      </c>
      <c r="M109" s="1772">
        <v>143</v>
      </c>
      <c r="N109" s="1773"/>
    </row>
    <row r="110" spans="1:14">
      <c r="A110" s="1748"/>
      <c r="B110" s="1780">
        <v>144</v>
      </c>
      <c r="C110" s="1786"/>
      <c r="D110" s="1746"/>
      <c r="E110" s="1756" t="s">
        <v>1764</v>
      </c>
      <c r="F110" s="3612"/>
      <c r="G110" s="3612"/>
      <c r="H110" s="3612">
        <v>-278</v>
      </c>
      <c r="I110" s="3612"/>
      <c r="J110" s="3612">
        <f t="shared" si="7"/>
        <v>-278</v>
      </c>
      <c r="K110" s="3613"/>
      <c r="L110" s="3613">
        <f t="shared" si="6"/>
        <v>-278</v>
      </c>
      <c r="M110" s="1772">
        <v>144</v>
      </c>
      <c r="N110" s="1773"/>
    </row>
    <row r="111" spans="1:14">
      <c r="A111" s="1748"/>
      <c r="B111" s="1780">
        <v>145</v>
      </c>
      <c r="C111" s="1786"/>
      <c r="D111" s="1746"/>
      <c r="E111" s="1756" t="s">
        <v>1765</v>
      </c>
      <c r="F111" s="3612"/>
      <c r="G111" s="3612"/>
      <c r="H111" s="3612"/>
      <c r="I111" s="3612"/>
      <c r="J111" s="3612">
        <f t="shared" si="7"/>
        <v>0</v>
      </c>
      <c r="K111" s="3613"/>
      <c r="L111" s="3613">
        <f t="shared" si="6"/>
        <v>0</v>
      </c>
      <c r="M111" s="1772">
        <v>145</v>
      </c>
      <c r="N111" s="1773"/>
    </row>
    <row r="112" spans="1:14">
      <c r="A112" s="1748"/>
      <c r="B112" s="1780">
        <v>146</v>
      </c>
      <c r="C112" s="1786"/>
      <c r="D112" s="1746"/>
      <c r="E112" s="1756" t="s">
        <v>1766</v>
      </c>
      <c r="F112" s="3612"/>
      <c r="G112" s="3612"/>
      <c r="H112" s="3612"/>
      <c r="I112" s="3612"/>
      <c r="J112" s="3612">
        <f t="shared" si="7"/>
        <v>0</v>
      </c>
      <c r="K112" s="3613"/>
      <c r="L112" s="3613">
        <f t="shared" si="6"/>
        <v>0</v>
      </c>
      <c r="M112" s="1772">
        <v>146</v>
      </c>
      <c r="N112" s="1773"/>
    </row>
    <row r="113" spans="1:14">
      <c r="A113" s="1748"/>
      <c r="B113" s="1780">
        <v>147</v>
      </c>
      <c r="C113" s="1786"/>
      <c r="D113" s="1746"/>
      <c r="E113" s="1756" t="s">
        <v>1767</v>
      </c>
      <c r="F113" s="3612"/>
      <c r="G113" s="3612"/>
      <c r="H113" s="3612"/>
      <c r="I113" s="3612"/>
      <c r="J113" s="3612">
        <f t="shared" si="7"/>
        <v>0</v>
      </c>
      <c r="K113" s="3613"/>
      <c r="L113" s="3613">
        <f t="shared" si="6"/>
        <v>0</v>
      </c>
      <c r="M113" s="1772">
        <v>147</v>
      </c>
      <c r="N113" s="1773"/>
    </row>
    <row r="114" spans="1:14">
      <c r="A114" s="1748"/>
      <c r="B114" s="1780">
        <v>148</v>
      </c>
      <c r="C114" s="1786"/>
      <c r="D114" s="1746"/>
      <c r="E114" s="1756" t="s">
        <v>1768</v>
      </c>
      <c r="F114" s="3612">
        <v>1954</v>
      </c>
      <c r="G114" s="3612"/>
      <c r="H114" s="3612"/>
      <c r="I114" s="3612">
        <v>1398</v>
      </c>
      <c r="J114" s="3612">
        <f t="shared" si="7"/>
        <v>3352</v>
      </c>
      <c r="K114" s="3613"/>
      <c r="L114" s="3613">
        <f t="shared" si="6"/>
        <v>3352</v>
      </c>
      <c r="M114" s="1772">
        <v>148</v>
      </c>
      <c r="N114" s="1773"/>
    </row>
    <row r="115" spans="1:14">
      <c r="A115" s="1748"/>
      <c r="B115" s="1780">
        <v>149</v>
      </c>
      <c r="C115" s="1786"/>
      <c r="D115" s="1746"/>
      <c r="E115" s="1756" t="s">
        <v>1769</v>
      </c>
      <c r="F115" s="3612"/>
      <c r="G115" s="3612"/>
      <c r="H115" s="3612">
        <v>8</v>
      </c>
      <c r="I115" s="3612"/>
      <c r="J115" s="3612">
        <f t="shared" si="7"/>
        <v>8</v>
      </c>
      <c r="K115" s="3613"/>
      <c r="L115" s="3613">
        <f t="shared" si="6"/>
        <v>8</v>
      </c>
      <c r="M115" s="1772">
        <v>149</v>
      </c>
      <c r="N115" s="1773"/>
    </row>
    <row r="116" spans="1:14">
      <c r="A116" s="1748"/>
      <c r="B116" s="1780">
        <v>150</v>
      </c>
      <c r="C116" s="1786"/>
      <c r="D116" s="1746"/>
      <c r="E116" s="1756" t="s">
        <v>1770</v>
      </c>
      <c r="F116" s="3612"/>
      <c r="G116" s="3612"/>
      <c r="H116" s="3612"/>
      <c r="I116" s="3612"/>
      <c r="J116" s="3612">
        <f t="shared" si="7"/>
        <v>0</v>
      </c>
      <c r="K116" s="3613"/>
      <c r="L116" s="3613">
        <f t="shared" si="6"/>
        <v>0</v>
      </c>
      <c r="M116" s="1772">
        <v>150</v>
      </c>
      <c r="N116" s="1773"/>
    </row>
    <row r="117" spans="1:14">
      <c r="A117" s="1748"/>
      <c r="B117" s="1772"/>
      <c r="C117" s="1786"/>
      <c r="D117" s="1746"/>
      <c r="E117" s="1756" t="s">
        <v>1771</v>
      </c>
      <c r="F117" s="3612">
        <f>SUM(F22:F46)+SUM(F57:F91)+SUM(F102:F116)</f>
        <v>214168</v>
      </c>
      <c r="G117" s="3612">
        <f>SUM(G22:G46)+SUM(G57:G91)+SUM(G102:G116)</f>
        <v>123820</v>
      </c>
      <c r="H117" s="3612">
        <f>SUM(H22:H46)+SUM(H57:H91)+SUM(H102:H116)</f>
        <v>398251</v>
      </c>
      <c r="I117" s="3612">
        <f>SUM(I22:I46)+SUM(I57:I91)+SUM(I102:I116)</f>
        <v>900948</v>
      </c>
      <c r="J117" s="3612">
        <f>SUM(J22:J46)+SUM(J57:J91)+SUM(J102:J116)</f>
        <v>1637187</v>
      </c>
      <c r="K117" s="3613"/>
      <c r="L117" s="3613">
        <f>F117+G117+H117+I117</f>
        <v>1637187</v>
      </c>
      <c r="M117" s="1772"/>
      <c r="N117" s="1773"/>
    </row>
    <row r="118" spans="1:14">
      <c r="A118" s="1748"/>
      <c r="B118" s="1772">
        <v>151</v>
      </c>
      <c r="C118" s="1786"/>
      <c r="D118" s="1746"/>
      <c r="E118" s="1756" t="s">
        <v>1772</v>
      </c>
      <c r="F118" s="3612">
        <f>F117+F19</f>
        <v>217686</v>
      </c>
      <c r="G118" s="3612">
        <f t="shared" ref="G118:J118" si="8">G117+G19</f>
        <v>125285</v>
      </c>
      <c r="H118" s="3612">
        <f t="shared" si="8"/>
        <v>418057</v>
      </c>
      <c r="I118" s="3612">
        <f t="shared" si="8"/>
        <v>908698</v>
      </c>
      <c r="J118" s="3612">
        <f t="shared" si="8"/>
        <v>1669726</v>
      </c>
      <c r="K118" s="3613"/>
      <c r="L118" s="3613">
        <f>F118+G118+H118+I118</f>
        <v>1669726</v>
      </c>
      <c r="M118" s="1772">
        <v>151</v>
      </c>
      <c r="N118" s="1773"/>
    </row>
    <row r="119" spans="1:14">
      <c r="A119" s="1748"/>
      <c r="B119" s="1779"/>
      <c r="C119" s="1759"/>
      <c r="D119" s="1748" t="s">
        <v>1773</v>
      </c>
      <c r="E119" s="1766"/>
      <c r="F119" s="3611">
        <v>0</v>
      </c>
      <c r="G119" s="3611">
        <v>0</v>
      </c>
      <c r="H119" s="3611">
        <v>0</v>
      </c>
      <c r="I119" s="3611">
        <v>0</v>
      </c>
      <c r="J119" s="3611"/>
      <c r="K119" s="3610"/>
      <c r="L119" s="3607"/>
      <c r="M119" s="1762"/>
      <c r="N119" s="1736"/>
    </row>
    <row r="120" spans="1:14">
      <c r="A120" s="1748"/>
      <c r="B120" s="1779"/>
      <c r="C120" s="1759"/>
      <c r="D120" s="1748" t="s">
        <v>1774</v>
      </c>
      <c r="E120" s="1766"/>
      <c r="F120" s="3611">
        <v>0</v>
      </c>
      <c r="G120" s="3611">
        <v>0</v>
      </c>
      <c r="H120" s="3611">
        <v>0</v>
      </c>
      <c r="I120" s="3611">
        <v>0</v>
      </c>
      <c r="J120" s="3611"/>
      <c r="K120" s="3610"/>
      <c r="L120" s="3607"/>
      <c r="M120" s="1762"/>
      <c r="N120" s="1736"/>
    </row>
    <row r="121" spans="1:14">
      <c r="A121" s="1748"/>
      <c r="B121" s="1779">
        <v>201</v>
      </c>
      <c r="C121" s="1759"/>
      <c r="D121" s="1773"/>
      <c r="E121" s="1766" t="s">
        <v>1775</v>
      </c>
      <c r="F121" s="3611">
        <v>8408</v>
      </c>
      <c r="G121" s="3611">
        <v>582</v>
      </c>
      <c r="H121" s="3611">
        <v>1920</v>
      </c>
      <c r="I121" s="3611">
        <v>1188</v>
      </c>
      <c r="J121" s="3610">
        <f>SUM(F121:I121)</f>
        <v>12098</v>
      </c>
      <c r="K121" s="3610"/>
      <c r="L121" s="3610">
        <f t="shared" ref="L121:L137" si="9">K121+J121</f>
        <v>12098</v>
      </c>
      <c r="M121" s="1759">
        <v>201</v>
      </c>
      <c r="N121" s="1732"/>
    </row>
    <row r="122" spans="1:14">
      <c r="A122" s="1748"/>
      <c r="B122" s="1780">
        <v>202</v>
      </c>
      <c r="C122" s="1772" t="s">
        <v>98</v>
      </c>
      <c r="D122" s="1745"/>
      <c r="E122" s="1756" t="s">
        <v>1776</v>
      </c>
      <c r="F122" s="3612">
        <v>106393</v>
      </c>
      <c r="G122" s="3612">
        <v>236640</v>
      </c>
      <c r="H122" s="3612">
        <v>24002</v>
      </c>
      <c r="I122" s="3612">
        <v>182</v>
      </c>
      <c r="J122" s="3613">
        <f t="shared" ref="J122:J137" si="10">SUM(F122:I122)</f>
        <v>367217</v>
      </c>
      <c r="K122" s="3613"/>
      <c r="L122" s="3613">
        <f t="shared" si="9"/>
        <v>367217</v>
      </c>
      <c r="M122" s="1772">
        <v>202</v>
      </c>
      <c r="N122" s="1773"/>
    </row>
    <row r="123" spans="1:14">
      <c r="A123" s="1748"/>
      <c r="B123" s="1780">
        <v>203</v>
      </c>
      <c r="C123" s="1772" t="s">
        <v>98</v>
      </c>
      <c r="D123" s="1745"/>
      <c r="E123" s="1756" t="s">
        <v>1777</v>
      </c>
      <c r="F123" s="3612">
        <v>4258</v>
      </c>
      <c r="G123" s="3612">
        <v>2164</v>
      </c>
      <c r="H123" s="3612">
        <v>1114</v>
      </c>
      <c r="I123" s="3612">
        <v>11</v>
      </c>
      <c r="J123" s="3613">
        <f t="shared" si="10"/>
        <v>7547</v>
      </c>
      <c r="K123" s="3613"/>
      <c r="L123" s="3613">
        <f t="shared" si="9"/>
        <v>7547</v>
      </c>
      <c r="M123" s="1772">
        <v>203</v>
      </c>
      <c r="N123" s="1773"/>
    </row>
    <row r="124" spans="1:14">
      <c r="A124" s="1748"/>
      <c r="B124" s="1780">
        <v>204</v>
      </c>
      <c r="C124" s="1772"/>
      <c r="D124" s="1745"/>
      <c r="E124" s="1756" t="s">
        <v>1778</v>
      </c>
      <c r="F124" s="3612">
        <v>103</v>
      </c>
      <c r="G124" s="3612">
        <v>93</v>
      </c>
      <c r="H124" s="3612"/>
      <c r="I124" s="3612"/>
      <c r="J124" s="3613">
        <f t="shared" si="10"/>
        <v>196</v>
      </c>
      <c r="K124" s="3613"/>
      <c r="L124" s="3613">
        <f t="shared" si="9"/>
        <v>196</v>
      </c>
      <c r="M124" s="1772">
        <v>204</v>
      </c>
      <c r="N124" s="1773"/>
    </row>
    <row r="125" spans="1:14">
      <c r="A125" s="1748"/>
      <c r="B125" s="1780">
        <v>205</v>
      </c>
      <c r="C125" s="1772"/>
      <c r="D125" s="1745"/>
      <c r="E125" s="1787" t="s">
        <v>1779</v>
      </c>
      <c r="F125" s="3612"/>
      <c r="G125" s="3612"/>
      <c r="H125" s="3612"/>
      <c r="I125" s="3612">
        <v>46222</v>
      </c>
      <c r="J125" s="3613">
        <f t="shared" si="10"/>
        <v>46222</v>
      </c>
      <c r="K125" s="3613"/>
      <c r="L125" s="3613">
        <f t="shared" si="9"/>
        <v>46222</v>
      </c>
      <c r="M125" s="1772">
        <v>205</v>
      </c>
      <c r="N125" s="1773"/>
    </row>
    <row r="126" spans="1:14">
      <c r="A126" s="1748"/>
      <c r="B126" s="1780">
        <v>206</v>
      </c>
      <c r="C126" s="1772"/>
      <c r="D126" s="1745"/>
      <c r="E126" s="1787" t="s">
        <v>1780</v>
      </c>
      <c r="F126" s="3612"/>
      <c r="G126" s="3612"/>
      <c r="H126" s="3612"/>
      <c r="I126" s="3612">
        <v>18036</v>
      </c>
      <c r="J126" s="3613">
        <f t="shared" si="10"/>
        <v>18036</v>
      </c>
      <c r="K126" s="3613"/>
      <c r="L126" s="3613">
        <f t="shared" si="9"/>
        <v>18036</v>
      </c>
      <c r="M126" s="1772">
        <v>206</v>
      </c>
      <c r="N126" s="1773"/>
    </row>
    <row r="127" spans="1:14">
      <c r="A127" s="1748"/>
      <c r="B127" s="1780">
        <v>207</v>
      </c>
      <c r="C127" s="1772" t="s">
        <v>98</v>
      </c>
      <c r="D127" s="1745"/>
      <c r="E127" s="1787" t="s">
        <v>1781</v>
      </c>
      <c r="F127" s="3612"/>
      <c r="G127" s="3612"/>
      <c r="H127" s="3612">
        <v>785</v>
      </c>
      <c r="I127" s="3612"/>
      <c r="J127" s="3613">
        <f t="shared" si="10"/>
        <v>785</v>
      </c>
      <c r="K127" s="3613"/>
      <c r="L127" s="3613">
        <f t="shared" si="9"/>
        <v>785</v>
      </c>
      <c r="M127" s="1772">
        <v>207</v>
      </c>
      <c r="N127" s="1773"/>
    </row>
    <row r="128" spans="1:14">
      <c r="A128" s="1748"/>
      <c r="B128" s="1780">
        <v>208</v>
      </c>
      <c r="C128" s="1772" t="s">
        <v>98</v>
      </c>
      <c r="D128" s="1745"/>
      <c r="E128" s="1787" t="s">
        <v>1782</v>
      </c>
      <c r="F128" s="3612"/>
      <c r="G128" s="3612"/>
      <c r="H128" s="3612">
        <v>-9743</v>
      </c>
      <c r="I128" s="3612"/>
      <c r="J128" s="3613">
        <f t="shared" si="10"/>
        <v>-9743</v>
      </c>
      <c r="K128" s="3613"/>
      <c r="L128" s="3613">
        <f t="shared" si="9"/>
        <v>-9743</v>
      </c>
      <c r="M128" s="1772">
        <v>208</v>
      </c>
      <c r="N128" s="1773"/>
    </row>
    <row r="129" spans="1:14">
      <c r="A129" s="1748"/>
      <c r="B129" s="1780">
        <v>209</v>
      </c>
      <c r="C129" s="1772"/>
      <c r="D129" s="1745"/>
      <c r="E129" s="1787" t="s">
        <v>1783</v>
      </c>
      <c r="F129" s="3612"/>
      <c r="G129" s="3612"/>
      <c r="H129" s="3612"/>
      <c r="I129" s="3612"/>
      <c r="J129" s="3613">
        <f t="shared" si="10"/>
        <v>0</v>
      </c>
      <c r="K129" s="3613"/>
      <c r="L129" s="3613">
        <f t="shared" si="9"/>
        <v>0</v>
      </c>
      <c r="M129" s="1772">
        <v>209</v>
      </c>
      <c r="N129" s="1773"/>
    </row>
    <row r="130" spans="1:14">
      <c r="A130" s="1748"/>
      <c r="B130" s="1780">
        <v>210</v>
      </c>
      <c r="C130" s="1772" t="s">
        <v>98</v>
      </c>
      <c r="D130" s="1745"/>
      <c r="E130" s="1787" t="s">
        <v>1784</v>
      </c>
      <c r="F130" s="3612"/>
      <c r="G130" s="3612"/>
      <c r="H130" s="3612"/>
      <c r="I130" s="3612"/>
      <c r="J130" s="3613">
        <f t="shared" si="10"/>
        <v>0</v>
      </c>
      <c r="K130" s="3613"/>
      <c r="L130" s="3613">
        <f t="shared" si="9"/>
        <v>0</v>
      </c>
      <c r="M130" s="1772">
        <v>210</v>
      </c>
      <c r="N130" s="1773"/>
    </row>
    <row r="131" spans="1:14">
      <c r="A131" s="1748"/>
      <c r="B131" s="1780">
        <v>211</v>
      </c>
      <c r="C131" s="1772" t="s">
        <v>98</v>
      </c>
      <c r="D131" s="1745"/>
      <c r="E131" s="1787" t="s">
        <v>1785</v>
      </c>
      <c r="F131" s="3612"/>
      <c r="G131" s="3612"/>
      <c r="H131" s="3612">
        <v>400</v>
      </c>
      <c r="I131" s="3612"/>
      <c r="J131" s="3613">
        <f t="shared" si="10"/>
        <v>400</v>
      </c>
      <c r="K131" s="3613"/>
      <c r="L131" s="3613">
        <f t="shared" si="9"/>
        <v>400</v>
      </c>
      <c r="M131" s="1772">
        <v>211</v>
      </c>
      <c r="N131" s="1773"/>
    </row>
    <row r="132" spans="1:14">
      <c r="A132" s="1748"/>
      <c r="B132" s="1780">
        <v>212</v>
      </c>
      <c r="C132" s="1772" t="s">
        <v>98</v>
      </c>
      <c r="D132" s="1745"/>
      <c r="E132" s="1787" t="s">
        <v>1786</v>
      </c>
      <c r="F132" s="3612"/>
      <c r="G132" s="3612"/>
      <c r="H132" s="3612">
        <v>0</v>
      </c>
      <c r="I132" s="3612"/>
      <c r="J132" s="3613">
        <f t="shared" si="10"/>
        <v>0</v>
      </c>
      <c r="K132" s="3613"/>
      <c r="L132" s="3613">
        <f t="shared" si="9"/>
        <v>0</v>
      </c>
      <c r="M132" s="1772">
        <v>212</v>
      </c>
      <c r="N132" s="1773"/>
    </row>
    <row r="133" spans="1:14">
      <c r="A133" s="1748"/>
      <c r="B133" s="1780">
        <v>213</v>
      </c>
      <c r="C133" s="1772" t="s">
        <v>98</v>
      </c>
      <c r="D133" s="1745"/>
      <c r="E133" s="1787" t="s">
        <v>983</v>
      </c>
      <c r="F133" s="3612"/>
      <c r="G133" s="3612"/>
      <c r="H133" s="3612"/>
      <c r="I133" s="3612">
        <v>142720</v>
      </c>
      <c r="J133" s="3613">
        <f t="shared" si="10"/>
        <v>142720</v>
      </c>
      <c r="K133" s="3613"/>
      <c r="L133" s="3613">
        <f t="shared" si="9"/>
        <v>142720</v>
      </c>
      <c r="M133" s="1772">
        <v>213</v>
      </c>
    </row>
    <row r="134" spans="1:14">
      <c r="A134" s="1748"/>
      <c r="B134" s="1780">
        <v>214</v>
      </c>
      <c r="C134" s="1772"/>
      <c r="D134" s="1745"/>
      <c r="E134" s="1787" t="s">
        <v>1787</v>
      </c>
      <c r="F134" s="3612"/>
      <c r="G134" s="3612"/>
      <c r="H134" s="3612"/>
      <c r="I134" s="3612"/>
      <c r="J134" s="3613">
        <f t="shared" si="10"/>
        <v>0</v>
      </c>
      <c r="K134" s="3613"/>
      <c r="L134" s="3613">
        <f t="shared" si="9"/>
        <v>0</v>
      </c>
      <c r="M134" s="1772">
        <v>214</v>
      </c>
    </row>
    <row r="135" spans="1:14">
      <c r="A135" s="1748"/>
      <c r="B135" s="1780">
        <v>215</v>
      </c>
      <c r="C135" s="1772"/>
      <c r="D135" s="1745"/>
      <c r="E135" s="1787" t="s">
        <v>1788</v>
      </c>
      <c r="F135" s="3612"/>
      <c r="G135" s="3612"/>
      <c r="H135" s="3612"/>
      <c r="I135" s="3612"/>
      <c r="J135" s="3613">
        <f t="shared" si="10"/>
        <v>0</v>
      </c>
      <c r="K135" s="3613"/>
      <c r="L135" s="3613">
        <f t="shared" si="9"/>
        <v>0</v>
      </c>
      <c r="M135" s="1772">
        <v>215</v>
      </c>
      <c r="N135" s="1773"/>
    </row>
    <row r="136" spans="1:14">
      <c r="A136" s="1748"/>
      <c r="B136" s="1780">
        <v>216</v>
      </c>
      <c r="C136" s="1772" t="s">
        <v>98</v>
      </c>
      <c r="D136" s="1745"/>
      <c r="E136" s="1787" t="s">
        <v>1789</v>
      </c>
      <c r="F136" s="3612"/>
      <c r="G136" s="3612"/>
      <c r="H136" s="3612">
        <v>-2824</v>
      </c>
      <c r="I136" s="3612"/>
      <c r="J136" s="3613">
        <f t="shared" si="10"/>
        <v>-2824</v>
      </c>
      <c r="K136" s="3613"/>
      <c r="L136" s="3613">
        <f t="shared" si="9"/>
        <v>-2824</v>
      </c>
      <c r="M136" s="1772">
        <v>216</v>
      </c>
      <c r="N136" s="3971">
        <v>47</v>
      </c>
    </row>
    <row r="137" spans="1:14">
      <c r="A137" s="1748"/>
      <c r="B137" s="1783">
        <v>217</v>
      </c>
      <c r="C137" s="1767"/>
      <c r="D137" s="1739"/>
      <c r="E137" s="1778" t="s">
        <v>1790</v>
      </c>
      <c r="F137" s="3634"/>
      <c r="G137" s="3634"/>
      <c r="H137" s="3634"/>
      <c r="I137" s="3634"/>
      <c r="J137" s="3613">
        <f t="shared" si="10"/>
        <v>0</v>
      </c>
      <c r="K137" s="3635"/>
      <c r="L137" s="3635">
        <f t="shared" si="9"/>
        <v>0</v>
      </c>
      <c r="M137" s="1767">
        <v>217</v>
      </c>
      <c r="N137" s="3971"/>
    </row>
    <row r="138" spans="1:14" ht="15" customHeight="1">
      <c r="A138" s="1748"/>
      <c r="B138" s="1720" t="s">
        <v>1719</v>
      </c>
      <c r="C138" s="1721"/>
      <c r="D138" s="1721"/>
      <c r="E138" s="1721"/>
      <c r="F138" s="3615"/>
      <c r="G138" s="3615"/>
      <c r="H138" s="3615"/>
      <c r="I138" s="3615"/>
      <c r="J138" s="3616"/>
      <c r="K138" s="3597"/>
      <c r="L138" s="3596"/>
      <c r="M138" s="1723"/>
      <c r="N138" s="1788">
        <v>48</v>
      </c>
    </row>
    <row r="139" spans="1:14">
      <c r="A139" s="1748"/>
      <c r="B139" s="1726" t="s">
        <v>295</v>
      </c>
      <c r="C139" s="1727"/>
      <c r="D139" s="1727"/>
      <c r="E139" s="1728"/>
      <c r="F139" s="3618"/>
      <c r="G139" s="3618"/>
      <c r="H139" s="3618"/>
      <c r="I139" s="3618"/>
      <c r="J139" s="3619"/>
      <c r="K139" s="3600"/>
      <c r="L139" s="3598"/>
      <c r="M139" s="1730"/>
      <c r="N139" s="1727"/>
    </row>
    <row r="140" spans="1:14">
      <c r="A140" s="1748"/>
      <c r="B140" s="1776"/>
      <c r="C140" s="1739"/>
      <c r="D140" s="1739"/>
      <c r="E140" s="1777"/>
      <c r="F140" s="3621"/>
      <c r="G140" s="3622"/>
      <c r="H140" s="3621"/>
      <c r="I140" s="3621"/>
      <c r="J140" s="3623"/>
      <c r="K140" s="3603"/>
      <c r="L140" s="3602"/>
      <c r="M140" s="1778"/>
      <c r="N140" s="1736"/>
    </row>
    <row r="141" spans="1:14">
      <c r="A141" s="1748"/>
      <c r="B141" s="1744"/>
      <c r="C141" s="1745"/>
      <c r="D141" s="1745"/>
      <c r="E141" s="1746"/>
      <c r="F141" s="3624"/>
      <c r="G141" s="3622"/>
      <c r="H141" s="3622"/>
      <c r="I141" s="3622"/>
      <c r="J141" s="3623"/>
      <c r="K141" s="3601"/>
      <c r="L141" s="3604"/>
      <c r="M141" s="1766"/>
      <c r="N141" s="3975"/>
    </row>
    <row r="142" spans="1:14">
      <c r="A142" s="1748"/>
      <c r="B142" s="1750"/>
      <c r="C142" s="1751"/>
      <c r="D142" s="1752"/>
      <c r="E142" s="1753"/>
      <c r="F142" s="3625"/>
      <c r="G142" s="3626"/>
      <c r="H142" s="3626" t="s">
        <v>1672</v>
      </c>
      <c r="I142" s="3626"/>
      <c r="J142" s="3627"/>
      <c r="K142" s="3605"/>
      <c r="L142" s="3605"/>
      <c r="M142" s="1757"/>
      <c r="N142" s="3975"/>
    </row>
    <row r="143" spans="1:14">
      <c r="A143" s="1748"/>
      <c r="B143" s="1759"/>
      <c r="C143" s="1759"/>
      <c r="D143" s="1732"/>
      <c r="E143" s="1736"/>
      <c r="F143" s="3628"/>
      <c r="G143" s="3629" t="s">
        <v>1673</v>
      </c>
      <c r="H143" s="3629"/>
      <c r="I143" s="3629"/>
      <c r="J143" s="3630"/>
      <c r="K143" s="3607"/>
      <c r="L143" s="3607"/>
      <c r="M143" s="1762"/>
      <c r="N143" s="1736"/>
    </row>
    <row r="144" spans="1:14">
      <c r="A144" s="1748"/>
      <c r="B144" s="1759"/>
      <c r="C144" s="1759"/>
      <c r="D144" s="1732"/>
      <c r="E144" s="1736"/>
      <c r="F144" s="3631" t="s">
        <v>1674</v>
      </c>
      <c r="G144" s="3631" t="s">
        <v>1675</v>
      </c>
      <c r="H144" s="3631" t="s">
        <v>1676</v>
      </c>
      <c r="I144" s="3631"/>
      <c r="J144" s="3599" t="s">
        <v>1677</v>
      </c>
      <c r="K144" s="3607"/>
      <c r="L144" s="3607"/>
      <c r="M144" s="1762"/>
      <c r="N144" s="1736"/>
    </row>
    <row r="145" spans="1:14">
      <c r="A145" s="1748"/>
      <c r="B145" s="1759" t="s">
        <v>7</v>
      </c>
      <c r="C145" s="1759" t="s">
        <v>71</v>
      </c>
      <c r="D145" s="1732"/>
      <c r="E145" s="1766" t="s">
        <v>1678</v>
      </c>
      <c r="F145" s="3631" t="s">
        <v>1679</v>
      </c>
      <c r="G145" s="3631" t="s">
        <v>1680</v>
      </c>
      <c r="H145" s="3631" t="s">
        <v>1681</v>
      </c>
      <c r="I145" s="3631" t="s">
        <v>1682</v>
      </c>
      <c r="J145" s="3599" t="s">
        <v>1683</v>
      </c>
      <c r="K145" s="3606" t="s">
        <v>1684</v>
      </c>
      <c r="L145" s="3606" t="s">
        <v>319</v>
      </c>
      <c r="M145" s="1759" t="s">
        <v>7</v>
      </c>
      <c r="N145" s="1732"/>
    </row>
    <row r="146" spans="1:14">
      <c r="A146" s="1748"/>
      <c r="B146" s="1767" t="s">
        <v>17</v>
      </c>
      <c r="C146" s="1767" t="s">
        <v>79</v>
      </c>
      <c r="D146" s="1739"/>
      <c r="E146" s="1768" t="s">
        <v>24</v>
      </c>
      <c r="F146" s="3632" t="s">
        <v>25</v>
      </c>
      <c r="G146" s="3632" t="s">
        <v>26</v>
      </c>
      <c r="H146" s="3632" t="s">
        <v>27</v>
      </c>
      <c r="I146" s="3632" t="s">
        <v>28</v>
      </c>
      <c r="J146" s="3633" t="s">
        <v>29</v>
      </c>
      <c r="K146" s="3609" t="s">
        <v>30</v>
      </c>
      <c r="L146" s="3609" t="s">
        <v>31</v>
      </c>
      <c r="M146" s="1767" t="s">
        <v>17</v>
      </c>
      <c r="N146" s="1732"/>
    </row>
    <row r="147" spans="1:14">
      <c r="A147" s="1748"/>
      <c r="B147" s="1759"/>
      <c r="C147" s="1759"/>
      <c r="D147" s="1748" t="s">
        <v>1791</v>
      </c>
      <c r="E147" s="1766"/>
      <c r="F147" s="3611"/>
      <c r="G147" s="3611"/>
      <c r="H147" s="3611"/>
      <c r="I147" s="3611"/>
      <c r="J147" s="3630"/>
      <c r="K147" s="3610"/>
      <c r="L147" s="3607"/>
      <c r="M147" s="1759"/>
      <c r="N147" s="1732"/>
    </row>
    <row r="148" spans="1:14" s="1784" customFormat="1">
      <c r="A148" s="1736"/>
      <c r="B148" s="1783">
        <v>218</v>
      </c>
      <c r="C148" s="1767"/>
      <c r="D148" s="1739"/>
      <c r="E148" s="1778" t="s">
        <v>1247</v>
      </c>
      <c r="F148" s="3634">
        <v>8916</v>
      </c>
      <c r="G148" s="3634">
        <v>30</v>
      </c>
      <c r="H148" s="3634"/>
      <c r="I148" s="3634">
        <v>2</v>
      </c>
      <c r="J148" s="3634">
        <f>SUM(F148:I148)</f>
        <v>8948</v>
      </c>
      <c r="K148" s="3635"/>
      <c r="L148" s="3635">
        <f>K148+J148</f>
        <v>8948</v>
      </c>
      <c r="M148" s="1767">
        <v>218</v>
      </c>
      <c r="N148" s="1732"/>
    </row>
    <row r="149" spans="1:14">
      <c r="A149" s="1748"/>
      <c r="B149" s="1780">
        <v>219</v>
      </c>
      <c r="C149" s="1772"/>
      <c r="D149" s="1745"/>
      <c r="E149" s="1756" t="s">
        <v>1792</v>
      </c>
      <c r="F149" s="3612">
        <f t="shared" ref="F149:J149" si="11">SUM(F121:F137)+F148</f>
        <v>128078</v>
      </c>
      <c r="G149" s="3612">
        <f t="shared" si="11"/>
        <v>239509</v>
      </c>
      <c r="H149" s="3612">
        <f t="shared" si="11"/>
        <v>15654</v>
      </c>
      <c r="I149" s="3612">
        <f t="shared" si="11"/>
        <v>208361</v>
      </c>
      <c r="J149" s="3612">
        <f t="shared" si="11"/>
        <v>591602</v>
      </c>
      <c r="K149" s="3613"/>
      <c r="L149" s="3613">
        <f>F149+G149+H149+I149</f>
        <v>591602</v>
      </c>
      <c r="M149" s="1772">
        <v>219</v>
      </c>
      <c r="N149" s="1773"/>
    </row>
    <row r="150" spans="1:14">
      <c r="A150" s="1748"/>
      <c r="B150" s="1779"/>
      <c r="C150" s="1759"/>
      <c r="D150" s="1748" t="s">
        <v>1793</v>
      </c>
      <c r="E150" s="1766"/>
      <c r="F150" s="3630"/>
      <c r="G150" s="3630"/>
      <c r="H150" s="3630"/>
      <c r="I150" s="3630"/>
      <c r="J150" s="3630"/>
      <c r="K150" s="3610"/>
      <c r="L150" s="3607"/>
      <c r="M150" s="1759"/>
      <c r="N150" s="1732"/>
    </row>
    <row r="151" spans="1:14">
      <c r="A151" s="1748"/>
      <c r="B151" s="1779">
        <v>220</v>
      </c>
      <c r="C151" s="1759"/>
      <c r="D151" s="1773"/>
      <c r="E151" s="1766" t="s">
        <v>1775</v>
      </c>
      <c r="F151" s="3611">
        <v>4791</v>
      </c>
      <c r="G151" s="3611">
        <v>1196</v>
      </c>
      <c r="H151" s="3611">
        <v>3516</v>
      </c>
      <c r="I151" s="3611">
        <v>1559</v>
      </c>
      <c r="J151" s="3611">
        <f>SUM(F151:I151)</f>
        <v>11062</v>
      </c>
      <c r="K151" s="3608" t="s">
        <v>104</v>
      </c>
      <c r="L151" s="3610">
        <f t="shared" ref="L151:L168" si="12">J151</f>
        <v>11062</v>
      </c>
      <c r="M151" s="1759">
        <v>220</v>
      </c>
      <c r="N151" s="1732"/>
    </row>
    <row r="152" spans="1:14">
      <c r="A152" s="1748"/>
      <c r="B152" s="1780">
        <v>221</v>
      </c>
      <c r="C152" s="1772" t="s">
        <v>98</v>
      </c>
      <c r="D152" s="1745"/>
      <c r="E152" s="1756" t="s">
        <v>1776</v>
      </c>
      <c r="F152" s="3612">
        <v>43153</v>
      </c>
      <c r="G152" s="3612">
        <v>80689</v>
      </c>
      <c r="H152" s="3612">
        <v>72065</v>
      </c>
      <c r="I152" s="3612">
        <v>248</v>
      </c>
      <c r="J152" s="3612">
        <f>SUM(F152:I152)</f>
        <v>196155</v>
      </c>
      <c r="K152" s="3614" t="s">
        <v>104</v>
      </c>
      <c r="L152" s="3613">
        <f t="shared" si="12"/>
        <v>196155</v>
      </c>
      <c r="M152" s="1772">
        <v>221</v>
      </c>
      <c r="N152" s="1773"/>
    </row>
    <row r="153" spans="1:14">
      <c r="A153" s="1748"/>
      <c r="B153" s="1780">
        <v>222</v>
      </c>
      <c r="C153" s="1772" t="s">
        <v>98</v>
      </c>
      <c r="D153" s="1745"/>
      <c r="E153" s="1756" t="s">
        <v>1777</v>
      </c>
      <c r="F153" s="3612">
        <v>800</v>
      </c>
      <c r="G153" s="3612">
        <v>942</v>
      </c>
      <c r="H153" s="3612">
        <v>4965</v>
      </c>
      <c r="I153" s="3612"/>
      <c r="J153" s="3612">
        <f t="shared" ref="J153:J168" si="13">SUM(F153:I153)</f>
        <v>6707</v>
      </c>
      <c r="K153" s="3614" t="s">
        <v>104</v>
      </c>
      <c r="L153" s="3613">
        <f t="shared" si="12"/>
        <v>6707</v>
      </c>
      <c r="M153" s="1772">
        <v>222</v>
      </c>
      <c r="N153" s="1773"/>
    </row>
    <row r="154" spans="1:14">
      <c r="A154" s="1748"/>
      <c r="B154" s="1780">
        <v>223</v>
      </c>
      <c r="C154" s="1772"/>
      <c r="D154" s="1745"/>
      <c r="E154" s="1756" t="s">
        <v>1778</v>
      </c>
      <c r="F154" s="3612">
        <v>3794</v>
      </c>
      <c r="G154" s="3612">
        <v>5811</v>
      </c>
      <c r="H154" s="3612"/>
      <c r="I154" s="3612"/>
      <c r="J154" s="3612">
        <f t="shared" si="13"/>
        <v>9605</v>
      </c>
      <c r="K154" s="3614" t="s">
        <v>104</v>
      </c>
      <c r="L154" s="3613">
        <f t="shared" si="12"/>
        <v>9605</v>
      </c>
      <c r="M154" s="1772">
        <v>223</v>
      </c>
      <c r="N154" s="1773"/>
    </row>
    <row r="155" spans="1:14">
      <c r="A155" s="1748"/>
      <c r="B155" s="1780">
        <v>224</v>
      </c>
      <c r="C155" s="1772"/>
      <c r="D155" s="1745"/>
      <c r="E155" s="1756" t="s">
        <v>1779</v>
      </c>
      <c r="F155" s="3612"/>
      <c r="G155" s="3612"/>
      <c r="H155" s="3612"/>
      <c r="I155" s="3612">
        <v>23866</v>
      </c>
      <c r="J155" s="3612">
        <f t="shared" si="13"/>
        <v>23866</v>
      </c>
      <c r="K155" s="3614" t="s">
        <v>104</v>
      </c>
      <c r="L155" s="3613">
        <f t="shared" si="12"/>
        <v>23866</v>
      </c>
      <c r="M155" s="1772">
        <v>224</v>
      </c>
      <c r="N155" s="1773"/>
    </row>
    <row r="156" spans="1:14">
      <c r="A156" s="1748"/>
      <c r="B156" s="1780">
        <v>225</v>
      </c>
      <c r="C156" s="1772"/>
      <c r="D156" s="1745"/>
      <c r="E156" s="1756" t="s">
        <v>1780</v>
      </c>
      <c r="F156" s="3612"/>
      <c r="G156" s="3612"/>
      <c r="H156" s="3612"/>
      <c r="I156" s="3612">
        <v>10880</v>
      </c>
      <c r="J156" s="3612">
        <f t="shared" si="13"/>
        <v>10880</v>
      </c>
      <c r="K156" s="3614" t="s">
        <v>104</v>
      </c>
      <c r="L156" s="3613">
        <f t="shared" si="12"/>
        <v>10880</v>
      </c>
      <c r="M156" s="1772">
        <v>225</v>
      </c>
      <c r="N156" s="1773"/>
    </row>
    <row r="157" spans="1:14">
      <c r="A157" s="1748"/>
      <c r="B157" s="1780">
        <v>226</v>
      </c>
      <c r="C157" s="1772" t="s">
        <v>98</v>
      </c>
      <c r="D157" s="1745"/>
      <c r="E157" s="1756" t="s">
        <v>1781</v>
      </c>
      <c r="F157" s="3612"/>
      <c r="G157" s="3612"/>
      <c r="H157" s="3612">
        <v>33221</v>
      </c>
      <c r="I157" s="3612"/>
      <c r="J157" s="3612">
        <f t="shared" si="13"/>
        <v>33221</v>
      </c>
      <c r="K157" s="3614" t="s">
        <v>104</v>
      </c>
      <c r="L157" s="3613">
        <f t="shared" si="12"/>
        <v>33221</v>
      </c>
      <c r="M157" s="1772">
        <v>226</v>
      </c>
      <c r="N157" s="1773"/>
    </row>
    <row r="158" spans="1:14">
      <c r="A158" s="1748"/>
      <c r="B158" s="1780">
        <v>227</v>
      </c>
      <c r="C158" s="1772" t="s">
        <v>98</v>
      </c>
      <c r="D158" s="1745"/>
      <c r="E158" s="1756" t="s">
        <v>1782</v>
      </c>
      <c r="F158" s="3612"/>
      <c r="G158" s="3612"/>
      <c r="H158" s="3612">
        <v>-13674</v>
      </c>
      <c r="I158" s="3612"/>
      <c r="J158" s="3612">
        <f t="shared" si="13"/>
        <v>-13674</v>
      </c>
      <c r="K158" s="3614" t="s">
        <v>104</v>
      </c>
      <c r="L158" s="3613">
        <f t="shared" si="12"/>
        <v>-13674</v>
      </c>
      <c r="M158" s="1772">
        <v>227</v>
      </c>
      <c r="N158" s="1773"/>
    </row>
    <row r="159" spans="1:14">
      <c r="A159" s="1748"/>
      <c r="B159" s="1780">
        <v>228</v>
      </c>
      <c r="C159" s="1772"/>
      <c r="D159" s="1745"/>
      <c r="E159" s="1756" t="s">
        <v>1783</v>
      </c>
      <c r="F159" s="3612"/>
      <c r="G159" s="3612"/>
      <c r="H159" s="3612"/>
      <c r="I159" s="3612"/>
      <c r="J159" s="3612">
        <f t="shared" si="13"/>
        <v>0</v>
      </c>
      <c r="K159" s="3614" t="s">
        <v>104</v>
      </c>
      <c r="L159" s="3613">
        <f t="shared" si="12"/>
        <v>0</v>
      </c>
      <c r="M159" s="1772">
        <v>228</v>
      </c>
      <c r="N159" s="1773"/>
    </row>
    <row r="160" spans="1:14">
      <c r="A160" s="1748"/>
      <c r="B160" s="1780">
        <v>229</v>
      </c>
      <c r="C160" s="1772" t="s">
        <v>98</v>
      </c>
      <c r="D160" s="1745"/>
      <c r="E160" s="1756" t="s">
        <v>1784</v>
      </c>
      <c r="F160" s="3612"/>
      <c r="G160" s="3612"/>
      <c r="H160" s="3612"/>
      <c r="I160" s="3612"/>
      <c r="J160" s="3612">
        <f t="shared" si="13"/>
        <v>0</v>
      </c>
      <c r="K160" s="3614" t="s">
        <v>104</v>
      </c>
      <c r="L160" s="3613">
        <f t="shared" si="12"/>
        <v>0</v>
      </c>
      <c r="M160" s="1772">
        <v>229</v>
      </c>
      <c r="N160" s="1773"/>
    </row>
    <row r="161" spans="1:14">
      <c r="A161" s="1748"/>
      <c r="B161" s="1780">
        <v>230</v>
      </c>
      <c r="C161" s="1772" t="s">
        <v>98</v>
      </c>
      <c r="D161" s="1745"/>
      <c r="E161" s="1756" t="s">
        <v>1785</v>
      </c>
      <c r="F161" s="3612"/>
      <c r="G161" s="3612"/>
      <c r="H161" s="3612">
        <v>449944</v>
      </c>
      <c r="I161" s="3612"/>
      <c r="J161" s="3612">
        <f t="shared" si="13"/>
        <v>449944</v>
      </c>
      <c r="K161" s="3614" t="s">
        <v>104</v>
      </c>
      <c r="L161" s="3613">
        <f t="shared" si="12"/>
        <v>449944</v>
      </c>
      <c r="M161" s="1772">
        <v>230</v>
      </c>
      <c r="N161" s="1773"/>
    </row>
    <row r="162" spans="1:14">
      <c r="A162" s="1748"/>
      <c r="B162" s="1780">
        <v>231</v>
      </c>
      <c r="C162" s="1772" t="s">
        <v>98</v>
      </c>
      <c r="D162" s="1745"/>
      <c r="E162" s="1756" t="s">
        <v>1786</v>
      </c>
      <c r="F162" s="3612"/>
      <c r="G162" s="3612"/>
      <c r="H162" s="3612">
        <v>-181164</v>
      </c>
      <c r="I162" s="3612"/>
      <c r="J162" s="3612">
        <f t="shared" si="13"/>
        <v>-181164</v>
      </c>
      <c r="K162" s="3614" t="s">
        <v>104</v>
      </c>
      <c r="L162" s="3613">
        <f t="shared" si="12"/>
        <v>-181164</v>
      </c>
      <c r="M162" s="1772">
        <v>231</v>
      </c>
      <c r="N162" s="1773"/>
    </row>
    <row r="163" spans="1:14">
      <c r="A163" s="1748"/>
      <c r="B163" s="1780">
        <v>232</v>
      </c>
      <c r="C163" s="1772" t="s">
        <v>98</v>
      </c>
      <c r="D163" s="1745"/>
      <c r="E163" s="1756" t="s">
        <v>983</v>
      </c>
      <c r="F163" s="3612"/>
      <c r="G163" s="3612"/>
      <c r="H163" s="3612"/>
      <c r="I163" s="3612">
        <v>51933</v>
      </c>
      <c r="J163" s="3612">
        <f t="shared" si="13"/>
        <v>51933</v>
      </c>
      <c r="K163" s="3614" t="s">
        <v>104</v>
      </c>
      <c r="L163" s="3613">
        <f t="shared" si="12"/>
        <v>51933</v>
      </c>
      <c r="M163" s="1772">
        <v>232</v>
      </c>
      <c r="N163" s="1773"/>
    </row>
    <row r="164" spans="1:14">
      <c r="A164" s="1748"/>
      <c r="B164" s="1780">
        <v>233</v>
      </c>
      <c r="C164" s="1772"/>
      <c r="D164" s="1745"/>
      <c r="E164" s="1756" t="s">
        <v>1787</v>
      </c>
      <c r="F164" s="3612"/>
      <c r="G164" s="3612"/>
      <c r="H164" s="3612"/>
      <c r="I164" s="3612"/>
      <c r="J164" s="3612">
        <f t="shared" si="13"/>
        <v>0</v>
      </c>
      <c r="K164" s="3614" t="s">
        <v>104</v>
      </c>
      <c r="L164" s="3613">
        <f t="shared" si="12"/>
        <v>0</v>
      </c>
      <c r="M164" s="1772">
        <v>233</v>
      </c>
      <c r="N164" s="1773"/>
    </row>
    <row r="165" spans="1:14">
      <c r="A165" s="1748"/>
      <c r="B165" s="1780">
        <v>234</v>
      </c>
      <c r="C165" s="1772"/>
      <c r="D165" s="1745"/>
      <c r="E165" s="1756" t="s">
        <v>1788</v>
      </c>
      <c r="F165" s="3612"/>
      <c r="G165" s="3612"/>
      <c r="H165" s="3612"/>
      <c r="I165" s="3612"/>
      <c r="J165" s="3612">
        <f t="shared" si="13"/>
        <v>0</v>
      </c>
      <c r="K165" s="3614" t="s">
        <v>104</v>
      </c>
      <c r="L165" s="3613">
        <f t="shared" si="12"/>
        <v>0</v>
      </c>
      <c r="M165" s="1772">
        <v>234</v>
      </c>
      <c r="N165" s="1773"/>
    </row>
    <row r="166" spans="1:14">
      <c r="A166" s="1748"/>
      <c r="B166" s="1780">
        <v>235</v>
      </c>
      <c r="C166" s="1772" t="s">
        <v>98</v>
      </c>
      <c r="D166" s="1745"/>
      <c r="E166" s="1756" t="s">
        <v>1789</v>
      </c>
      <c r="F166" s="3612"/>
      <c r="G166" s="3612"/>
      <c r="H166" s="3612">
        <v>-59263</v>
      </c>
      <c r="I166" s="3612"/>
      <c r="J166" s="3612">
        <f t="shared" si="13"/>
        <v>-59263</v>
      </c>
      <c r="K166" s="3614" t="s">
        <v>104</v>
      </c>
      <c r="L166" s="3613">
        <f t="shared" si="12"/>
        <v>-59263</v>
      </c>
      <c r="M166" s="1772">
        <v>235</v>
      </c>
      <c r="N166" s="1773"/>
    </row>
    <row r="167" spans="1:14">
      <c r="A167" s="1748"/>
      <c r="B167" s="1780">
        <v>236</v>
      </c>
      <c r="C167" s="1772"/>
      <c r="D167" s="1745"/>
      <c r="E167" s="1756" t="s">
        <v>1790</v>
      </c>
      <c r="F167" s="3612"/>
      <c r="G167" s="3612"/>
      <c r="H167" s="3612"/>
      <c r="I167" s="3612"/>
      <c r="J167" s="3612">
        <f t="shared" si="13"/>
        <v>0</v>
      </c>
      <c r="K167" s="3614" t="s">
        <v>104</v>
      </c>
      <c r="L167" s="3613">
        <f t="shared" si="12"/>
        <v>0</v>
      </c>
      <c r="M167" s="1772">
        <v>236</v>
      </c>
      <c r="N167" s="1773"/>
    </row>
    <row r="168" spans="1:14">
      <c r="A168" s="1748"/>
      <c r="B168" s="1780">
        <v>237</v>
      </c>
      <c r="C168" s="1772"/>
      <c r="D168" s="1745"/>
      <c r="E168" s="1756" t="s">
        <v>1247</v>
      </c>
      <c r="F168" s="3612">
        <v>6955</v>
      </c>
      <c r="G168" s="3612">
        <v>28209</v>
      </c>
      <c r="H168" s="3612"/>
      <c r="I168" s="3612">
        <v>91</v>
      </c>
      <c r="J168" s="3612">
        <f t="shared" si="13"/>
        <v>35255</v>
      </c>
      <c r="K168" s="3614" t="s">
        <v>104</v>
      </c>
      <c r="L168" s="3613">
        <f t="shared" si="12"/>
        <v>35255</v>
      </c>
      <c r="M168" s="1772">
        <v>237</v>
      </c>
      <c r="N168" s="1773"/>
    </row>
    <row r="169" spans="1:14">
      <c r="A169" s="3970" t="s">
        <v>391</v>
      </c>
      <c r="B169" s="1780">
        <v>238</v>
      </c>
      <c r="C169" s="1772"/>
      <c r="D169" s="1745"/>
      <c r="E169" s="1756" t="s">
        <v>1794</v>
      </c>
      <c r="F169" s="3612">
        <f>SUM(F151:F168)</f>
        <v>59493</v>
      </c>
      <c r="G169" s="3612">
        <f>SUM(G151:G168)</f>
        <v>116847</v>
      </c>
      <c r="H169" s="3612">
        <f>SUM(H151:H168)</f>
        <v>309610</v>
      </c>
      <c r="I169" s="3612">
        <f>SUM(I151:I168)</f>
        <v>88577</v>
      </c>
      <c r="J169" s="3612">
        <f>SUM(J151:J168)</f>
        <v>574527</v>
      </c>
      <c r="K169" s="3614" t="s">
        <v>104</v>
      </c>
      <c r="L169" s="3613">
        <f>F169+G169+H169+I169</f>
        <v>574527</v>
      </c>
      <c r="M169" s="1772">
        <v>238</v>
      </c>
      <c r="N169" s="1773"/>
    </row>
    <row r="170" spans="1:14">
      <c r="A170" s="3970"/>
      <c r="B170" s="1779"/>
      <c r="C170" s="1759"/>
      <c r="D170" s="1748" t="s">
        <v>1795</v>
      </c>
      <c r="E170" s="1766"/>
      <c r="F170" s="3611"/>
      <c r="G170" s="3611"/>
      <c r="H170" s="3611"/>
      <c r="I170" s="3611"/>
      <c r="J170" s="3630"/>
      <c r="K170" s="3610"/>
      <c r="L170" s="3607"/>
      <c r="M170" s="1759"/>
      <c r="N170" s="1732"/>
    </row>
    <row r="171" spans="1:14">
      <c r="A171" s="3970"/>
      <c r="B171" s="1783">
        <v>301</v>
      </c>
      <c r="C171" s="1767"/>
      <c r="D171" s="1739"/>
      <c r="E171" s="1778" t="s">
        <v>1775</v>
      </c>
      <c r="F171" s="3634"/>
      <c r="G171" s="3634">
        <v>356</v>
      </c>
      <c r="H171" s="3634"/>
      <c r="I171" s="3634">
        <v>1094</v>
      </c>
      <c r="J171" s="3634">
        <f>SUM(F171:I171)</f>
        <v>1450</v>
      </c>
      <c r="K171" s="3635"/>
      <c r="L171" s="3635">
        <f>K171+J171</f>
        <v>1450</v>
      </c>
      <c r="M171" s="1767">
        <v>301</v>
      </c>
      <c r="N171" s="3971" t="s">
        <v>3463</v>
      </c>
    </row>
    <row r="172" spans="1:14">
      <c r="A172" s="3970"/>
      <c r="B172" s="1779"/>
      <c r="C172" s="1759"/>
      <c r="D172" s="1773"/>
      <c r="E172" s="1766" t="s">
        <v>1796</v>
      </c>
      <c r="F172" s="3630"/>
      <c r="G172" s="3630"/>
      <c r="H172" s="3630"/>
      <c r="I172" s="3630"/>
      <c r="J172" s="3630"/>
      <c r="K172" s="3610"/>
      <c r="L172" s="3607"/>
      <c r="M172" s="1759"/>
      <c r="N172" s="3971"/>
    </row>
    <row r="173" spans="1:14">
      <c r="A173" s="3970"/>
      <c r="B173" s="1779">
        <v>302</v>
      </c>
      <c r="C173" s="1759" t="s">
        <v>98</v>
      </c>
      <c r="D173" s="1773"/>
      <c r="E173" s="1748" t="s">
        <v>1797</v>
      </c>
      <c r="F173" s="3611"/>
      <c r="G173" s="3611">
        <v>4131</v>
      </c>
      <c r="H173" s="3611">
        <v>52509</v>
      </c>
      <c r="I173" s="3611">
        <v>141</v>
      </c>
      <c r="J173" s="3611">
        <f>SUM(F173:I173)</f>
        <v>56781</v>
      </c>
      <c r="K173" s="3608" t="s">
        <v>104</v>
      </c>
      <c r="L173" s="3610">
        <f>J173</f>
        <v>56781</v>
      </c>
      <c r="M173" s="1759">
        <v>302</v>
      </c>
      <c r="N173" s="3971"/>
    </row>
    <row r="174" spans="1:14">
      <c r="A174" s="3970"/>
      <c r="B174" s="1780">
        <v>303</v>
      </c>
      <c r="C174" s="1772" t="s">
        <v>98</v>
      </c>
      <c r="D174" s="1745"/>
      <c r="E174" s="1746" t="s">
        <v>1798</v>
      </c>
      <c r="F174" s="3612"/>
      <c r="G174" s="3612"/>
      <c r="H174" s="3612"/>
      <c r="I174" s="3612"/>
      <c r="J174" s="3612">
        <f t="shared" ref="J174:J182" si="14">SUM(F174:I174)</f>
        <v>0</v>
      </c>
      <c r="K174" s="3614" t="s">
        <v>104</v>
      </c>
      <c r="L174" s="3613">
        <f>J174</f>
        <v>0</v>
      </c>
      <c r="M174" s="1772">
        <v>303</v>
      </c>
      <c r="N174" s="3971"/>
    </row>
    <row r="175" spans="1:14">
      <c r="A175" s="3970"/>
      <c r="B175" s="1780">
        <v>304</v>
      </c>
      <c r="C175" s="1772" t="s">
        <v>98</v>
      </c>
      <c r="D175" s="1745"/>
      <c r="E175" s="1746" t="s">
        <v>1799</v>
      </c>
      <c r="F175" s="3612"/>
      <c r="G175" s="3612"/>
      <c r="H175" s="3612"/>
      <c r="I175" s="3612"/>
      <c r="J175" s="3612">
        <f t="shared" si="14"/>
        <v>0</v>
      </c>
      <c r="K175" s="3613"/>
      <c r="L175" s="3613">
        <f t="shared" ref="L175:L182" si="15">K175+J175</f>
        <v>0</v>
      </c>
      <c r="M175" s="1772">
        <v>304</v>
      </c>
      <c r="N175" s="3971"/>
    </row>
    <row r="176" spans="1:14">
      <c r="A176" s="3970"/>
      <c r="B176" s="1780">
        <v>305</v>
      </c>
      <c r="C176" s="1772" t="s">
        <v>98</v>
      </c>
      <c r="D176" s="1745"/>
      <c r="E176" s="1746" t="s">
        <v>1800</v>
      </c>
      <c r="F176" s="3612"/>
      <c r="G176" s="3612">
        <v>2277</v>
      </c>
      <c r="H176" s="3612">
        <v>71656</v>
      </c>
      <c r="I176" s="3612">
        <v>138</v>
      </c>
      <c r="J176" s="3612">
        <f t="shared" si="14"/>
        <v>74071</v>
      </c>
      <c r="K176" s="3613"/>
      <c r="L176" s="3613">
        <f t="shared" si="15"/>
        <v>74071</v>
      </c>
      <c r="M176" s="1772">
        <v>305</v>
      </c>
      <c r="N176" s="3971"/>
    </row>
    <row r="177" spans="1:14">
      <c r="A177" s="3970"/>
      <c r="B177" s="1780">
        <v>306</v>
      </c>
      <c r="C177" s="1772" t="s">
        <v>98</v>
      </c>
      <c r="D177" s="1745"/>
      <c r="E177" s="1746" t="s">
        <v>1801</v>
      </c>
      <c r="F177" s="3612">
        <v>127</v>
      </c>
      <c r="G177" s="3612">
        <v>351</v>
      </c>
      <c r="H177" s="3612">
        <v>71</v>
      </c>
      <c r="I177" s="3612"/>
      <c r="J177" s="3612">
        <f t="shared" si="14"/>
        <v>549</v>
      </c>
      <c r="K177" s="3613"/>
      <c r="L177" s="3613">
        <f t="shared" si="15"/>
        <v>549</v>
      </c>
      <c r="M177" s="1772">
        <v>306</v>
      </c>
      <c r="N177" s="3971"/>
    </row>
    <row r="178" spans="1:14">
      <c r="A178" s="3970"/>
      <c r="B178" s="1780">
        <v>307</v>
      </c>
      <c r="C178" s="1772" t="s">
        <v>98</v>
      </c>
      <c r="D178" s="1745"/>
      <c r="E178" s="1746" t="s">
        <v>1802</v>
      </c>
      <c r="F178" s="3612">
        <v>1439</v>
      </c>
      <c r="G178" s="3612">
        <v>2676</v>
      </c>
      <c r="H178" s="3612">
        <v>13199</v>
      </c>
      <c r="I178" s="3612">
        <v>6</v>
      </c>
      <c r="J178" s="3612">
        <f t="shared" si="14"/>
        <v>17320</v>
      </c>
      <c r="K178" s="3613"/>
      <c r="L178" s="3613">
        <f t="shared" si="15"/>
        <v>17320</v>
      </c>
      <c r="M178" s="1772">
        <v>307</v>
      </c>
      <c r="N178" s="3971"/>
    </row>
    <row r="179" spans="1:14">
      <c r="A179" s="3970"/>
      <c r="B179" s="1780">
        <v>308</v>
      </c>
      <c r="C179" s="1772"/>
      <c r="D179" s="1745"/>
      <c r="E179" s="1746" t="s">
        <v>1801</v>
      </c>
      <c r="F179" s="3612"/>
      <c r="G179" s="3612"/>
      <c r="H179" s="3612"/>
      <c r="I179" s="3612"/>
      <c r="J179" s="3612">
        <f t="shared" si="14"/>
        <v>0</v>
      </c>
      <c r="K179" s="3613"/>
      <c r="L179" s="3613">
        <f t="shared" si="15"/>
        <v>0</v>
      </c>
      <c r="M179" s="1772">
        <v>308</v>
      </c>
      <c r="N179" s="3971"/>
    </row>
    <row r="180" spans="1:14">
      <c r="A180" s="3970"/>
      <c r="B180" s="1780">
        <v>309</v>
      </c>
      <c r="C180" s="1772"/>
      <c r="D180" s="1745"/>
      <c r="E180" s="1756" t="s">
        <v>1779</v>
      </c>
      <c r="F180" s="3612"/>
      <c r="G180" s="3612"/>
      <c r="H180" s="3612"/>
      <c r="I180" s="3612">
        <v>3116</v>
      </c>
      <c r="J180" s="3612">
        <f t="shared" si="14"/>
        <v>3116</v>
      </c>
      <c r="K180" s="3613"/>
      <c r="L180" s="3613">
        <f t="shared" si="15"/>
        <v>3116</v>
      </c>
      <c r="M180" s="1772">
        <v>309</v>
      </c>
      <c r="N180" s="3971"/>
    </row>
    <row r="181" spans="1:14">
      <c r="A181" s="3970"/>
      <c r="B181" s="1780">
        <v>310</v>
      </c>
      <c r="C181" s="1772"/>
      <c r="D181" s="1745"/>
      <c r="E181" s="1756" t="s">
        <v>1780</v>
      </c>
      <c r="F181" s="3612"/>
      <c r="G181" s="3612"/>
      <c r="H181" s="3612"/>
      <c r="I181" s="3612">
        <v>907</v>
      </c>
      <c r="J181" s="3612">
        <f t="shared" si="14"/>
        <v>907</v>
      </c>
      <c r="K181" s="3613"/>
      <c r="L181" s="3613">
        <f t="shared" si="15"/>
        <v>907</v>
      </c>
      <c r="M181" s="1772">
        <v>310</v>
      </c>
      <c r="N181" s="3971"/>
    </row>
    <row r="182" spans="1:14">
      <c r="A182" s="3970"/>
      <c r="B182" s="1780">
        <v>311</v>
      </c>
      <c r="C182" s="1772" t="s">
        <v>98</v>
      </c>
      <c r="D182" s="1745"/>
      <c r="E182" s="1756" t="s">
        <v>1781</v>
      </c>
      <c r="F182" s="3612"/>
      <c r="G182" s="3612"/>
      <c r="H182" s="3612">
        <v>17008</v>
      </c>
      <c r="I182" s="3612"/>
      <c r="J182" s="3612">
        <f t="shared" si="14"/>
        <v>17008</v>
      </c>
      <c r="K182" s="3613"/>
      <c r="L182" s="3613">
        <f t="shared" si="15"/>
        <v>17008</v>
      </c>
      <c r="M182" s="1772">
        <v>311</v>
      </c>
      <c r="N182" s="3971"/>
    </row>
    <row r="183" spans="1:14" ht="13.5" customHeight="1">
      <c r="A183" s="3970" t="s">
        <v>391</v>
      </c>
      <c r="B183" s="1720" t="s">
        <v>1719</v>
      </c>
      <c r="C183" s="1721"/>
      <c r="D183" s="1721"/>
      <c r="E183" s="1721"/>
      <c r="F183" s="3615"/>
      <c r="G183" s="3615"/>
      <c r="H183" s="3615"/>
      <c r="I183" s="3615"/>
      <c r="J183" s="3616"/>
      <c r="K183" s="3597"/>
      <c r="L183" s="3596"/>
      <c r="M183" s="1723"/>
      <c r="N183" s="3973" t="s">
        <v>3463</v>
      </c>
    </row>
    <row r="184" spans="1:14" ht="12.75" customHeight="1">
      <c r="A184" s="3976"/>
      <c r="B184" s="1726" t="s">
        <v>295</v>
      </c>
      <c r="C184" s="1727"/>
      <c r="D184" s="1727"/>
      <c r="E184" s="1728"/>
      <c r="F184" s="3618"/>
      <c r="G184" s="3618"/>
      <c r="H184" s="3618"/>
      <c r="I184" s="3618"/>
      <c r="J184" s="3619"/>
      <c r="K184" s="3600"/>
      <c r="L184" s="3598"/>
      <c r="M184" s="1730"/>
      <c r="N184" s="3974"/>
    </row>
    <row r="185" spans="1:14" ht="12.75" customHeight="1">
      <c r="A185" s="3976"/>
      <c r="B185" s="1776"/>
      <c r="C185" s="1739"/>
      <c r="D185" s="1739"/>
      <c r="E185" s="1777"/>
      <c r="F185" s="3621"/>
      <c r="G185" s="3622"/>
      <c r="H185" s="3621"/>
      <c r="I185" s="3621"/>
      <c r="J185" s="3623"/>
      <c r="K185" s="3603"/>
      <c r="L185" s="3602"/>
      <c r="M185" s="1778"/>
      <c r="N185" s="3974"/>
    </row>
    <row r="186" spans="1:14" ht="12.75" customHeight="1">
      <c r="A186" s="3976"/>
      <c r="B186" s="1744"/>
      <c r="C186" s="1745"/>
      <c r="D186" s="1745"/>
      <c r="E186" s="1746"/>
      <c r="F186" s="3624"/>
      <c r="G186" s="3622"/>
      <c r="H186" s="3622"/>
      <c r="I186" s="3622"/>
      <c r="J186" s="3623"/>
      <c r="K186" s="3601"/>
      <c r="L186" s="3604"/>
      <c r="M186" s="1766"/>
      <c r="N186" s="3974"/>
    </row>
    <row r="187" spans="1:14" ht="12.75" customHeight="1">
      <c r="A187" s="3976"/>
      <c r="B187" s="1750"/>
      <c r="C187" s="1751"/>
      <c r="D187" s="1752"/>
      <c r="E187" s="1753"/>
      <c r="F187" s="3625"/>
      <c r="G187" s="3626"/>
      <c r="H187" s="3626" t="s">
        <v>1672</v>
      </c>
      <c r="I187" s="3626"/>
      <c r="J187" s="3627"/>
      <c r="K187" s="3605"/>
      <c r="L187" s="3605"/>
      <c r="M187" s="1757"/>
      <c r="N187" s="3974"/>
    </row>
    <row r="188" spans="1:14" ht="12.75" customHeight="1">
      <c r="A188" s="3976"/>
      <c r="B188" s="1759"/>
      <c r="C188" s="1759"/>
      <c r="D188" s="1732"/>
      <c r="E188" s="1736"/>
      <c r="F188" s="3628"/>
      <c r="G188" s="3629" t="s">
        <v>1673</v>
      </c>
      <c r="H188" s="3629"/>
      <c r="I188" s="3629"/>
      <c r="J188" s="3630"/>
      <c r="K188" s="3607"/>
      <c r="L188" s="3607"/>
      <c r="M188" s="1762"/>
      <c r="N188" s="3974"/>
    </row>
    <row r="189" spans="1:14" ht="12.75" customHeight="1">
      <c r="A189" s="3976"/>
      <c r="B189" s="1759"/>
      <c r="C189" s="1759"/>
      <c r="D189" s="1732"/>
      <c r="E189" s="1736"/>
      <c r="F189" s="3631" t="s">
        <v>1674</v>
      </c>
      <c r="G189" s="3631" t="s">
        <v>1675</v>
      </c>
      <c r="H189" s="3631" t="s">
        <v>1676</v>
      </c>
      <c r="I189" s="3631"/>
      <c r="J189" s="3599" t="s">
        <v>1677</v>
      </c>
      <c r="K189" s="3607"/>
      <c r="L189" s="3607"/>
      <c r="M189" s="1762"/>
      <c r="N189" s="3974"/>
    </row>
    <row r="190" spans="1:14" ht="12.75" customHeight="1">
      <c r="A190" s="3976"/>
      <c r="B190" s="1759" t="s">
        <v>7</v>
      </c>
      <c r="C190" s="1759" t="s">
        <v>71</v>
      </c>
      <c r="D190" s="1732"/>
      <c r="E190" s="1766" t="s">
        <v>1678</v>
      </c>
      <c r="F190" s="3631" t="s">
        <v>1679</v>
      </c>
      <c r="G190" s="3631" t="s">
        <v>1680</v>
      </c>
      <c r="H190" s="3631" t="s">
        <v>1681</v>
      </c>
      <c r="I190" s="3631" t="s">
        <v>1682</v>
      </c>
      <c r="J190" s="3599" t="s">
        <v>1683</v>
      </c>
      <c r="K190" s="3606" t="s">
        <v>1684</v>
      </c>
      <c r="L190" s="3606" t="s">
        <v>319</v>
      </c>
      <c r="M190" s="1759" t="s">
        <v>7</v>
      </c>
      <c r="N190" s="3974"/>
    </row>
    <row r="191" spans="1:14" ht="18" customHeight="1">
      <c r="A191" s="3976"/>
      <c r="B191" s="1767" t="s">
        <v>17</v>
      </c>
      <c r="C191" s="1767" t="s">
        <v>79</v>
      </c>
      <c r="D191" s="1739"/>
      <c r="E191" s="1768" t="s">
        <v>24</v>
      </c>
      <c r="F191" s="3632" t="s">
        <v>25</v>
      </c>
      <c r="G191" s="3632" t="s">
        <v>26</v>
      </c>
      <c r="H191" s="3632" t="s">
        <v>27</v>
      </c>
      <c r="I191" s="3632" t="s">
        <v>28</v>
      </c>
      <c r="J191" s="3633" t="s">
        <v>29</v>
      </c>
      <c r="K191" s="3609" t="s">
        <v>30</v>
      </c>
      <c r="L191" s="3609" t="s">
        <v>31</v>
      </c>
      <c r="M191" s="1767" t="s">
        <v>17</v>
      </c>
      <c r="N191" s="3974"/>
    </row>
    <row r="192" spans="1:14" ht="12.75" customHeight="1">
      <c r="A192" s="1782"/>
      <c r="B192" s="1759"/>
      <c r="C192" s="1759"/>
      <c r="D192" s="1748" t="s">
        <v>1803</v>
      </c>
      <c r="E192" s="1766"/>
      <c r="F192" s="3630"/>
      <c r="G192" s="3630"/>
      <c r="H192" s="3630"/>
      <c r="I192" s="3630"/>
      <c r="J192" s="3630"/>
      <c r="K192" s="3608"/>
      <c r="L192" s="3607"/>
      <c r="M192" s="1759"/>
      <c r="N192" s="3974"/>
    </row>
    <row r="193" spans="1:14" s="1784" customFormat="1">
      <c r="A193" s="1782"/>
      <c r="B193" s="1783">
        <v>312</v>
      </c>
      <c r="C193" s="1767" t="s">
        <v>98</v>
      </c>
      <c r="D193" s="1739"/>
      <c r="E193" s="1778" t="s">
        <v>1782</v>
      </c>
      <c r="F193" s="3634"/>
      <c r="G193" s="3634"/>
      <c r="H193" s="3634">
        <v>2</v>
      </c>
      <c r="I193" s="3634"/>
      <c r="J193" s="3634">
        <f>SUM(F193:I193)</f>
        <v>2</v>
      </c>
      <c r="K193" s="3635"/>
      <c r="L193" s="3635">
        <f t="shared" ref="L193:L203" si="16">K193+J193</f>
        <v>2</v>
      </c>
      <c r="M193" s="1767">
        <v>312</v>
      </c>
      <c r="N193" s="3974"/>
    </row>
    <row r="194" spans="1:14">
      <c r="A194" s="1782"/>
      <c r="B194" s="1779">
        <v>313</v>
      </c>
      <c r="C194" s="1759"/>
      <c r="D194" s="1773"/>
      <c r="E194" s="1766" t="s">
        <v>1783</v>
      </c>
      <c r="F194" s="3611"/>
      <c r="G194" s="3611"/>
      <c r="H194" s="3611">
        <v>122</v>
      </c>
      <c r="I194" s="3611"/>
      <c r="J194" s="3611">
        <f>SUM(F194:I194)</f>
        <v>122</v>
      </c>
      <c r="K194" s="3608"/>
      <c r="L194" s="3610">
        <f t="shared" si="16"/>
        <v>122</v>
      </c>
      <c r="M194" s="1759">
        <v>313</v>
      </c>
      <c r="N194" s="1771"/>
    </row>
    <row r="195" spans="1:14">
      <c r="A195" s="1782"/>
      <c r="B195" s="1780">
        <v>314</v>
      </c>
      <c r="C195" s="1772" t="s">
        <v>98</v>
      </c>
      <c r="D195" s="1745"/>
      <c r="E195" s="1756" t="s">
        <v>1784</v>
      </c>
      <c r="F195" s="3612"/>
      <c r="G195" s="3612"/>
      <c r="H195" s="3612">
        <v>-7</v>
      </c>
      <c r="I195" s="3612"/>
      <c r="J195" s="3612">
        <f t="shared" ref="J195:J203" si="17">SUM(F195:I195)</f>
        <v>-7</v>
      </c>
      <c r="K195" s="3613"/>
      <c r="L195" s="3613">
        <f t="shared" si="16"/>
        <v>-7</v>
      </c>
      <c r="M195" s="1772">
        <v>314</v>
      </c>
      <c r="N195" s="1771"/>
    </row>
    <row r="196" spans="1:14">
      <c r="A196" s="1782"/>
      <c r="B196" s="1780">
        <v>315</v>
      </c>
      <c r="C196" s="1772" t="s">
        <v>98</v>
      </c>
      <c r="D196" s="1745"/>
      <c r="E196" s="1756" t="s">
        <v>1785</v>
      </c>
      <c r="F196" s="3612"/>
      <c r="G196" s="3612"/>
      <c r="H196" s="3612">
        <v>24608</v>
      </c>
      <c r="I196" s="3612"/>
      <c r="J196" s="3612">
        <f t="shared" si="17"/>
        <v>24608</v>
      </c>
      <c r="K196" s="3614"/>
      <c r="L196" s="3613">
        <f t="shared" si="16"/>
        <v>24608</v>
      </c>
      <c r="M196" s="1772">
        <v>315</v>
      </c>
      <c r="N196" s="1771"/>
    </row>
    <row r="197" spans="1:14">
      <c r="A197" s="1782"/>
      <c r="B197" s="1780">
        <v>316</v>
      </c>
      <c r="C197" s="1772" t="s">
        <v>98</v>
      </c>
      <c r="D197" s="1745"/>
      <c r="E197" s="1756" t="s">
        <v>1786</v>
      </c>
      <c r="F197" s="3612"/>
      <c r="G197" s="3612"/>
      <c r="H197" s="3612">
        <v>-27814</v>
      </c>
      <c r="I197" s="3612"/>
      <c r="J197" s="3612">
        <f t="shared" si="17"/>
        <v>-27814</v>
      </c>
      <c r="K197" s="3613"/>
      <c r="L197" s="3613">
        <f t="shared" si="16"/>
        <v>-27814</v>
      </c>
      <c r="M197" s="1772">
        <v>316</v>
      </c>
      <c r="N197" s="1771"/>
    </row>
    <row r="198" spans="1:14">
      <c r="A198" s="1782"/>
      <c r="B198" s="1780">
        <v>317</v>
      </c>
      <c r="C198" s="1772" t="s">
        <v>98</v>
      </c>
      <c r="D198" s="1745"/>
      <c r="E198" s="1756" t="s">
        <v>983</v>
      </c>
      <c r="F198" s="3612"/>
      <c r="G198" s="3612"/>
      <c r="H198" s="3612"/>
      <c r="I198" s="3612">
        <v>102241</v>
      </c>
      <c r="J198" s="3612">
        <f t="shared" si="17"/>
        <v>102241</v>
      </c>
      <c r="K198" s="3614"/>
      <c r="L198" s="3613">
        <f t="shared" si="16"/>
        <v>102241</v>
      </c>
      <c r="M198" s="1772">
        <v>317</v>
      </c>
      <c r="N198" s="1773"/>
    </row>
    <row r="199" spans="1:14">
      <c r="A199" s="1748"/>
      <c r="B199" s="1780">
        <v>318</v>
      </c>
      <c r="C199" s="1772"/>
      <c r="D199" s="1745"/>
      <c r="E199" s="1756" t="s">
        <v>1787</v>
      </c>
      <c r="F199" s="3612"/>
      <c r="G199" s="3612"/>
      <c r="H199" s="3612">
        <v>17</v>
      </c>
      <c r="I199" s="3612"/>
      <c r="J199" s="3612">
        <f t="shared" si="17"/>
        <v>17</v>
      </c>
      <c r="K199" s="3614"/>
      <c r="L199" s="3613">
        <f t="shared" si="16"/>
        <v>17</v>
      </c>
      <c r="M199" s="1772">
        <v>318</v>
      </c>
      <c r="N199" s="1773"/>
    </row>
    <row r="200" spans="1:14">
      <c r="A200" s="1748"/>
      <c r="B200" s="1780">
        <v>319</v>
      </c>
      <c r="C200" s="1772"/>
      <c r="D200" s="1745"/>
      <c r="E200" s="1756" t="s">
        <v>1804</v>
      </c>
      <c r="F200" s="3612"/>
      <c r="G200" s="3612"/>
      <c r="H200" s="3612">
        <v>0</v>
      </c>
      <c r="I200" s="3612"/>
      <c r="J200" s="3612">
        <f t="shared" si="17"/>
        <v>0</v>
      </c>
      <c r="K200" s="3613"/>
      <c r="L200" s="3613">
        <f t="shared" si="16"/>
        <v>0</v>
      </c>
      <c r="M200" s="1772">
        <v>319</v>
      </c>
      <c r="N200" s="1773"/>
    </row>
    <row r="201" spans="1:14">
      <c r="A201" s="1748"/>
      <c r="B201" s="1780">
        <v>320</v>
      </c>
      <c r="C201" s="1772" t="s">
        <v>98</v>
      </c>
      <c r="D201" s="1745"/>
      <c r="E201" s="1756" t="s">
        <v>1789</v>
      </c>
      <c r="F201" s="3612"/>
      <c r="G201" s="3612"/>
      <c r="H201" s="3612">
        <v>-7086</v>
      </c>
      <c r="I201" s="3612"/>
      <c r="J201" s="3612">
        <f t="shared" si="17"/>
        <v>-7086</v>
      </c>
      <c r="K201" s="3613"/>
      <c r="L201" s="3613">
        <f t="shared" si="16"/>
        <v>-7086</v>
      </c>
      <c r="M201" s="1772">
        <v>320</v>
      </c>
      <c r="N201" s="1773"/>
    </row>
    <row r="202" spans="1:14">
      <c r="A202" s="1748"/>
      <c r="B202" s="1780">
        <v>321</v>
      </c>
      <c r="C202" s="1772"/>
      <c r="D202" s="1745"/>
      <c r="E202" s="1756" t="s">
        <v>1790</v>
      </c>
      <c r="F202" s="3612"/>
      <c r="G202" s="3612"/>
      <c r="H202" s="3612"/>
      <c r="I202" s="3612"/>
      <c r="J202" s="3612">
        <f t="shared" si="17"/>
        <v>0</v>
      </c>
      <c r="K202" s="3614"/>
      <c r="L202" s="3613">
        <f t="shared" si="16"/>
        <v>0</v>
      </c>
      <c r="M202" s="1772">
        <v>321</v>
      </c>
      <c r="N202" s="1773"/>
    </row>
    <row r="203" spans="1:14">
      <c r="A203" s="1748"/>
      <c r="B203" s="1780">
        <v>322</v>
      </c>
      <c r="C203" s="1772"/>
      <c r="D203" s="1745"/>
      <c r="E203" s="1756" t="s">
        <v>1247</v>
      </c>
      <c r="F203" s="3612"/>
      <c r="G203" s="3612"/>
      <c r="H203" s="3612"/>
      <c r="I203" s="3612"/>
      <c r="J203" s="3612">
        <f t="shared" si="17"/>
        <v>0</v>
      </c>
      <c r="K203" s="3614"/>
      <c r="L203" s="3613">
        <f t="shared" si="16"/>
        <v>0</v>
      </c>
      <c r="M203" s="1772">
        <v>322</v>
      </c>
      <c r="N203" s="1773"/>
    </row>
    <row r="204" spans="1:14">
      <c r="A204" s="1748"/>
      <c r="B204" s="1780">
        <v>323</v>
      </c>
      <c r="C204" s="1772"/>
      <c r="D204" s="1745"/>
      <c r="E204" s="1756" t="s">
        <v>1805</v>
      </c>
      <c r="F204" s="3612">
        <f t="shared" ref="F204:I204" si="18">SUM(F171:F182)+SUM(F193:F203)</f>
        <v>1566</v>
      </c>
      <c r="G204" s="3612">
        <f t="shared" si="18"/>
        <v>9791</v>
      </c>
      <c r="H204" s="3612">
        <f>SUM(H171:H182)+SUM(H193:H203)</f>
        <v>144285</v>
      </c>
      <c r="I204" s="3612">
        <f t="shared" si="18"/>
        <v>107643</v>
      </c>
      <c r="J204" s="3612">
        <f>SUM(J171:J182)+SUM(J193:J203)</f>
        <v>263285</v>
      </c>
      <c r="K204" s="3613"/>
      <c r="L204" s="3613">
        <f>F204+G204+H204+I204</f>
        <v>263285</v>
      </c>
      <c r="M204" s="1772">
        <v>323</v>
      </c>
      <c r="N204" s="1773"/>
    </row>
    <row r="205" spans="1:14">
      <c r="A205" s="1748"/>
      <c r="B205" s="1780">
        <v>324</v>
      </c>
      <c r="C205" s="1772"/>
      <c r="D205" s="1745"/>
      <c r="E205" s="1756" t="s">
        <v>1806</v>
      </c>
      <c r="F205" s="3612">
        <f>F149+F169+F204</f>
        <v>189137</v>
      </c>
      <c r="G205" s="3612">
        <f t="shared" ref="G205:J205" si="19">G149+G169+G204</f>
        <v>366147</v>
      </c>
      <c r="H205" s="3612">
        <f t="shared" si="19"/>
        <v>469549</v>
      </c>
      <c r="I205" s="3612">
        <f t="shared" si="19"/>
        <v>404581</v>
      </c>
      <c r="J205" s="3612">
        <f t="shared" si="19"/>
        <v>1429414</v>
      </c>
      <c r="K205" s="3613"/>
      <c r="L205" s="3613">
        <f>F205+G205+H205+I205</f>
        <v>1429414</v>
      </c>
      <c r="M205" s="1772">
        <v>324</v>
      </c>
      <c r="N205" s="1773"/>
    </row>
    <row r="206" spans="1:14">
      <c r="A206" s="1748"/>
      <c r="B206" s="1779"/>
      <c r="C206" s="1759"/>
      <c r="D206" s="1748" t="s">
        <v>1807</v>
      </c>
      <c r="E206" s="1766"/>
      <c r="F206" s="3630">
        <v>0</v>
      </c>
      <c r="G206" s="3630">
        <v>0</v>
      </c>
      <c r="H206" s="3630">
        <v>0</v>
      </c>
      <c r="I206" s="3630">
        <v>0</v>
      </c>
      <c r="J206" s="3630"/>
      <c r="K206" s="3610"/>
      <c r="L206" s="3607"/>
      <c r="M206" s="1759"/>
      <c r="N206" s="1732"/>
    </row>
    <row r="207" spans="1:14">
      <c r="A207" s="1748"/>
      <c r="B207" s="1779"/>
      <c r="C207" s="1759"/>
      <c r="D207" s="1748" t="s">
        <v>1808</v>
      </c>
      <c r="E207" s="1766"/>
      <c r="F207" s="3630">
        <v>0</v>
      </c>
      <c r="G207" s="3630">
        <v>0</v>
      </c>
      <c r="H207" s="3630">
        <v>0</v>
      </c>
      <c r="I207" s="3630">
        <v>0</v>
      </c>
      <c r="J207" s="3630"/>
      <c r="K207" s="3610"/>
      <c r="L207" s="3607"/>
      <c r="M207" s="1759"/>
      <c r="N207" s="1732"/>
    </row>
    <row r="208" spans="1:14">
      <c r="A208" s="1748"/>
      <c r="B208" s="1779">
        <v>401</v>
      </c>
      <c r="C208" s="1759"/>
      <c r="D208" s="1773"/>
      <c r="E208" s="1766" t="s">
        <v>1775</v>
      </c>
      <c r="F208" s="3611">
        <v>6065</v>
      </c>
      <c r="G208" s="3611">
        <v>4873</v>
      </c>
      <c r="H208" s="3611">
        <v>1522</v>
      </c>
      <c r="I208" s="3611">
        <v>8083</v>
      </c>
      <c r="J208" s="3611">
        <f>SUM(F208:I208)</f>
        <v>20543</v>
      </c>
      <c r="K208" s="3610"/>
      <c r="L208" s="3610">
        <f t="shared" ref="L208:L225" si="20">K208+J208</f>
        <v>20543</v>
      </c>
      <c r="M208" s="1759">
        <v>401</v>
      </c>
      <c r="N208" s="1732"/>
    </row>
    <row r="209" spans="1:14">
      <c r="A209" s="1748"/>
      <c r="B209" s="1780">
        <v>402</v>
      </c>
      <c r="C209" s="1772"/>
      <c r="D209" s="1745"/>
      <c r="E209" s="1756" t="s">
        <v>1809</v>
      </c>
      <c r="F209" s="3612">
        <v>381373</v>
      </c>
      <c r="G209" s="3612">
        <v>400</v>
      </c>
      <c r="H209" s="3612">
        <v>26045</v>
      </c>
      <c r="I209" s="3612">
        <v>19194</v>
      </c>
      <c r="J209" s="3612">
        <f>SUM(F209:I209)</f>
        <v>427012</v>
      </c>
      <c r="K209" s="3613"/>
      <c r="L209" s="3613">
        <f t="shared" si="20"/>
        <v>427012</v>
      </c>
      <c r="M209" s="1772">
        <v>402</v>
      </c>
      <c r="N209" s="1773"/>
    </row>
    <row r="210" spans="1:14">
      <c r="A210" s="1748"/>
      <c r="B210" s="1780">
        <v>403</v>
      </c>
      <c r="C210" s="1772"/>
      <c r="D210" s="1745"/>
      <c r="E210" s="1756" t="s">
        <v>1810</v>
      </c>
      <c r="F210" s="3612">
        <v>281640</v>
      </c>
      <c r="G210" s="3612">
        <v>2350</v>
      </c>
      <c r="H210" s="3612">
        <v>20618</v>
      </c>
      <c r="I210" s="3612">
        <v>17036</v>
      </c>
      <c r="J210" s="3612">
        <f>SUM(F210:I210)</f>
        <v>321644</v>
      </c>
      <c r="K210" s="3613"/>
      <c r="L210" s="3613">
        <f t="shared" si="20"/>
        <v>321644</v>
      </c>
      <c r="M210" s="1772">
        <v>403</v>
      </c>
      <c r="N210" s="1773"/>
    </row>
    <row r="211" spans="1:14">
      <c r="A211" s="1748"/>
      <c r="B211" s="1780">
        <v>404</v>
      </c>
      <c r="C211" s="1772"/>
      <c r="D211" s="1745"/>
      <c r="E211" s="1756" t="s">
        <v>1811</v>
      </c>
      <c r="F211" s="3612">
        <v>41586</v>
      </c>
      <c r="G211" s="3612">
        <v>39</v>
      </c>
      <c r="H211" s="3612"/>
      <c r="I211" s="3612">
        <v>58</v>
      </c>
      <c r="J211" s="3612">
        <f t="shared" ref="J211:J225" si="21">SUM(F211:I211)</f>
        <v>41683</v>
      </c>
      <c r="K211" s="3613"/>
      <c r="L211" s="3613">
        <f t="shared" si="20"/>
        <v>41683</v>
      </c>
      <c r="M211" s="1772">
        <v>404</v>
      </c>
      <c r="N211" s="1773"/>
    </row>
    <row r="212" spans="1:14">
      <c r="A212" s="1748"/>
      <c r="B212" s="1780">
        <v>405</v>
      </c>
      <c r="C212" s="1772"/>
      <c r="D212" s="1745"/>
      <c r="E212" s="1756" t="s">
        <v>1812</v>
      </c>
      <c r="F212" s="3612">
        <v>40313</v>
      </c>
      <c r="G212" s="3612">
        <v>87</v>
      </c>
      <c r="H212" s="3612">
        <v>3</v>
      </c>
      <c r="I212" s="3612">
        <v>516</v>
      </c>
      <c r="J212" s="3612">
        <f t="shared" si="21"/>
        <v>40919</v>
      </c>
      <c r="K212" s="3613"/>
      <c r="L212" s="3613">
        <f t="shared" si="20"/>
        <v>40919</v>
      </c>
      <c r="M212" s="1772">
        <v>405</v>
      </c>
      <c r="N212" s="1773"/>
    </row>
    <row r="213" spans="1:14">
      <c r="A213" s="1748"/>
      <c r="B213" s="1780">
        <v>406</v>
      </c>
      <c r="C213" s="1772"/>
      <c r="D213" s="1745"/>
      <c r="E213" s="1756" t="s">
        <v>1813</v>
      </c>
      <c r="F213" s="3612">
        <v>2278</v>
      </c>
      <c r="G213" s="3612"/>
      <c r="H213" s="3612"/>
      <c r="I213" s="3612"/>
      <c r="J213" s="3612">
        <f t="shared" si="21"/>
        <v>2278</v>
      </c>
      <c r="K213" s="3613"/>
      <c r="L213" s="3613">
        <f t="shared" si="20"/>
        <v>2278</v>
      </c>
      <c r="M213" s="1772">
        <v>406</v>
      </c>
      <c r="N213" s="1773"/>
    </row>
    <row r="214" spans="1:14">
      <c r="A214" s="1748"/>
      <c r="B214" s="1780">
        <v>407</v>
      </c>
      <c r="C214" s="1772"/>
      <c r="D214" s="1745"/>
      <c r="E214" s="1756" t="s">
        <v>1814</v>
      </c>
      <c r="F214" s="3612">
        <v>9</v>
      </c>
      <c r="G214" s="3612">
        <v>145</v>
      </c>
      <c r="H214" s="3612">
        <v>4563</v>
      </c>
      <c r="I214" s="3612">
        <v>424</v>
      </c>
      <c r="J214" s="3612">
        <f t="shared" si="21"/>
        <v>5141</v>
      </c>
      <c r="K214" s="3613"/>
      <c r="L214" s="3613">
        <f t="shared" si="20"/>
        <v>5141</v>
      </c>
      <c r="M214" s="1772">
        <v>407</v>
      </c>
      <c r="N214" s="1773"/>
    </row>
    <row r="215" spans="1:14">
      <c r="A215" s="1748"/>
      <c r="B215" s="1780">
        <v>408</v>
      </c>
      <c r="C215" s="1772"/>
      <c r="D215" s="1745"/>
      <c r="E215" s="1756" t="s">
        <v>1815</v>
      </c>
      <c r="F215" s="3612">
        <v>60036</v>
      </c>
      <c r="G215" s="3612">
        <v>51</v>
      </c>
      <c r="H215" s="3612"/>
      <c r="I215" s="3612"/>
      <c r="J215" s="3612">
        <f t="shared" si="21"/>
        <v>60087</v>
      </c>
      <c r="K215" s="3613"/>
      <c r="L215" s="3613">
        <f t="shared" si="20"/>
        <v>60087</v>
      </c>
      <c r="M215" s="1772">
        <v>408</v>
      </c>
      <c r="N215" s="1773"/>
    </row>
    <row r="216" spans="1:14">
      <c r="A216" s="1748"/>
      <c r="B216" s="1780">
        <v>409</v>
      </c>
      <c r="C216" s="1772" t="s">
        <v>98</v>
      </c>
      <c r="D216" s="1745"/>
      <c r="E216" s="1756" t="s">
        <v>1816</v>
      </c>
      <c r="F216" s="3612"/>
      <c r="G216" s="3612">
        <v>1345378</v>
      </c>
      <c r="H216" s="3612"/>
      <c r="I216" s="3612"/>
      <c r="J216" s="3612">
        <f t="shared" si="21"/>
        <v>1345378</v>
      </c>
      <c r="K216" s="3613"/>
      <c r="L216" s="3613">
        <f t="shared" si="20"/>
        <v>1345378</v>
      </c>
      <c r="M216" s="1772">
        <v>409</v>
      </c>
      <c r="N216" s="1773"/>
    </row>
    <row r="217" spans="1:14">
      <c r="A217" s="1748"/>
      <c r="B217" s="1780">
        <v>410</v>
      </c>
      <c r="C217" s="1772"/>
      <c r="D217" s="1745"/>
      <c r="E217" s="1756" t="s">
        <v>1817</v>
      </c>
      <c r="F217" s="3612"/>
      <c r="G217" s="3612"/>
      <c r="H217" s="3612"/>
      <c r="I217" s="3612"/>
      <c r="J217" s="3612">
        <f t="shared" si="21"/>
        <v>0</v>
      </c>
      <c r="K217" s="3613"/>
      <c r="L217" s="3613">
        <f t="shared" si="20"/>
        <v>0</v>
      </c>
      <c r="M217" s="1772">
        <v>410</v>
      </c>
      <c r="N217" s="1773"/>
    </row>
    <row r="218" spans="1:14">
      <c r="A218" s="1748"/>
      <c r="B218" s="1780">
        <v>411</v>
      </c>
      <c r="C218" s="1772"/>
      <c r="D218" s="1745"/>
      <c r="E218" s="1756" t="s">
        <v>1818</v>
      </c>
      <c r="F218" s="3612">
        <v>36344</v>
      </c>
      <c r="G218" s="3612">
        <v>7904</v>
      </c>
      <c r="H218" s="3612">
        <v>10773</v>
      </c>
      <c r="I218" s="3612">
        <v>32</v>
      </c>
      <c r="J218" s="3612">
        <f t="shared" si="21"/>
        <v>55053</v>
      </c>
      <c r="K218" s="3613"/>
      <c r="L218" s="3613">
        <f t="shared" si="20"/>
        <v>55053</v>
      </c>
      <c r="M218" s="1772">
        <v>411</v>
      </c>
      <c r="N218" s="1773"/>
    </row>
    <row r="219" spans="1:14">
      <c r="A219" s="1748"/>
      <c r="B219" s="1780">
        <v>412</v>
      </c>
      <c r="C219" s="1772"/>
      <c r="D219" s="1745"/>
      <c r="E219" s="1756" t="s">
        <v>1819</v>
      </c>
      <c r="F219" s="3612"/>
      <c r="G219" s="3612"/>
      <c r="H219" s="3612"/>
      <c r="I219" s="3612"/>
      <c r="J219" s="3612">
        <f t="shared" si="21"/>
        <v>0</v>
      </c>
      <c r="K219" s="3613"/>
      <c r="L219" s="3613">
        <f t="shared" si="20"/>
        <v>0</v>
      </c>
      <c r="M219" s="1772">
        <v>412</v>
      </c>
      <c r="N219" s="1773"/>
    </row>
    <row r="220" spans="1:14">
      <c r="A220" s="1748"/>
      <c r="B220" s="1780">
        <v>413</v>
      </c>
      <c r="C220" s="1772"/>
      <c r="D220" s="1745"/>
      <c r="E220" s="1756" t="s">
        <v>1820</v>
      </c>
      <c r="F220" s="3612">
        <v>221</v>
      </c>
      <c r="G220" s="3612">
        <v>16</v>
      </c>
      <c r="H220" s="3612">
        <v>10336</v>
      </c>
      <c r="I220" s="3612"/>
      <c r="J220" s="3612">
        <f t="shared" si="21"/>
        <v>10573</v>
      </c>
      <c r="K220" s="3613"/>
      <c r="L220" s="3613">
        <f t="shared" si="20"/>
        <v>10573</v>
      </c>
      <c r="M220" s="1772">
        <v>413</v>
      </c>
      <c r="N220" s="1773"/>
    </row>
    <row r="221" spans="1:14">
      <c r="A221" s="1748"/>
      <c r="B221" s="1780">
        <v>414</v>
      </c>
      <c r="C221" s="1772"/>
      <c r="D221" s="1745"/>
      <c r="E221" s="1756" t="s">
        <v>1779</v>
      </c>
      <c r="F221" s="3612"/>
      <c r="G221" s="3612"/>
      <c r="H221" s="3612"/>
      <c r="I221" s="3612">
        <v>322059</v>
      </c>
      <c r="J221" s="3612">
        <f t="shared" si="21"/>
        <v>322059</v>
      </c>
      <c r="K221" s="3613"/>
      <c r="L221" s="3613">
        <f t="shared" si="20"/>
        <v>322059</v>
      </c>
      <c r="M221" s="1772">
        <v>414</v>
      </c>
      <c r="N221" s="1773"/>
    </row>
    <row r="222" spans="1:14">
      <c r="A222" s="1748"/>
      <c r="B222" s="1780">
        <v>415</v>
      </c>
      <c r="C222" s="1772"/>
      <c r="D222" s="1745"/>
      <c r="E222" s="1756" t="s">
        <v>1780</v>
      </c>
      <c r="F222" s="3612"/>
      <c r="G222" s="3612"/>
      <c r="H222" s="3612"/>
      <c r="I222" s="3612">
        <v>38865</v>
      </c>
      <c r="J222" s="3612">
        <f t="shared" si="21"/>
        <v>38865</v>
      </c>
      <c r="K222" s="3613"/>
      <c r="L222" s="3613">
        <f t="shared" si="20"/>
        <v>38865</v>
      </c>
      <c r="M222" s="1772">
        <v>415</v>
      </c>
    </row>
    <row r="223" spans="1:14">
      <c r="A223" s="1748"/>
      <c r="B223" s="1780">
        <v>416</v>
      </c>
      <c r="C223" s="1772"/>
      <c r="D223" s="1745"/>
      <c r="E223" s="1756" t="s">
        <v>1787</v>
      </c>
      <c r="F223" s="3612"/>
      <c r="G223" s="3612"/>
      <c r="H223" s="3612">
        <v>751</v>
      </c>
      <c r="I223" s="3612"/>
      <c r="J223" s="3612">
        <f t="shared" si="21"/>
        <v>751</v>
      </c>
      <c r="K223" s="3613"/>
      <c r="L223" s="3613">
        <f t="shared" si="20"/>
        <v>751</v>
      </c>
      <c r="M223" s="1772">
        <v>416</v>
      </c>
      <c r="N223" s="1773"/>
    </row>
    <row r="224" spans="1:14">
      <c r="A224" s="1748"/>
      <c r="B224" s="1780">
        <v>417</v>
      </c>
      <c r="C224" s="1772"/>
      <c r="D224" s="1745"/>
      <c r="E224" s="1756" t="s">
        <v>1804</v>
      </c>
      <c r="F224" s="3612"/>
      <c r="G224" s="3612"/>
      <c r="H224" s="3612">
        <v>-128</v>
      </c>
      <c r="I224" s="3612"/>
      <c r="J224" s="3612">
        <f t="shared" si="21"/>
        <v>-128</v>
      </c>
      <c r="K224" s="3613"/>
      <c r="L224" s="3613">
        <f t="shared" si="20"/>
        <v>-128</v>
      </c>
      <c r="M224" s="1772">
        <v>417</v>
      </c>
      <c r="N224" s="1773"/>
    </row>
    <row r="225" spans="1:14">
      <c r="A225" s="1748"/>
      <c r="B225" s="1780">
        <v>418</v>
      </c>
      <c r="C225" s="1772"/>
      <c r="D225" s="1745"/>
      <c r="E225" s="1756" t="s">
        <v>1247</v>
      </c>
      <c r="F225" s="3612">
        <v>553</v>
      </c>
      <c r="G225" s="3612">
        <v>8</v>
      </c>
      <c r="H225" s="3612">
        <v>91881</v>
      </c>
      <c r="I225" s="3612">
        <v>53</v>
      </c>
      <c r="J225" s="3612">
        <f t="shared" si="21"/>
        <v>92495</v>
      </c>
      <c r="K225" s="3613"/>
      <c r="L225" s="3613">
        <f t="shared" si="20"/>
        <v>92495</v>
      </c>
      <c r="M225" s="1772">
        <v>418</v>
      </c>
      <c r="N225" s="1773"/>
    </row>
    <row r="226" spans="1:14" ht="15.75">
      <c r="A226" s="1748"/>
      <c r="B226" s="1780">
        <v>419</v>
      </c>
      <c r="C226" s="1772"/>
      <c r="D226" s="1745"/>
      <c r="E226" s="1756" t="s">
        <v>1821</v>
      </c>
      <c r="F226" s="3612">
        <f>SUM(F208:F225)</f>
        <v>850418</v>
      </c>
      <c r="G226" s="3612">
        <f>SUM(G208:G225)</f>
        <v>1361251</v>
      </c>
      <c r="H226" s="3612">
        <f>SUM(H208:H225)</f>
        <v>166364</v>
      </c>
      <c r="I226" s="3612">
        <f>SUM(I208:I225)</f>
        <v>406320</v>
      </c>
      <c r="J226" s="3612">
        <f>SUM(J208:J225)</f>
        <v>2784353</v>
      </c>
      <c r="K226" s="3613"/>
      <c r="L226" s="3613">
        <f>F226+G226+H226+I226</f>
        <v>2784353</v>
      </c>
      <c r="M226" s="1772">
        <v>419</v>
      </c>
      <c r="N226" s="1789">
        <v>49</v>
      </c>
    </row>
    <row r="227" spans="1:14" ht="15.75">
      <c r="A227" s="1748"/>
      <c r="B227" s="1720" t="s">
        <v>1719</v>
      </c>
      <c r="C227" s="1721"/>
      <c r="D227" s="1721"/>
      <c r="E227" s="1721"/>
      <c r="F227" s="3615"/>
      <c r="G227" s="3615"/>
      <c r="H227" s="3615"/>
      <c r="I227" s="3615"/>
      <c r="J227" s="3616"/>
      <c r="K227" s="3597"/>
      <c r="L227" s="3596"/>
      <c r="M227" s="1723"/>
      <c r="N227" s="1788">
        <v>50</v>
      </c>
    </row>
    <row r="228" spans="1:14" ht="12.75" customHeight="1">
      <c r="A228" s="1748"/>
      <c r="B228" s="1726" t="s">
        <v>295</v>
      </c>
      <c r="C228" s="1727"/>
      <c r="D228" s="1727"/>
      <c r="E228" s="1728"/>
      <c r="F228" s="3618"/>
      <c r="G228" s="3618"/>
      <c r="H228" s="3618"/>
      <c r="I228" s="3618"/>
      <c r="J228" s="3619"/>
      <c r="K228" s="3600"/>
      <c r="L228" s="3598"/>
      <c r="M228" s="1730"/>
      <c r="N228" s="1775"/>
    </row>
    <row r="229" spans="1:14">
      <c r="A229" s="1748"/>
      <c r="B229" s="1776"/>
      <c r="C229" s="1739"/>
      <c r="D229" s="1739"/>
      <c r="E229" s="1777"/>
      <c r="F229" s="3621"/>
      <c r="G229" s="3622"/>
      <c r="H229" s="3621"/>
      <c r="I229" s="3621"/>
      <c r="J229" s="3623"/>
      <c r="K229" s="3603"/>
      <c r="L229" s="3602"/>
      <c r="M229" s="1778"/>
      <c r="N229" s="1736"/>
    </row>
    <row r="230" spans="1:14">
      <c r="A230" s="1748"/>
      <c r="B230" s="1744"/>
      <c r="C230" s="1745"/>
      <c r="D230" s="1745"/>
      <c r="E230" s="1746"/>
      <c r="F230" s="3624"/>
      <c r="G230" s="3622"/>
      <c r="H230" s="3622"/>
      <c r="I230" s="3622"/>
      <c r="J230" s="3623"/>
      <c r="K230" s="3601"/>
      <c r="L230" s="3604"/>
      <c r="M230" s="1766"/>
    </row>
    <row r="231" spans="1:14">
      <c r="A231" s="1748"/>
      <c r="B231" s="1750"/>
      <c r="C231" s="1751"/>
      <c r="D231" s="1752"/>
      <c r="E231" s="1753"/>
      <c r="F231" s="3625"/>
      <c r="G231" s="3626"/>
      <c r="H231" s="3626" t="s">
        <v>1672</v>
      </c>
      <c r="I231" s="3626"/>
      <c r="J231" s="3627"/>
      <c r="K231" s="3605"/>
      <c r="L231" s="3605"/>
      <c r="M231" s="1757"/>
    </row>
    <row r="232" spans="1:14">
      <c r="A232" s="1748"/>
      <c r="B232" s="1759"/>
      <c r="C232" s="1759"/>
      <c r="D232" s="1732"/>
      <c r="E232" s="1736"/>
      <c r="F232" s="3628"/>
      <c r="G232" s="3629" t="s">
        <v>1673</v>
      </c>
      <c r="H232" s="3629"/>
      <c r="I232" s="3629"/>
      <c r="J232" s="3630"/>
      <c r="K232" s="3607"/>
      <c r="L232" s="3607"/>
      <c r="M232" s="1762"/>
      <c r="N232" s="1736"/>
    </row>
    <row r="233" spans="1:14">
      <c r="A233" s="1748"/>
      <c r="B233" s="1759"/>
      <c r="C233" s="1759"/>
      <c r="D233" s="1732"/>
      <c r="E233" s="1736"/>
      <c r="F233" s="3631" t="s">
        <v>1674</v>
      </c>
      <c r="G233" s="3631" t="s">
        <v>1675</v>
      </c>
      <c r="H233" s="3631" t="s">
        <v>1676</v>
      </c>
      <c r="I233" s="3631"/>
      <c r="J233" s="3599" t="s">
        <v>1677</v>
      </c>
      <c r="K233" s="3607"/>
      <c r="L233" s="3607"/>
      <c r="M233" s="1762"/>
      <c r="N233" s="1736"/>
    </row>
    <row r="234" spans="1:14">
      <c r="A234" s="1748"/>
      <c r="B234" s="1759" t="s">
        <v>7</v>
      </c>
      <c r="C234" s="1759" t="s">
        <v>71</v>
      </c>
      <c r="D234" s="1732"/>
      <c r="E234" s="1766" t="s">
        <v>1678</v>
      </c>
      <c r="F234" s="3631" t="s">
        <v>1679</v>
      </c>
      <c r="G234" s="3631" t="s">
        <v>1680</v>
      </c>
      <c r="H234" s="3631" t="s">
        <v>1681</v>
      </c>
      <c r="I234" s="3631" t="s">
        <v>1682</v>
      </c>
      <c r="J234" s="3599" t="s">
        <v>1683</v>
      </c>
      <c r="K234" s="3606" t="s">
        <v>1684</v>
      </c>
      <c r="L234" s="3606" t="s">
        <v>319</v>
      </c>
      <c r="M234" s="1759" t="s">
        <v>7</v>
      </c>
      <c r="N234" s="1732"/>
    </row>
    <row r="235" spans="1:14">
      <c r="A235" s="1748"/>
      <c r="B235" s="1767" t="s">
        <v>17</v>
      </c>
      <c r="C235" s="1767" t="s">
        <v>79</v>
      </c>
      <c r="D235" s="1739"/>
      <c r="E235" s="1768" t="s">
        <v>24</v>
      </c>
      <c r="F235" s="3632" t="s">
        <v>25</v>
      </c>
      <c r="G235" s="3632" t="s">
        <v>26</v>
      </c>
      <c r="H235" s="3632" t="s">
        <v>27</v>
      </c>
      <c r="I235" s="3632" t="s">
        <v>28</v>
      </c>
      <c r="J235" s="3633" t="s">
        <v>29</v>
      </c>
      <c r="K235" s="3609" t="s">
        <v>30</v>
      </c>
      <c r="L235" s="3609" t="s">
        <v>31</v>
      </c>
      <c r="M235" s="1767" t="s">
        <v>17</v>
      </c>
      <c r="N235" s="1732"/>
    </row>
    <row r="236" spans="1:14">
      <c r="A236" s="1748"/>
      <c r="B236" s="1779"/>
      <c r="C236" s="1759"/>
      <c r="D236" s="1748" t="s">
        <v>1822</v>
      </c>
      <c r="E236" s="1766"/>
      <c r="F236" s="3630"/>
      <c r="G236" s="3630"/>
      <c r="H236" s="3630"/>
      <c r="I236" s="3630"/>
      <c r="J236" s="3630"/>
      <c r="K236" s="3610"/>
      <c r="L236" s="3607"/>
      <c r="M236" s="1759"/>
      <c r="N236" s="1732"/>
    </row>
    <row r="237" spans="1:14">
      <c r="A237" s="1748"/>
      <c r="B237" s="1779">
        <v>420</v>
      </c>
      <c r="C237" s="1759"/>
      <c r="D237" s="1773"/>
      <c r="E237" s="1766" t="s">
        <v>1775</v>
      </c>
      <c r="F237" s="3611">
        <v>223</v>
      </c>
      <c r="G237" s="3611">
        <v>609</v>
      </c>
      <c r="H237" s="3611">
        <v>1185</v>
      </c>
      <c r="I237" s="3611">
        <v>833</v>
      </c>
      <c r="J237" s="3611">
        <f>SUM(F237:I237)</f>
        <v>2850</v>
      </c>
      <c r="K237" s="3610"/>
      <c r="L237" s="3610">
        <f t="shared" ref="L237:L241" si="22">K237+J237</f>
        <v>2850</v>
      </c>
      <c r="M237" s="1759">
        <v>420</v>
      </c>
      <c r="N237" s="1732"/>
    </row>
    <row r="238" spans="1:14">
      <c r="A238" s="1748"/>
      <c r="B238" s="1780">
        <v>421</v>
      </c>
      <c r="C238" s="1772"/>
      <c r="D238" s="1745"/>
      <c r="E238" s="1756" t="s">
        <v>1823</v>
      </c>
      <c r="F238" s="3612">
        <v>192405</v>
      </c>
      <c r="G238" s="3612">
        <v>1309</v>
      </c>
      <c r="H238" s="3612">
        <v>29950</v>
      </c>
      <c r="I238" s="3612">
        <v>623</v>
      </c>
      <c r="J238" s="3612">
        <f>SUM(F238:I238)</f>
        <v>224287</v>
      </c>
      <c r="K238" s="3613"/>
      <c r="L238" s="3613">
        <f t="shared" si="22"/>
        <v>224287</v>
      </c>
      <c r="M238" s="1772">
        <v>421</v>
      </c>
      <c r="N238" s="1773"/>
    </row>
    <row r="239" spans="1:14">
      <c r="A239" s="1748"/>
      <c r="B239" s="1779">
        <v>422</v>
      </c>
      <c r="C239" s="1759"/>
      <c r="D239" s="1773"/>
      <c r="E239" s="1766" t="s">
        <v>1824</v>
      </c>
      <c r="F239" s="3611">
        <v>34757</v>
      </c>
      <c r="G239" s="3611">
        <v>133</v>
      </c>
      <c r="H239" s="3611">
        <v>100</v>
      </c>
      <c r="I239" s="3611">
        <v>14</v>
      </c>
      <c r="J239" s="3611">
        <f>SUM(F239:I239)</f>
        <v>35004</v>
      </c>
      <c r="K239" s="3610"/>
      <c r="L239" s="3610">
        <f t="shared" si="22"/>
        <v>35004</v>
      </c>
      <c r="M239" s="1759">
        <v>422</v>
      </c>
      <c r="N239" s="1732"/>
    </row>
    <row r="240" spans="1:14">
      <c r="A240" s="1748"/>
      <c r="B240" s="1780">
        <v>423</v>
      </c>
      <c r="C240" s="1772"/>
      <c r="D240" s="1745"/>
      <c r="E240" s="1756" t="s">
        <v>1825</v>
      </c>
      <c r="F240" s="3612">
        <v>3333</v>
      </c>
      <c r="G240" s="3612">
        <v>5940</v>
      </c>
      <c r="H240" s="3612">
        <v>3237</v>
      </c>
      <c r="I240" s="3612">
        <v>330</v>
      </c>
      <c r="J240" s="3612">
        <f t="shared" ref="J240:J251" si="23">SUM(F240:I240)</f>
        <v>12840</v>
      </c>
      <c r="K240" s="3613"/>
      <c r="L240" s="3613">
        <f t="shared" si="22"/>
        <v>12840</v>
      </c>
      <c r="M240" s="1772">
        <v>423</v>
      </c>
      <c r="N240" s="1773"/>
    </row>
    <row r="241" spans="1:14">
      <c r="A241" s="1748"/>
      <c r="B241" s="1780">
        <v>424</v>
      </c>
      <c r="C241" s="1772"/>
      <c r="D241" s="1745"/>
      <c r="E241" s="1756" t="s">
        <v>1826</v>
      </c>
      <c r="F241" s="3612"/>
      <c r="G241" s="3612">
        <v>1043</v>
      </c>
      <c r="H241" s="3612">
        <v>11</v>
      </c>
      <c r="I241" s="3612"/>
      <c r="J241" s="3612">
        <f t="shared" si="23"/>
        <v>1054</v>
      </c>
      <c r="K241" s="3613"/>
      <c r="L241" s="3613">
        <f t="shared" si="22"/>
        <v>1054</v>
      </c>
      <c r="M241" s="1772">
        <v>424</v>
      </c>
      <c r="N241" s="1773"/>
    </row>
    <row r="242" spans="1:14">
      <c r="A242" s="1748"/>
      <c r="B242" s="1780">
        <v>425</v>
      </c>
      <c r="C242" s="1772" t="s">
        <v>98</v>
      </c>
      <c r="D242" s="1745"/>
      <c r="E242" s="1756" t="s">
        <v>1816</v>
      </c>
      <c r="F242" s="3612"/>
      <c r="G242" s="3612">
        <v>88676</v>
      </c>
      <c r="H242" s="3612"/>
      <c r="I242" s="3612"/>
      <c r="J242" s="3612">
        <f t="shared" si="23"/>
        <v>88676</v>
      </c>
      <c r="K242" s="3613"/>
      <c r="L242" s="3613">
        <f t="shared" ref="L242:L251" si="24">F242+G242+H242+I242</f>
        <v>88676</v>
      </c>
      <c r="M242" s="1772">
        <v>425</v>
      </c>
      <c r="N242" s="1773"/>
    </row>
    <row r="243" spans="1:14">
      <c r="A243" s="1748"/>
      <c r="B243" s="1780">
        <v>426</v>
      </c>
      <c r="C243" s="1772"/>
      <c r="D243" s="1745"/>
      <c r="E243" s="1756" t="s">
        <v>1817</v>
      </c>
      <c r="F243" s="3612"/>
      <c r="G243" s="3612"/>
      <c r="H243" s="3612"/>
      <c r="I243" s="3612"/>
      <c r="J243" s="3612">
        <f t="shared" si="23"/>
        <v>0</v>
      </c>
      <c r="K243" s="3613"/>
      <c r="L243" s="3613">
        <f t="shared" si="24"/>
        <v>0</v>
      </c>
      <c r="M243" s="1772">
        <v>426</v>
      </c>
      <c r="N243" s="1773"/>
    </row>
    <row r="244" spans="1:14">
      <c r="A244" s="1748"/>
      <c r="B244" s="1780">
        <v>427</v>
      </c>
      <c r="C244" s="1772"/>
      <c r="D244" s="1745"/>
      <c r="E244" s="1756" t="s">
        <v>1818</v>
      </c>
      <c r="F244" s="3612">
        <v>361</v>
      </c>
      <c r="G244" s="3612"/>
      <c r="H244" s="3612"/>
      <c r="I244" s="3612">
        <v>1</v>
      </c>
      <c r="J244" s="3612">
        <f t="shared" si="23"/>
        <v>362</v>
      </c>
      <c r="K244" s="3613"/>
      <c r="L244" s="3613">
        <f t="shared" si="24"/>
        <v>362</v>
      </c>
      <c r="M244" s="1772">
        <v>427</v>
      </c>
      <c r="N244" s="1773"/>
    </row>
    <row r="245" spans="1:14">
      <c r="A245" s="1748"/>
      <c r="B245" s="1780">
        <v>428</v>
      </c>
      <c r="C245" s="1772"/>
      <c r="D245" s="1745"/>
      <c r="E245" s="1756" t="s">
        <v>1827</v>
      </c>
      <c r="F245" s="3612"/>
      <c r="G245" s="3612"/>
      <c r="H245" s="3612"/>
      <c r="I245" s="3612"/>
      <c r="J245" s="3612">
        <f t="shared" si="23"/>
        <v>0</v>
      </c>
      <c r="K245" s="3613"/>
      <c r="L245" s="3613">
        <f t="shared" si="24"/>
        <v>0</v>
      </c>
      <c r="M245" s="1772">
        <v>428</v>
      </c>
      <c r="N245" s="1773"/>
    </row>
    <row r="246" spans="1:14">
      <c r="A246" s="1748"/>
      <c r="B246" s="1780">
        <v>429</v>
      </c>
      <c r="C246" s="1772"/>
      <c r="D246" s="1745"/>
      <c r="E246" s="1756" t="s">
        <v>1820</v>
      </c>
      <c r="F246" s="3612">
        <v>79</v>
      </c>
      <c r="G246" s="3612"/>
      <c r="H246" s="3612"/>
      <c r="I246" s="3612"/>
      <c r="J246" s="3612">
        <f t="shared" si="23"/>
        <v>79</v>
      </c>
      <c r="K246" s="3613"/>
      <c r="L246" s="3613">
        <f t="shared" si="24"/>
        <v>79</v>
      </c>
      <c r="M246" s="1772">
        <v>429</v>
      </c>
      <c r="N246" s="1773"/>
    </row>
    <row r="247" spans="1:14">
      <c r="A247" s="1748"/>
      <c r="B247" s="1780">
        <v>430</v>
      </c>
      <c r="C247" s="1772"/>
      <c r="D247" s="1745"/>
      <c r="E247" s="1756" t="s">
        <v>1779</v>
      </c>
      <c r="F247" s="3612"/>
      <c r="G247" s="3612"/>
      <c r="H247" s="3612"/>
      <c r="I247" s="3612">
        <v>98563</v>
      </c>
      <c r="J247" s="3612">
        <f t="shared" si="23"/>
        <v>98563</v>
      </c>
      <c r="K247" s="3613"/>
      <c r="L247" s="3613">
        <f t="shared" si="24"/>
        <v>98563</v>
      </c>
      <c r="M247" s="1772">
        <v>430</v>
      </c>
      <c r="N247" s="1773"/>
    </row>
    <row r="248" spans="1:14">
      <c r="A248" s="1748"/>
      <c r="B248" s="1780">
        <v>431</v>
      </c>
      <c r="C248" s="1772"/>
      <c r="D248" s="1745"/>
      <c r="E248" s="1756" t="s">
        <v>1780</v>
      </c>
      <c r="F248" s="3612"/>
      <c r="G248" s="3612"/>
      <c r="H248" s="3612"/>
      <c r="I248" s="3612">
        <v>11605</v>
      </c>
      <c r="J248" s="3612">
        <f t="shared" si="23"/>
        <v>11605</v>
      </c>
      <c r="K248" s="3613"/>
      <c r="L248" s="3613">
        <f t="shared" si="24"/>
        <v>11605</v>
      </c>
      <c r="M248" s="1772">
        <v>431</v>
      </c>
      <c r="N248" s="1773"/>
    </row>
    <row r="249" spans="1:14">
      <c r="A249" s="1748"/>
      <c r="B249" s="1780">
        <v>432</v>
      </c>
      <c r="C249" s="1772"/>
      <c r="D249" s="1745"/>
      <c r="E249" s="1756" t="s">
        <v>1787</v>
      </c>
      <c r="F249" s="3612"/>
      <c r="G249" s="3612"/>
      <c r="H249" s="3612">
        <v>10113</v>
      </c>
      <c r="I249" s="3612"/>
      <c r="J249" s="3612">
        <f t="shared" si="23"/>
        <v>10113</v>
      </c>
      <c r="K249" s="3613"/>
      <c r="L249" s="3613">
        <f t="shared" si="24"/>
        <v>10113</v>
      </c>
      <c r="M249" s="1772">
        <v>432</v>
      </c>
      <c r="N249" s="1773"/>
    </row>
    <row r="250" spans="1:14">
      <c r="A250" s="1748"/>
      <c r="B250" s="1780">
        <v>433</v>
      </c>
      <c r="C250" s="1772"/>
      <c r="D250" s="1745"/>
      <c r="E250" s="1756" t="s">
        <v>1804</v>
      </c>
      <c r="F250" s="3612"/>
      <c r="G250" s="3612"/>
      <c r="H250" s="3612">
        <v>-941</v>
      </c>
      <c r="I250" s="3612"/>
      <c r="J250" s="3612">
        <f t="shared" si="23"/>
        <v>-941</v>
      </c>
      <c r="K250" s="3613"/>
      <c r="L250" s="3613">
        <f t="shared" si="24"/>
        <v>-941</v>
      </c>
      <c r="M250" s="1772">
        <v>433</v>
      </c>
      <c r="N250" s="1773"/>
    </row>
    <row r="251" spans="1:14">
      <c r="A251" s="1748"/>
      <c r="B251" s="1780">
        <v>434</v>
      </c>
      <c r="C251" s="1772"/>
      <c r="D251" s="1745"/>
      <c r="E251" s="1756" t="s">
        <v>1247</v>
      </c>
      <c r="F251" s="3612"/>
      <c r="G251" s="3612"/>
      <c r="H251" s="3612">
        <v>5</v>
      </c>
      <c r="I251" s="3612"/>
      <c r="J251" s="3612">
        <f t="shared" si="23"/>
        <v>5</v>
      </c>
      <c r="K251" s="3613"/>
      <c r="L251" s="3613">
        <f t="shared" si="24"/>
        <v>5</v>
      </c>
      <c r="M251" s="1772">
        <v>434</v>
      </c>
      <c r="N251" s="1773"/>
    </row>
    <row r="252" spans="1:14">
      <c r="A252" s="1748"/>
      <c r="B252" s="1780">
        <v>435</v>
      </c>
      <c r="C252" s="1772"/>
      <c r="D252" s="1745"/>
      <c r="E252" s="1756" t="s">
        <v>1828</v>
      </c>
      <c r="F252" s="3612">
        <f>SUM(F237:F251)</f>
        <v>231158</v>
      </c>
      <c r="G252" s="3612">
        <f>SUM(G237:G251)</f>
        <v>97710</v>
      </c>
      <c r="H252" s="3612">
        <f>SUM(H237:H251)</f>
        <v>43660</v>
      </c>
      <c r="I252" s="3612">
        <f>SUM(I237:I251)</f>
        <v>111969</v>
      </c>
      <c r="J252" s="3612">
        <f>SUM(J237:J251)</f>
        <v>484497</v>
      </c>
      <c r="K252" s="3613"/>
      <c r="L252" s="3613">
        <f>F252+G252+H252+I252</f>
        <v>484497</v>
      </c>
      <c r="M252" s="1772">
        <v>435</v>
      </c>
      <c r="N252" s="1773"/>
    </row>
    <row r="253" spans="1:14">
      <c r="A253" s="1748"/>
      <c r="B253" s="1779"/>
      <c r="C253" s="1759"/>
      <c r="D253" s="1748" t="s">
        <v>1829</v>
      </c>
      <c r="E253" s="1766"/>
      <c r="F253" s="3630">
        <v>0</v>
      </c>
      <c r="G253" s="3630">
        <v>0</v>
      </c>
      <c r="H253" s="3630">
        <v>0</v>
      </c>
      <c r="I253" s="3630">
        <v>0</v>
      </c>
      <c r="J253" s="3630"/>
      <c r="K253" s="3610"/>
      <c r="L253" s="3607"/>
      <c r="M253" s="1759"/>
      <c r="N253" s="1732"/>
    </row>
    <row r="254" spans="1:14">
      <c r="A254" s="1748"/>
      <c r="B254" s="1779">
        <v>501</v>
      </c>
      <c r="C254" s="1759"/>
      <c r="D254" s="1773"/>
      <c r="E254" s="1766" t="s">
        <v>1830</v>
      </c>
      <c r="F254" s="3611">
        <v>793</v>
      </c>
      <c r="G254" s="3611">
        <v>2</v>
      </c>
      <c r="H254" s="3611">
        <v>4010</v>
      </c>
      <c r="I254" s="3611"/>
      <c r="J254" s="3611">
        <f>SUM(F254:I254)</f>
        <v>4805</v>
      </c>
      <c r="K254" s="3610"/>
      <c r="L254" s="3610">
        <f>K254+J254</f>
        <v>4805</v>
      </c>
      <c r="M254" s="1759">
        <v>501</v>
      </c>
      <c r="N254" s="1732"/>
    </row>
    <row r="255" spans="1:14">
      <c r="A255" s="1748"/>
      <c r="B255" s="1780">
        <v>502</v>
      </c>
      <c r="C255" s="1772"/>
      <c r="D255" s="1745"/>
      <c r="E255" s="1756" t="s">
        <v>1831</v>
      </c>
      <c r="F255" s="3612">
        <v>26</v>
      </c>
      <c r="G255" s="3612">
        <v>1</v>
      </c>
      <c r="H255" s="3612">
        <v>824</v>
      </c>
      <c r="I255" s="3612"/>
      <c r="J255" s="3612">
        <f>SUM(F255:I255)</f>
        <v>851</v>
      </c>
      <c r="K255" s="3614" t="s">
        <v>104</v>
      </c>
      <c r="L255" s="3613">
        <f>J255</f>
        <v>851</v>
      </c>
      <c r="M255" s="1772">
        <v>502</v>
      </c>
      <c r="N255" s="1773"/>
    </row>
    <row r="256" spans="1:14">
      <c r="A256" s="1748"/>
      <c r="B256" s="1780">
        <v>503</v>
      </c>
      <c r="C256" s="1772"/>
      <c r="D256" s="1745"/>
      <c r="E256" s="1756" t="s">
        <v>1832</v>
      </c>
      <c r="F256" s="3612">
        <v>2</v>
      </c>
      <c r="G256" s="3612"/>
      <c r="H256" s="3612"/>
      <c r="I256" s="3612"/>
      <c r="J256" s="3612">
        <f t="shared" ref="J256:J258" si="25">SUM(F256:I256)</f>
        <v>2</v>
      </c>
      <c r="K256" s="3614" t="s">
        <v>104</v>
      </c>
      <c r="L256" s="3613">
        <f>J256</f>
        <v>2</v>
      </c>
      <c r="M256" s="1772">
        <v>503</v>
      </c>
      <c r="N256" s="1773"/>
    </row>
    <row r="257" spans="1:14">
      <c r="A257" s="1748"/>
      <c r="B257" s="1780">
        <v>504</v>
      </c>
      <c r="C257" s="1772"/>
      <c r="D257" s="1745"/>
      <c r="E257" s="1756" t="s">
        <v>1833</v>
      </c>
      <c r="F257" s="3612"/>
      <c r="G257" s="3612"/>
      <c r="H257" s="3612"/>
      <c r="I257" s="3612">
        <v>18989</v>
      </c>
      <c r="J257" s="3612">
        <f t="shared" si="25"/>
        <v>18989</v>
      </c>
      <c r="K257" s="3613"/>
      <c r="L257" s="3613">
        <f>K257+J257</f>
        <v>18989</v>
      </c>
      <c r="M257" s="1772">
        <v>504</v>
      </c>
      <c r="N257" s="1773"/>
    </row>
    <row r="258" spans="1:14">
      <c r="A258" s="3970" t="s">
        <v>391</v>
      </c>
      <c r="B258" s="1780">
        <v>505</v>
      </c>
      <c r="C258" s="1772"/>
      <c r="D258" s="1745"/>
      <c r="E258" s="1756" t="s">
        <v>1779</v>
      </c>
      <c r="F258" s="3612"/>
      <c r="G258" s="3612"/>
      <c r="H258" s="3612"/>
      <c r="I258" s="3612">
        <v>199</v>
      </c>
      <c r="J258" s="3612">
        <f t="shared" si="25"/>
        <v>199</v>
      </c>
      <c r="K258" s="3613"/>
      <c r="L258" s="3613">
        <f>K258+J258</f>
        <v>199</v>
      </c>
      <c r="M258" s="1772">
        <v>505</v>
      </c>
      <c r="N258" s="1773"/>
    </row>
    <row r="259" spans="1:14">
      <c r="A259" s="3970"/>
      <c r="B259" s="1780">
        <v>506</v>
      </c>
      <c r="C259" s="1772"/>
      <c r="D259" s="1745"/>
      <c r="E259" s="1756" t="s">
        <v>1834</v>
      </c>
      <c r="F259" s="3612">
        <f t="shared" ref="F259:J259" si="26">SUM(F253:F258)</f>
        <v>821</v>
      </c>
      <c r="G259" s="3612">
        <f t="shared" si="26"/>
        <v>3</v>
      </c>
      <c r="H259" s="3612">
        <f t="shared" si="26"/>
        <v>4834</v>
      </c>
      <c r="I259" s="3612">
        <f t="shared" si="26"/>
        <v>19188</v>
      </c>
      <c r="J259" s="3612">
        <f t="shared" si="26"/>
        <v>24846</v>
      </c>
      <c r="K259" s="3613"/>
      <c r="L259" s="3613">
        <f>F259+G259+H259+I259</f>
        <v>24846</v>
      </c>
      <c r="M259" s="1772">
        <v>506</v>
      </c>
      <c r="N259" s="1773"/>
    </row>
    <row r="260" spans="1:14" ht="12.75" customHeight="1">
      <c r="A260" s="3970"/>
      <c r="B260" s="1779"/>
      <c r="C260" s="1759"/>
      <c r="D260" s="1748" t="s">
        <v>1835</v>
      </c>
      <c r="E260" s="1766"/>
      <c r="F260" s="3630"/>
      <c r="G260" s="3630"/>
      <c r="H260" s="3630"/>
      <c r="I260" s="3630"/>
      <c r="J260" s="3630"/>
      <c r="K260" s="3610"/>
      <c r="L260" s="3607"/>
      <c r="M260" s="1759"/>
      <c r="N260" s="3971" t="s">
        <v>3463</v>
      </c>
    </row>
    <row r="261" spans="1:14">
      <c r="A261" s="3970"/>
      <c r="B261" s="1779">
        <v>507</v>
      </c>
      <c r="C261" s="1759" t="s">
        <v>98</v>
      </c>
      <c r="D261" s="1773"/>
      <c r="E261" s="1766" t="s">
        <v>1775</v>
      </c>
      <c r="F261" s="3611">
        <v>24258</v>
      </c>
      <c r="G261" s="3611">
        <v>1464</v>
      </c>
      <c r="H261" s="3611">
        <v>9146</v>
      </c>
      <c r="I261" s="3611">
        <v>895</v>
      </c>
      <c r="J261" s="3611">
        <f>SUM(F261:I261)</f>
        <v>35763</v>
      </c>
      <c r="K261" s="3608" t="s">
        <v>104</v>
      </c>
      <c r="L261" s="3610">
        <f t="shared" ref="L261:L270" si="27">J261</f>
        <v>35763</v>
      </c>
      <c r="M261" s="1759">
        <v>507</v>
      </c>
      <c r="N261" s="3971"/>
    </row>
    <row r="262" spans="1:14">
      <c r="A262" s="3970"/>
      <c r="B262" s="1780">
        <v>508</v>
      </c>
      <c r="C262" s="1772" t="s">
        <v>98</v>
      </c>
      <c r="D262" s="1745"/>
      <c r="E262" s="1756" t="s">
        <v>1836</v>
      </c>
      <c r="F262" s="3612">
        <v>9670</v>
      </c>
      <c r="G262" s="3612">
        <v>69225</v>
      </c>
      <c r="H262" s="3612">
        <v>131910</v>
      </c>
      <c r="I262" s="3612">
        <v>694</v>
      </c>
      <c r="J262" s="3612">
        <f>SUM(F262:I262)</f>
        <v>211499</v>
      </c>
      <c r="K262" s="3614" t="s">
        <v>104</v>
      </c>
      <c r="L262" s="3613">
        <f t="shared" si="27"/>
        <v>211499</v>
      </c>
      <c r="M262" s="1772">
        <v>508</v>
      </c>
      <c r="N262" s="3971"/>
    </row>
    <row r="263" spans="1:14">
      <c r="A263" s="3970"/>
      <c r="B263" s="1780">
        <v>509</v>
      </c>
      <c r="C263" s="1772" t="s">
        <v>98</v>
      </c>
      <c r="D263" s="1745"/>
      <c r="E263" s="1756" t="s">
        <v>1837</v>
      </c>
      <c r="F263" s="3612">
        <v>10630</v>
      </c>
      <c r="G263" s="3612">
        <v>5169</v>
      </c>
      <c r="H263" s="3612">
        <v>325290</v>
      </c>
      <c r="I263" s="3612">
        <v>20</v>
      </c>
      <c r="J263" s="3612">
        <f t="shared" ref="J263:J270" si="28">SUM(F263:I263)</f>
        <v>341109</v>
      </c>
      <c r="K263" s="3614" t="s">
        <v>104</v>
      </c>
      <c r="L263" s="3613">
        <f t="shared" si="27"/>
        <v>341109</v>
      </c>
      <c r="M263" s="1772">
        <v>509</v>
      </c>
      <c r="N263" s="3971"/>
    </row>
    <row r="264" spans="1:14">
      <c r="A264" s="3970"/>
      <c r="B264" s="1780">
        <v>510</v>
      </c>
      <c r="C264" s="1772" t="s">
        <v>98</v>
      </c>
      <c r="D264" s="1745"/>
      <c r="E264" s="1756" t="s">
        <v>1838</v>
      </c>
      <c r="F264" s="3612"/>
      <c r="G264" s="3612">
        <v>1235</v>
      </c>
      <c r="H264" s="3612">
        <v>104</v>
      </c>
      <c r="I264" s="3612"/>
      <c r="J264" s="3612">
        <f t="shared" si="28"/>
        <v>1339</v>
      </c>
      <c r="K264" s="3614" t="s">
        <v>104</v>
      </c>
      <c r="L264" s="3613">
        <f t="shared" si="27"/>
        <v>1339</v>
      </c>
      <c r="M264" s="1772">
        <v>510</v>
      </c>
      <c r="N264" s="3971"/>
    </row>
    <row r="265" spans="1:14">
      <c r="A265" s="3970"/>
      <c r="B265" s="1780">
        <v>511</v>
      </c>
      <c r="C265" s="1772" t="s">
        <v>98</v>
      </c>
      <c r="D265" s="1745"/>
      <c r="E265" s="1756" t="s">
        <v>1819</v>
      </c>
      <c r="F265" s="3612"/>
      <c r="G265" s="3612"/>
      <c r="H265" s="3612"/>
      <c r="I265" s="3612"/>
      <c r="J265" s="3612">
        <f t="shared" si="28"/>
        <v>0</v>
      </c>
      <c r="K265" s="3614" t="s">
        <v>104</v>
      </c>
      <c r="L265" s="3613">
        <f t="shared" si="27"/>
        <v>0</v>
      </c>
      <c r="M265" s="1772">
        <v>511</v>
      </c>
      <c r="N265" s="3971"/>
    </row>
    <row r="266" spans="1:14">
      <c r="A266" s="3970"/>
      <c r="B266" s="1780">
        <v>512</v>
      </c>
      <c r="C266" s="1772" t="s">
        <v>98</v>
      </c>
      <c r="D266" s="1745"/>
      <c r="E266" s="1756" t="s">
        <v>1779</v>
      </c>
      <c r="F266" s="3612"/>
      <c r="G266" s="3612"/>
      <c r="H266" s="3612"/>
      <c r="I266" s="3612">
        <v>5790</v>
      </c>
      <c r="J266" s="3612">
        <f t="shared" si="28"/>
        <v>5790</v>
      </c>
      <c r="K266" s="3614" t="s">
        <v>104</v>
      </c>
      <c r="L266" s="3613">
        <f t="shared" si="27"/>
        <v>5790</v>
      </c>
      <c r="M266" s="1772">
        <v>512</v>
      </c>
      <c r="N266" s="3971"/>
    </row>
    <row r="267" spans="1:14">
      <c r="A267" s="3970"/>
      <c r="B267" s="1780">
        <v>513</v>
      </c>
      <c r="C267" s="1772" t="s">
        <v>98</v>
      </c>
      <c r="D267" s="1745"/>
      <c r="E267" s="1756" t="s">
        <v>1839</v>
      </c>
      <c r="F267" s="3612"/>
      <c r="G267" s="3612"/>
      <c r="H267" s="3612"/>
      <c r="I267" s="3612">
        <v>1898</v>
      </c>
      <c r="J267" s="3612">
        <f t="shared" si="28"/>
        <v>1898</v>
      </c>
      <c r="K267" s="3614" t="s">
        <v>104</v>
      </c>
      <c r="L267" s="3613">
        <f t="shared" si="27"/>
        <v>1898</v>
      </c>
      <c r="M267" s="1772">
        <v>513</v>
      </c>
      <c r="N267" s="3971"/>
    </row>
    <row r="268" spans="1:14">
      <c r="A268" s="3970"/>
      <c r="B268" s="1780">
        <v>514</v>
      </c>
      <c r="C268" s="1772" t="s">
        <v>98</v>
      </c>
      <c r="D268" s="1745"/>
      <c r="E268" s="1756" t="s">
        <v>1787</v>
      </c>
      <c r="F268" s="3612"/>
      <c r="G268" s="3612"/>
      <c r="H268" s="3612">
        <v>1</v>
      </c>
      <c r="I268" s="3612"/>
      <c r="J268" s="3612">
        <f t="shared" si="28"/>
        <v>1</v>
      </c>
      <c r="K268" s="3614" t="s">
        <v>104</v>
      </c>
      <c r="L268" s="3613">
        <f t="shared" si="27"/>
        <v>1</v>
      </c>
      <c r="M268" s="1772">
        <v>514</v>
      </c>
      <c r="N268" s="3971"/>
    </row>
    <row r="269" spans="1:14">
      <c r="A269" s="3970"/>
      <c r="B269" s="1780">
        <v>515</v>
      </c>
      <c r="C269" s="1772" t="s">
        <v>98</v>
      </c>
      <c r="D269" s="1745"/>
      <c r="E269" s="1756" t="s">
        <v>1804</v>
      </c>
      <c r="F269" s="3612"/>
      <c r="G269" s="3612"/>
      <c r="H269" s="3612"/>
      <c r="I269" s="3612"/>
      <c r="J269" s="3612">
        <f t="shared" si="28"/>
        <v>0</v>
      </c>
      <c r="K269" s="3614" t="s">
        <v>104</v>
      </c>
      <c r="L269" s="3613">
        <f t="shared" si="27"/>
        <v>0</v>
      </c>
      <c r="M269" s="1772">
        <v>515</v>
      </c>
      <c r="N269" s="3971"/>
    </row>
    <row r="270" spans="1:14">
      <c r="A270" s="3970"/>
      <c r="B270" s="1780">
        <v>516</v>
      </c>
      <c r="C270" s="1772" t="s">
        <v>98</v>
      </c>
      <c r="D270" s="1745"/>
      <c r="E270" s="1756" t="s">
        <v>1247</v>
      </c>
      <c r="F270" s="3612"/>
      <c r="G270" s="3612"/>
      <c r="H270" s="3612"/>
      <c r="I270" s="3612"/>
      <c r="J270" s="3612">
        <f t="shared" si="28"/>
        <v>0</v>
      </c>
      <c r="K270" s="3614" t="s">
        <v>104</v>
      </c>
      <c r="L270" s="3613">
        <f t="shared" si="27"/>
        <v>0</v>
      </c>
      <c r="M270" s="1772">
        <v>516</v>
      </c>
      <c r="N270" s="3971"/>
    </row>
    <row r="271" spans="1:14">
      <c r="A271" s="3970"/>
      <c r="B271" s="1780">
        <v>517</v>
      </c>
      <c r="C271" s="1772" t="s">
        <v>98</v>
      </c>
      <c r="D271" s="1745"/>
      <c r="E271" s="1756" t="s">
        <v>1840</v>
      </c>
      <c r="F271" s="3612">
        <f>SUM(F260:F270)</f>
        <v>44558</v>
      </c>
      <c r="G271" s="3612">
        <f t="shared" ref="G271:J271" si="29">SUM(G260:G270)</f>
        <v>77093</v>
      </c>
      <c r="H271" s="3612">
        <f t="shared" si="29"/>
        <v>466451</v>
      </c>
      <c r="I271" s="3612">
        <f t="shared" si="29"/>
        <v>9297</v>
      </c>
      <c r="J271" s="3612">
        <f t="shared" si="29"/>
        <v>597399</v>
      </c>
      <c r="K271" s="3614" t="s">
        <v>104</v>
      </c>
      <c r="L271" s="3613">
        <f>F271+G271+H271+I271</f>
        <v>597399</v>
      </c>
      <c r="M271" s="1772">
        <v>517</v>
      </c>
      <c r="N271" s="3971"/>
    </row>
    <row r="272" spans="1:14" ht="13.5" customHeight="1">
      <c r="A272" s="3970" t="s">
        <v>391</v>
      </c>
      <c r="B272" s="1720" t="s">
        <v>1719</v>
      </c>
      <c r="C272" s="1721"/>
      <c r="D272" s="1721"/>
      <c r="E272" s="1721"/>
      <c r="F272" s="3615"/>
      <c r="G272" s="3615"/>
      <c r="H272" s="3615"/>
      <c r="I272" s="3615"/>
      <c r="J272" s="3616"/>
      <c r="K272" s="3597"/>
      <c r="L272" s="3596"/>
      <c r="M272" s="1723"/>
      <c r="N272" s="3973" t="s">
        <v>3463</v>
      </c>
    </row>
    <row r="273" spans="1:14" ht="12.75" customHeight="1">
      <c r="A273" s="3972"/>
      <c r="B273" s="1726" t="s">
        <v>295</v>
      </c>
      <c r="C273" s="1727"/>
      <c r="D273" s="1727"/>
      <c r="E273" s="1728"/>
      <c r="F273" s="3618"/>
      <c r="G273" s="3618"/>
      <c r="H273" s="3618"/>
      <c r="I273" s="3618"/>
      <c r="J273" s="3619"/>
      <c r="K273" s="3600"/>
      <c r="L273" s="3598"/>
      <c r="M273" s="1730"/>
      <c r="N273" s="3974"/>
    </row>
    <row r="274" spans="1:14" ht="12.75" customHeight="1">
      <c r="A274" s="3972"/>
      <c r="B274" s="1776"/>
      <c r="C274" s="1739"/>
      <c r="D274" s="1739"/>
      <c r="E274" s="1777"/>
      <c r="F274" s="3621"/>
      <c r="G274" s="3622"/>
      <c r="H274" s="3621"/>
      <c r="I274" s="3621"/>
      <c r="J274" s="3623"/>
      <c r="K274" s="3603"/>
      <c r="L274" s="3602"/>
      <c r="M274" s="1778"/>
      <c r="N274" s="3974"/>
    </row>
    <row r="275" spans="1:14" ht="12.75" customHeight="1">
      <c r="A275" s="3972"/>
      <c r="B275" s="1744"/>
      <c r="C275" s="1745"/>
      <c r="D275" s="1745"/>
      <c r="E275" s="1746"/>
      <c r="F275" s="3624"/>
      <c r="G275" s="3622"/>
      <c r="H275" s="3622"/>
      <c r="I275" s="3622"/>
      <c r="J275" s="3623"/>
      <c r="K275" s="3601"/>
      <c r="L275" s="3604"/>
      <c r="M275" s="1766"/>
      <c r="N275" s="3974"/>
    </row>
    <row r="276" spans="1:14" ht="12.75" customHeight="1">
      <c r="A276" s="3972"/>
      <c r="B276" s="1750"/>
      <c r="C276" s="1751"/>
      <c r="D276" s="1752"/>
      <c r="E276" s="1753"/>
      <c r="F276" s="3625"/>
      <c r="G276" s="3626"/>
      <c r="H276" s="3626" t="s">
        <v>1672</v>
      </c>
      <c r="I276" s="3626"/>
      <c r="J276" s="3627"/>
      <c r="K276" s="3605"/>
      <c r="L276" s="3605"/>
      <c r="M276" s="1757"/>
      <c r="N276" s="3974"/>
    </row>
    <row r="277" spans="1:14" ht="12.75" customHeight="1">
      <c r="A277" s="3972"/>
      <c r="B277" s="1759"/>
      <c r="C277" s="1759"/>
      <c r="D277" s="1732"/>
      <c r="E277" s="1736"/>
      <c r="F277" s="3628"/>
      <c r="G277" s="3629" t="s">
        <v>1673</v>
      </c>
      <c r="H277" s="3629"/>
      <c r="I277" s="3629"/>
      <c r="J277" s="3630"/>
      <c r="K277" s="3607"/>
      <c r="L277" s="3607"/>
      <c r="M277" s="1762"/>
      <c r="N277" s="3974"/>
    </row>
    <row r="278" spans="1:14" ht="12.75" customHeight="1">
      <c r="A278" s="3972"/>
      <c r="B278" s="1759"/>
      <c r="C278" s="1759"/>
      <c r="D278" s="1732"/>
      <c r="E278" s="1736"/>
      <c r="F278" s="3631" t="s">
        <v>1674</v>
      </c>
      <c r="G278" s="3631" t="s">
        <v>1675</v>
      </c>
      <c r="H278" s="3631" t="s">
        <v>1676</v>
      </c>
      <c r="I278" s="3631"/>
      <c r="J278" s="3599" t="s">
        <v>1677</v>
      </c>
      <c r="K278" s="3607"/>
      <c r="L278" s="3607"/>
      <c r="M278" s="1762"/>
      <c r="N278" s="3974"/>
    </row>
    <row r="279" spans="1:14" ht="12.75" customHeight="1">
      <c r="A279" s="3972"/>
      <c r="B279" s="1759" t="s">
        <v>7</v>
      </c>
      <c r="C279" s="1759" t="s">
        <v>71</v>
      </c>
      <c r="D279" s="1732"/>
      <c r="E279" s="1766" t="s">
        <v>1678</v>
      </c>
      <c r="F279" s="3631" t="s">
        <v>1679</v>
      </c>
      <c r="G279" s="3631" t="s">
        <v>1680</v>
      </c>
      <c r="H279" s="3631" t="s">
        <v>1681</v>
      </c>
      <c r="I279" s="3631" t="s">
        <v>1682</v>
      </c>
      <c r="J279" s="3599" t="s">
        <v>1683</v>
      </c>
      <c r="K279" s="3606" t="s">
        <v>1684</v>
      </c>
      <c r="L279" s="3606" t="s">
        <v>319</v>
      </c>
      <c r="M279" s="1759" t="s">
        <v>7</v>
      </c>
      <c r="N279" s="3974"/>
    </row>
    <row r="280" spans="1:14" ht="18" customHeight="1">
      <c r="A280" s="3972"/>
      <c r="B280" s="1767" t="s">
        <v>17</v>
      </c>
      <c r="C280" s="1767" t="s">
        <v>79</v>
      </c>
      <c r="D280" s="1739"/>
      <c r="E280" s="1768" t="s">
        <v>24</v>
      </c>
      <c r="F280" s="3632" t="s">
        <v>25</v>
      </c>
      <c r="G280" s="3632" t="s">
        <v>26</v>
      </c>
      <c r="H280" s="3632" t="s">
        <v>27</v>
      </c>
      <c r="I280" s="3632" t="s">
        <v>28</v>
      </c>
      <c r="J280" s="3633" t="s">
        <v>29</v>
      </c>
      <c r="K280" s="3609" t="s">
        <v>30</v>
      </c>
      <c r="L280" s="3609" t="s">
        <v>31</v>
      </c>
      <c r="M280" s="1767" t="s">
        <v>17</v>
      </c>
      <c r="N280" s="3974"/>
    </row>
    <row r="281" spans="1:14" ht="12.75" customHeight="1">
      <c r="A281" s="1771"/>
      <c r="B281" s="1779"/>
      <c r="C281" s="1759"/>
      <c r="D281" s="1748" t="s">
        <v>1841</v>
      </c>
      <c r="E281" s="1766"/>
      <c r="F281" s="3630"/>
      <c r="G281" s="3630"/>
      <c r="H281" s="3630"/>
      <c r="I281" s="3630"/>
      <c r="J281" s="3630"/>
      <c r="K281" s="3610"/>
      <c r="L281" s="3607"/>
      <c r="M281" s="1759"/>
      <c r="N281" s="3974"/>
    </row>
    <row r="282" spans="1:14">
      <c r="A282" s="1771"/>
      <c r="B282" s="1779">
        <v>518</v>
      </c>
      <c r="C282" s="1759"/>
      <c r="D282" s="1773"/>
      <c r="E282" s="1766" t="s">
        <v>1775</v>
      </c>
      <c r="F282" s="3611"/>
      <c r="G282" s="3611">
        <v>168</v>
      </c>
      <c r="H282" s="3611">
        <v>938</v>
      </c>
      <c r="I282" s="3611">
        <v>769</v>
      </c>
      <c r="J282" s="3611">
        <f>SUM(F282:I282)</f>
        <v>1875</v>
      </c>
      <c r="K282" s="3610"/>
      <c r="L282" s="3610">
        <f t="shared" ref="L282:L290" si="30">K282+J282</f>
        <v>1875</v>
      </c>
      <c r="M282" s="1759">
        <v>518</v>
      </c>
      <c r="N282" s="3974"/>
    </row>
    <row r="283" spans="1:14">
      <c r="A283" s="1771"/>
      <c r="B283" s="1780">
        <v>519</v>
      </c>
      <c r="C283" s="1772"/>
      <c r="D283" s="1745"/>
      <c r="E283" s="1756" t="s">
        <v>1842</v>
      </c>
      <c r="F283" s="3612">
        <v>18854</v>
      </c>
      <c r="G283" s="3612">
        <v>704</v>
      </c>
      <c r="H283" s="3612">
        <v>1609</v>
      </c>
      <c r="I283" s="3612">
        <v>1037</v>
      </c>
      <c r="J283" s="3612">
        <f>SUM(F283:I283)</f>
        <v>22204</v>
      </c>
      <c r="K283" s="3613"/>
      <c r="L283" s="3613">
        <f t="shared" si="30"/>
        <v>22204</v>
      </c>
      <c r="M283" s="1772">
        <v>519</v>
      </c>
      <c r="N283" s="1771"/>
    </row>
    <row r="284" spans="1:14">
      <c r="A284" s="1771"/>
      <c r="B284" s="1780">
        <v>520</v>
      </c>
      <c r="C284" s="1772"/>
      <c r="D284" s="1745"/>
      <c r="E284" s="1756" t="s">
        <v>1843</v>
      </c>
      <c r="F284" s="3612">
        <v>781</v>
      </c>
      <c r="G284" s="3612"/>
      <c r="H284" s="3612"/>
      <c r="I284" s="3612">
        <v>12</v>
      </c>
      <c r="J284" s="3612">
        <f t="shared" ref="J284:J290" si="31">SUM(F284:I284)</f>
        <v>793</v>
      </c>
      <c r="K284" s="3613"/>
      <c r="L284" s="3613">
        <f t="shared" si="30"/>
        <v>793</v>
      </c>
      <c r="M284" s="1772">
        <v>520</v>
      </c>
      <c r="N284" s="1771"/>
    </row>
    <row r="285" spans="1:14">
      <c r="A285" s="1771"/>
      <c r="B285" s="1780">
        <v>521</v>
      </c>
      <c r="C285" s="1772"/>
      <c r="D285" s="1745"/>
      <c r="E285" s="1756" t="s">
        <v>1844</v>
      </c>
      <c r="F285" s="3612"/>
      <c r="G285" s="3612">
        <v>41</v>
      </c>
      <c r="H285" s="3612">
        <v>2469</v>
      </c>
      <c r="I285" s="3612">
        <v>20</v>
      </c>
      <c r="J285" s="3612">
        <f t="shared" si="31"/>
        <v>2530</v>
      </c>
      <c r="K285" s="3613"/>
      <c r="L285" s="3613">
        <f t="shared" si="30"/>
        <v>2530</v>
      </c>
      <c r="M285" s="1772">
        <v>521</v>
      </c>
      <c r="N285" s="1771"/>
    </row>
    <row r="286" spans="1:14">
      <c r="A286" s="1771"/>
      <c r="B286" s="1780">
        <v>522</v>
      </c>
      <c r="C286" s="1772"/>
      <c r="D286" s="1745"/>
      <c r="E286" s="1756" t="s">
        <v>1779</v>
      </c>
      <c r="F286" s="3612"/>
      <c r="G286" s="3612"/>
      <c r="H286" s="3612"/>
      <c r="I286" s="3612">
        <v>12354</v>
      </c>
      <c r="J286" s="3612">
        <f t="shared" si="31"/>
        <v>12354</v>
      </c>
      <c r="K286" s="3614"/>
      <c r="L286" s="3613">
        <f t="shared" si="30"/>
        <v>12354</v>
      </c>
      <c r="M286" s="1772">
        <v>522</v>
      </c>
      <c r="N286" s="1771"/>
    </row>
    <row r="287" spans="1:14">
      <c r="A287" s="1771"/>
      <c r="B287" s="1780">
        <v>523</v>
      </c>
      <c r="C287" s="1772"/>
      <c r="D287" s="1745"/>
      <c r="E287" s="1756" t="s">
        <v>1839</v>
      </c>
      <c r="F287" s="3612"/>
      <c r="G287" s="3612"/>
      <c r="H287" s="3612"/>
      <c r="I287" s="3612">
        <v>1439</v>
      </c>
      <c r="J287" s="3612">
        <f t="shared" si="31"/>
        <v>1439</v>
      </c>
      <c r="K287" s="3614"/>
      <c r="L287" s="3613">
        <f t="shared" si="30"/>
        <v>1439</v>
      </c>
      <c r="M287" s="1772">
        <v>523</v>
      </c>
      <c r="N287" s="1773"/>
    </row>
    <row r="288" spans="1:14">
      <c r="A288" s="1748"/>
      <c r="B288" s="1780">
        <v>524</v>
      </c>
      <c r="C288" s="1772"/>
      <c r="D288" s="1745"/>
      <c r="E288" s="1756" t="s">
        <v>1787</v>
      </c>
      <c r="F288" s="3612"/>
      <c r="G288" s="3612"/>
      <c r="H288" s="3612"/>
      <c r="I288" s="3612"/>
      <c r="J288" s="3612">
        <f t="shared" si="31"/>
        <v>0</v>
      </c>
      <c r="K288" s="3614"/>
      <c r="L288" s="3613">
        <f t="shared" si="30"/>
        <v>0</v>
      </c>
      <c r="M288" s="1772">
        <v>524</v>
      </c>
      <c r="N288" s="1773"/>
    </row>
    <row r="289" spans="1:14">
      <c r="A289" s="1748"/>
      <c r="B289" s="1780">
        <v>525</v>
      </c>
      <c r="C289" s="1772"/>
      <c r="D289" s="1745"/>
      <c r="E289" s="1756" t="s">
        <v>1804</v>
      </c>
      <c r="F289" s="3612"/>
      <c r="G289" s="3612"/>
      <c r="H289" s="3612"/>
      <c r="I289" s="3612"/>
      <c r="J289" s="3612">
        <f t="shared" si="31"/>
        <v>0</v>
      </c>
      <c r="K289" s="3613"/>
      <c r="L289" s="3613">
        <f t="shared" si="30"/>
        <v>0</v>
      </c>
      <c r="M289" s="1772">
        <v>525</v>
      </c>
      <c r="N289" s="1773"/>
    </row>
    <row r="290" spans="1:14">
      <c r="A290" s="1748"/>
      <c r="B290" s="1780">
        <v>526</v>
      </c>
      <c r="C290" s="1772"/>
      <c r="D290" s="1745"/>
      <c r="E290" s="1756" t="s">
        <v>1247</v>
      </c>
      <c r="F290" s="3612"/>
      <c r="G290" s="3612"/>
      <c r="H290" s="3612"/>
      <c r="I290" s="3612"/>
      <c r="J290" s="3612">
        <f t="shared" si="31"/>
        <v>0</v>
      </c>
      <c r="K290" s="3614"/>
      <c r="L290" s="3613">
        <f t="shared" si="30"/>
        <v>0</v>
      </c>
      <c r="M290" s="1772">
        <v>526</v>
      </c>
      <c r="N290" s="1773"/>
    </row>
    <row r="291" spans="1:14">
      <c r="A291" s="1748"/>
      <c r="B291" s="1780">
        <v>527</v>
      </c>
      <c r="C291" s="1772"/>
      <c r="D291" s="1745"/>
      <c r="E291" s="1756" t="s">
        <v>1845</v>
      </c>
      <c r="F291" s="3612">
        <f>SUM(F282:F290)</f>
        <v>19635</v>
      </c>
      <c r="G291" s="3612">
        <f t="shared" ref="G291:J291" si="32">SUM(G282:G290)</f>
        <v>913</v>
      </c>
      <c r="H291" s="3612">
        <f t="shared" si="32"/>
        <v>5016</v>
      </c>
      <c r="I291" s="3612">
        <f t="shared" si="32"/>
        <v>15631</v>
      </c>
      <c r="J291" s="3612">
        <f t="shared" si="32"/>
        <v>41195</v>
      </c>
      <c r="K291" s="3613"/>
      <c r="L291" s="3613">
        <f>F291+G291+H291+I291</f>
        <v>41195</v>
      </c>
      <c r="M291" s="1772">
        <v>527</v>
      </c>
      <c r="N291" s="1773"/>
    </row>
    <row r="292" spans="1:14">
      <c r="A292" s="1748"/>
      <c r="B292" s="1780">
        <v>528</v>
      </c>
      <c r="C292" s="1772"/>
      <c r="D292" s="1745"/>
      <c r="E292" s="1756" t="s">
        <v>1846</v>
      </c>
      <c r="F292" s="3612">
        <f>F226+F252+F259+F271+F291</f>
        <v>1146590</v>
      </c>
      <c r="G292" s="3612">
        <f t="shared" ref="G292:J292" si="33">G226+G252+G259+G271+G291</f>
        <v>1536970</v>
      </c>
      <c r="H292" s="3612">
        <f t="shared" si="33"/>
        <v>686325</v>
      </c>
      <c r="I292" s="3612">
        <f t="shared" si="33"/>
        <v>562405</v>
      </c>
      <c r="J292" s="3612">
        <f t="shared" si="33"/>
        <v>3932290</v>
      </c>
      <c r="K292" s="3613"/>
      <c r="L292" s="3613">
        <f>F292+G292+H292+I292</f>
        <v>3932290</v>
      </c>
      <c r="M292" s="1772">
        <v>528</v>
      </c>
      <c r="N292" s="1773"/>
    </row>
    <row r="293" spans="1:14">
      <c r="A293" s="1748"/>
      <c r="B293" s="1779"/>
      <c r="C293" s="1759"/>
      <c r="D293" s="1748" t="s">
        <v>1847</v>
      </c>
      <c r="E293" s="1766"/>
      <c r="F293" s="3630">
        <v>0</v>
      </c>
      <c r="G293" s="3630">
        <v>0</v>
      </c>
      <c r="H293" s="3630">
        <v>0</v>
      </c>
      <c r="I293" s="3630">
        <v>0</v>
      </c>
      <c r="J293" s="3630"/>
      <c r="K293" s="3610"/>
      <c r="L293" s="3607"/>
      <c r="M293" s="1759"/>
      <c r="N293" s="1732"/>
    </row>
    <row r="294" spans="1:14">
      <c r="A294" s="1748"/>
      <c r="B294" s="1779">
        <v>601</v>
      </c>
      <c r="C294" s="1762"/>
      <c r="D294" s="1748"/>
      <c r="E294" s="1766" t="s">
        <v>1848</v>
      </c>
      <c r="F294" s="3611">
        <v>94</v>
      </c>
      <c r="G294" s="3611">
        <v>2364</v>
      </c>
      <c r="H294" s="3611">
        <v>505</v>
      </c>
      <c r="I294" s="3611">
        <v>3199</v>
      </c>
      <c r="J294" s="3611">
        <f>SUM(F294:I294)</f>
        <v>6162</v>
      </c>
      <c r="K294" s="3610"/>
      <c r="L294" s="3610">
        <f>K294+J294</f>
        <v>6162</v>
      </c>
      <c r="M294" s="1759">
        <v>601</v>
      </c>
      <c r="N294" s="1732"/>
    </row>
    <row r="295" spans="1:14">
      <c r="A295" s="1748"/>
      <c r="B295" s="1780">
        <v>602</v>
      </c>
      <c r="C295" s="1786"/>
      <c r="D295" s="1746"/>
      <c r="E295" s="1756" t="s">
        <v>1849</v>
      </c>
      <c r="F295" s="3612">
        <v>4344</v>
      </c>
      <c r="G295" s="3612">
        <v>35</v>
      </c>
      <c r="H295" s="3612">
        <v>3357</v>
      </c>
      <c r="I295" s="3612">
        <v>59</v>
      </c>
      <c r="J295" s="3612">
        <f>SUM(F295:I295)</f>
        <v>7795</v>
      </c>
      <c r="K295" s="3613"/>
      <c r="L295" s="3613">
        <f>K295+J295</f>
        <v>7795</v>
      </c>
      <c r="M295" s="1772">
        <v>602</v>
      </c>
      <c r="N295" s="1773"/>
    </row>
    <row r="296" spans="1:14">
      <c r="A296" s="1748"/>
      <c r="B296" s="1780">
        <v>603</v>
      </c>
      <c r="C296" s="1786"/>
      <c r="D296" s="1746"/>
      <c r="E296" s="1756" t="s">
        <v>1850</v>
      </c>
      <c r="F296" s="3612">
        <v>389</v>
      </c>
      <c r="G296" s="3612">
        <v>545</v>
      </c>
      <c r="H296" s="3612">
        <v>66474</v>
      </c>
      <c r="I296" s="3612">
        <v>332</v>
      </c>
      <c r="J296" s="3612">
        <f t="shared" ref="J296:J310" si="34">SUM(F296:I296)</f>
        <v>67740</v>
      </c>
      <c r="K296" s="3613"/>
      <c r="L296" s="3613">
        <f>K296+J296</f>
        <v>67740</v>
      </c>
      <c r="M296" s="1772">
        <v>603</v>
      </c>
      <c r="N296" s="1773"/>
    </row>
    <row r="297" spans="1:14">
      <c r="A297" s="1748"/>
      <c r="B297" s="1780">
        <v>604</v>
      </c>
      <c r="C297" s="1786"/>
      <c r="D297" s="1746"/>
      <c r="E297" s="1756" t="s">
        <v>1851</v>
      </c>
      <c r="F297" s="3612">
        <v>452</v>
      </c>
      <c r="G297" s="3612">
        <v>96</v>
      </c>
      <c r="H297" s="3612">
        <v>10356</v>
      </c>
      <c r="I297" s="3612">
        <v>6712</v>
      </c>
      <c r="J297" s="3612">
        <f t="shared" si="34"/>
        <v>17616</v>
      </c>
      <c r="K297" s="3613"/>
      <c r="L297" s="3613">
        <f>K297+J297</f>
        <v>17616</v>
      </c>
      <c r="M297" s="1772">
        <v>604</v>
      </c>
      <c r="N297" s="1773"/>
    </row>
    <row r="298" spans="1:14">
      <c r="A298" s="1748"/>
      <c r="B298" s="1780">
        <v>605</v>
      </c>
      <c r="C298" s="1786"/>
      <c r="D298" s="1746"/>
      <c r="E298" s="1756" t="s">
        <v>1852</v>
      </c>
      <c r="F298" s="3612"/>
      <c r="G298" s="3612">
        <v>75</v>
      </c>
      <c r="H298" s="3612">
        <v>111</v>
      </c>
      <c r="I298" s="3612">
        <v>152</v>
      </c>
      <c r="J298" s="3612">
        <f t="shared" si="34"/>
        <v>338</v>
      </c>
      <c r="K298" s="3613"/>
      <c r="L298" s="3613">
        <f>K298+J298</f>
        <v>338</v>
      </c>
      <c r="M298" s="1772">
        <v>605</v>
      </c>
      <c r="N298" s="1773"/>
    </row>
    <row r="299" spans="1:14">
      <c r="A299" s="1748"/>
      <c r="B299" s="1780">
        <v>606</v>
      </c>
      <c r="C299" s="1786"/>
      <c r="D299" s="1746"/>
      <c r="E299" s="1756" t="s">
        <v>1853</v>
      </c>
      <c r="F299" s="3612">
        <v>58</v>
      </c>
      <c r="G299" s="3612">
        <v>63</v>
      </c>
      <c r="H299" s="3612">
        <v>420</v>
      </c>
      <c r="I299" s="3612">
        <v>250</v>
      </c>
      <c r="J299" s="3612">
        <f t="shared" si="34"/>
        <v>791</v>
      </c>
      <c r="K299" s="3614" t="s">
        <v>104</v>
      </c>
      <c r="L299" s="3613">
        <f>J299</f>
        <v>791</v>
      </c>
      <c r="M299" s="1772">
        <v>606</v>
      </c>
      <c r="N299" s="1773"/>
    </row>
    <row r="300" spans="1:14">
      <c r="A300" s="1748"/>
      <c r="B300" s="1780">
        <v>607</v>
      </c>
      <c r="C300" s="1786"/>
      <c r="D300" s="1746"/>
      <c r="E300" s="1756" t="s">
        <v>1854</v>
      </c>
      <c r="F300" s="3612">
        <v>125</v>
      </c>
      <c r="G300" s="3612">
        <v>884</v>
      </c>
      <c r="H300" s="3612">
        <v>8235</v>
      </c>
      <c r="I300" s="3612">
        <v>8617</v>
      </c>
      <c r="J300" s="3612">
        <f t="shared" si="34"/>
        <v>17861</v>
      </c>
      <c r="K300" s="3613"/>
      <c r="L300" s="3613">
        <f t="shared" ref="L300:L311" si="35">K300+J300</f>
        <v>17861</v>
      </c>
      <c r="M300" s="1772">
        <v>607</v>
      </c>
      <c r="N300" s="1773"/>
    </row>
    <row r="301" spans="1:14">
      <c r="A301" s="1748"/>
      <c r="B301" s="1780">
        <v>608</v>
      </c>
      <c r="C301" s="1786"/>
      <c r="D301" s="1746"/>
      <c r="E301" s="1756" t="s">
        <v>1855</v>
      </c>
      <c r="F301" s="3612"/>
      <c r="G301" s="3612">
        <v>457</v>
      </c>
      <c r="H301" s="3612">
        <v>38268</v>
      </c>
      <c r="I301" s="3612">
        <v>3588</v>
      </c>
      <c r="J301" s="3612">
        <f t="shared" si="34"/>
        <v>42313</v>
      </c>
      <c r="K301" s="3613"/>
      <c r="L301" s="3613">
        <f t="shared" si="35"/>
        <v>42313</v>
      </c>
      <c r="M301" s="1772">
        <v>608</v>
      </c>
      <c r="N301" s="1773"/>
    </row>
    <row r="302" spans="1:14">
      <c r="A302" s="1748"/>
      <c r="B302" s="1780">
        <v>609</v>
      </c>
      <c r="C302" s="1786"/>
      <c r="D302" s="1746"/>
      <c r="E302" s="1756" t="s">
        <v>1856</v>
      </c>
      <c r="F302" s="3612"/>
      <c r="G302" s="3612">
        <v>388</v>
      </c>
      <c r="H302" s="3612">
        <v>13923</v>
      </c>
      <c r="I302" s="3612">
        <v>1353</v>
      </c>
      <c r="J302" s="3612">
        <f t="shared" si="34"/>
        <v>15664</v>
      </c>
      <c r="K302" s="3613"/>
      <c r="L302" s="3613">
        <f t="shared" si="35"/>
        <v>15664</v>
      </c>
      <c r="M302" s="1772">
        <v>609</v>
      </c>
      <c r="N302" s="1773"/>
    </row>
    <row r="303" spans="1:14">
      <c r="A303" s="1748"/>
      <c r="B303" s="1780">
        <v>610</v>
      </c>
      <c r="C303" s="1786"/>
      <c r="D303" s="1746"/>
      <c r="E303" s="1756" t="s">
        <v>1857</v>
      </c>
      <c r="F303" s="3612"/>
      <c r="G303" s="3612"/>
      <c r="H303" s="3612"/>
      <c r="I303" s="3612"/>
      <c r="J303" s="3612">
        <f t="shared" si="34"/>
        <v>0</v>
      </c>
      <c r="K303" s="3613"/>
      <c r="L303" s="3613">
        <f t="shared" si="35"/>
        <v>0</v>
      </c>
      <c r="M303" s="1772">
        <v>610</v>
      </c>
      <c r="N303" s="1773"/>
    </row>
    <row r="304" spans="1:14">
      <c r="A304" s="1748"/>
      <c r="B304" s="1780">
        <v>611</v>
      </c>
      <c r="C304" s="1786"/>
      <c r="D304" s="1746"/>
      <c r="E304" s="1756" t="s">
        <v>1779</v>
      </c>
      <c r="F304" s="3612"/>
      <c r="G304" s="3612"/>
      <c r="H304" s="3612"/>
      <c r="I304" s="3612">
        <v>3448</v>
      </c>
      <c r="J304" s="3612">
        <f t="shared" si="34"/>
        <v>3448</v>
      </c>
      <c r="K304" s="3613"/>
      <c r="L304" s="3613">
        <f t="shared" si="35"/>
        <v>3448</v>
      </c>
      <c r="M304" s="1772">
        <v>611</v>
      </c>
      <c r="N304" s="1773"/>
    </row>
    <row r="305" spans="1:14">
      <c r="A305" s="1748"/>
      <c r="B305" s="1780">
        <v>612</v>
      </c>
      <c r="C305" s="1786"/>
      <c r="D305" s="1746"/>
      <c r="E305" s="1756" t="s">
        <v>1839</v>
      </c>
      <c r="F305" s="3612"/>
      <c r="G305" s="3612"/>
      <c r="H305" s="3612"/>
      <c r="I305" s="3612">
        <v>7132</v>
      </c>
      <c r="J305" s="3612">
        <f t="shared" si="34"/>
        <v>7132</v>
      </c>
      <c r="K305" s="3613"/>
      <c r="L305" s="3613">
        <f t="shared" si="35"/>
        <v>7132</v>
      </c>
      <c r="M305" s="1772">
        <v>612</v>
      </c>
      <c r="N305" s="1773"/>
    </row>
    <row r="306" spans="1:14">
      <c r="A306" s="1748"/>
      <c r="B306" s="1780">
        <v>613</v>
      </c>
      <c r="C306" s="1786"/>
      <c r="D306" s="1746"/>
      <c r="E306" s="1756" t="s">
        <v>1858</v>
      </c>
      <c r="F306" s="3612"/>
      <c r="G306" s="3612"/>
      <c r="H306" s="3612"/>
      <c r="I306" s="3612">
        <v>3704</v>
      </c>
      <c r="J306" s="3612">
        <f t="shared" si="34"/>
        <v>3704</v>
      </c>
      <c r="K306" s="3613"/>
      <c r="L306" s="3613">
        <f t="shared" si="35"/>
        <v>3704</v>
      </c>
      <c r="M306" s="1772">
        <v>613</v>
      </c>
      <c r="N306" s="1773"/>
    </row>
    <row r="307" spans="1:14">
      <c r="A307" s="1748"/>
      <c r="B307" s="1780">
        <v>614</v>
      </c>
      <c r="C307" s="1786"/>
      <c r="D307" s="1746"/>
      <c r="E307" s="1756" t="s">
        <v>1859</v>
      </c>
      <c r="F307" s="3612"/>
      <c r="G307" s="3612"/>
      <c r="H307" s="3612"/>
      <c r="I307" s="3612">
        <v>132185</v>
      </c>
      <c r="J307" s="3612">
        <f t="shared" si="34"/>
        <v>132185</v>
      </c>
      <c r="K307" s="3613"/>
      <c r="L307" s="3613">
        <f t="shared" si="35"/>
        <v>132185</v>
      </c>
      <c r="M307" s="1772">
        <v>614</v>
      </c>
      <c r="N307" s="1773"/>
    </row>
    <row r="308" spans="1:14">
      <c r="A308" s="1748"/>
      <c r="B308" s="1780">
        <v>615</v>
      </c>
      <c r="C308" s="1786"/>
      <c r="D308" s="1746"/>
      <c r="E308" s="1756" t="s">
        <v>1860</v>
      </c>
      <c r="F308" s="3612"/>
      <c r="G308" s="3612"/>
      <c r="H308" s="3612"/>
      <c r="I308" s="3612">
        <v>35466</v>
      </c>
      <c r="J308" s="3612">
        <f t="shared" si="34"/>
        <v>35466</v>
      </c>
      <c r="K308" s="3613"/>
      <c r="L308" s="3613">
        <f t="shared" si="35"/>
        <v>35466</v>
      </c>
      <c r="M308" s="1772">
        <v>615</v>
      </c>
      <c r="N308" s="1773"/>
    </row>
    <row r="309" spans="1:14">
      <c r="A309" s="1748"/>
      <c r="B309" s="1780">
        <v>616</v>
      </c>
      <c r="C309" s="1786"/>
      <c r="D309" s="1746"/>
      <c r="E309" s="1756" t="s">
        <v>1787</v>
      </c>
      <c r="F309" s="3612"/>
      <c r="G309" s="3612"/>
      <c r="H309" s="3612">
        <v>2</v>
      </c>
      <c r="I309" s="3612"/>
      <c r="J309" s="3612">
        <f t="shared" si="34"/>
        <v>2</v>
      </c>
      <c r="K309" s="3613"/>
      <c r="L309" s="3613">
        <f t="shared" si="35"/>
        <v>2</v>
      </c>
      <c r="M309" s="1772">
        <v>616</v>
      </c>
    </row>
    <row r="310" spans="1:14">
      <c r="A310" s="1748"/>
      <c r="B310" s="1780">
        <v>617</v>
      </c>
      <c r="C310" s="1786"/>
      <c r="D310" s="1746"/>
      <c r="E310" s="1756" t="s">
        <v>1804</v>
      </c>
      <c r="F310" s="3612"/>
      <c r="G310" s="3612"/>
      <c r="H310" s="3612"/>
      <c r="I310" s="3612"/>
      <c r="J310" s="3612">
        <f t="shared" si="34"/>
        <v>0</v>
      </c>
      <c r="K310" s="3613"/>
      <c r="L310" s="3613">
        <f t="shared" si="35"/>
        <v>0</v>
      </c>
      <c r="M310" s="1772">
        <v>617</v>
      </c>
    </row>
    <row r="311" spans="1:14">
      <c r="A311" s="1748"/>
      <c r="B311" s="1780">
        <v>618</v>
      </c>
      <c r="C311" s="1772"/>
      <c r="D311" s="1745"/>
      <c r="E311" s="1756" t="s">
        <v>1247</v>
      </c>
      <c r="F311" s="3612">
        <v>1025</v>
      </c>
      <c r="G311" s="3612">
        <v>4988</v>
      </c>
      <c r="H311" s="3612">
        <v>755668</v>
      </c>
      <c r="I311" s="3612">
        <v>179665</v>
      </c>
      <c r="J311" s="3612">
        <f>SUM(F311:I311)</f>
        <v>941346</v>
      </c>
      <c r="K311" s="3613"/>
      <c r="L311" s="3613">
        <f t="shared" si="35"/>
        <v>941346</v>
      </c>
      <c r="M311" s="1772">
        <v>618</v>
      </c>
      <c r="N311" s="1773"/>
    </row>
    <row r="312" spans="1:14">
      <c r="A312" s="1748"/>
      <c r="B312" s="1780">
        <v>619</v>
      </c>
      <c r="C312" s="1772"/>
      <c r="D312" s="1745"/>
      <c r="E312" s="1756" t="s">
        <v>1861</v>
      </c>
      <c r="F312" s="3612">
        <f>SUM(F294:F311)</f>
        <v>6487</v>
      </c>
      <c r="G312" s="3612">
        <f t="shared" ref="G312:J312" si="36">SUM(G294:G311)</f>
        <v>9895</v>
      </c>
      <c r="H312" s="3612">
        <f t="shared" si="36"/>
        <v>897319</v>
      </c>
      <c r="I312" s="3612">
        <f t="shared" si="36"/>
        <v>385862</v>
      </c>
      <c r="J312" s="3612">
        <f t="shared" si="36"/>
        <v>1299563</v>
      </c>
      <c r="K312" s="3613"/>
      <c r="L312" s="3613">
        <f>F312+G312+H312+I312</f>
        <v>1299563</v>
      </c>
      <c r="M312" s="1772">
        <v>619</v>
      </c>
      <c r="N312" s="3971">
        <v>51</v>
      </c>
    </row>
    <row r="313" spans="1:14">
      <c r="A313" s="1748"/>
      <c r="B313" s="1780">
        <v>620</v>
      </c>
      <c r="C313" s="1772" t="s">
        <v>98</v>
      </c>
      <c r="D313" s="1745"/>
      <c r="E313" s="1756" t="s">
        <v>1862</v>
      </c>
      <c r="F313" s="3612">
        <f>F118+F205+F292+F312</f>
        <v>1559900</v>
      </c>
      <c r="G313" s="3612">
        <f>G118+G205+G292+G312</f>
        <v>2038297</v>
      </c>
      <c r="H313" s="3612">
        <f>H118+H205+H292+H312</f>
        <v>2471250</v>
      </c>
      <c r="I313" s="3612">
        <f>I118+I205+I292+I312</f>
        <v>2261546</v>
      </c>
      <c r="J313" s="3612">
        <f>J118+J205+J292+J312</f>
        <v>8330993</v>
      </c>
      <c r="K313" s="3613"/>
      <c r="L313" s="3613">
        <f>F313+G313+H313+I313</f>
        <v>8330993</v>
      </c>
      <c r="M313" s="1772">
        <v>620</v>
      </c>
      <c r="N313" s="3971"/>
    </row>
  </sheetData>
  <customSheetViews>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s>
  <mergeCells count="18">
    <mergeCell ref="A92:A100"/>
    <mergeCell ref="N92:N102"/>
    <mergeCell ref="A1:A9"/>
    <mergeCell ref="N1:N12"/>
    <mergeCell ref="N45:N46"/>
    <mergeCell ref="A78:A91"/>
    <mergeCell ref="N80:N91"/>
    <mergeCell ref="N136:N137"/>
    <mergeCell ref="N141:N142"/>
    <mergeCell ref="A169:A182"/>
    <mergeCell ref="N171:N182"/>
    <mergeCell ref="A183:A191"/>
    <mergeCell ref="N183:N193"/>
    <mergeCell ref="A258:A271"/>
    <mergeCell ref="N260:N271"/>
    <mergeCell ref="A272:A280"/>
    <mergeCell ref="N272:N282"/>
    <mergeCell ref="N312:N313"/>
  </mergeCells>
  <printOptions horizontalCentered="1" verticalCentered="1" gridLinesSet="0"/>
  <pageMargins left="0.25" right="0.25" top="0.5" bottom="0.25" header="0.5" footer="0.5"/>
  <pageSetup scale="86" firstPageNumber="5" fitToHeight="7" orientation="landscape" r:id="rId12"/>
  <headerFooter alignWithMargins="0"/>
  <rowBreaks count="6" manualBreakCount="6">
    <brk id="46" max="13" man="1"/>
    <brk id="91" max="13" man="1"/>
    <brk id="137" max="13" man="1"/>
    <brk id="182" max="13" man="1"/>
    <brk id="226" max="13" man="1"/>
    <brk id="271" max="13" man="1"/>
  </rowBreaks>
  <drawing r:id="rId1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6"/>
  <sheetViews>
    <sheetView showGridLines="0" topLeftCell="A22" workbookViewId="0">
      <selection activeCell="N52" sqref="N52"/>
    </sheetView>
  </sheetViews>
  <sheetFormatPr defaultColWidth="8.85546875" defaultRowHeight="12.75"/>
  <cols>
    <col min="1" max="1" width="4.7109375" style="1084" customWidth="1"/>
    <col min="2" max="2" width="6.42578125" style="1084" customWidth="1"/>
    <col min="3" max="3" width="4.7109375" style="1084" customWidth="1"/>
    <col min="4" max="4" width="3.5703125" style="1084" customWidth="1"/>
    <col min="5" max="5" width="3.7109375" style="1084" customWidth="1"/>
    <col min="6" max="6" width="25.85546875" style="1084" customWidth="1"/>
    <col min="7" max="7" width="18.140625" style="1084" customWidth="1"/>
    <col min="8" max="8" width="16.7109375" style="1084" customWidth="1"/>
    <col min="9" max="9" width="15.42578125" style="1084" customWidth="1"/>
    <col min="10" max="10" width="4.85546875" style="1084" customWidth="1"/>
    <col min="11" max="12" width="5.7109375" style="1084" customWidth="1"/>
    <col min="13" max="16" width="20.7109375" style="1084" customWidth="1"/>
    <col min="17" max="17" width="5.7109375" style="1084" customWidth="1"/>
    <col min="18" max="16384" width="8.85546875" style="1084"/>
  </cols>
  <sheetData>
    <row r="1" spans="1:17">
      <c r="A1" s="1662" t="s">
        <v>259</v>
      </c>
      <c r="J1" s="1664" t="s">
        <v>3461</v>
      </c>
    </row>
    <row r="2" spans="1:17">
      <c r="A2" s="3906" t="s">
        <v>1863</v>
      </c>
      <c r="B2" s="3907"/>
      <c r="C2" s="3907"/>
      <c r="D2" s="3907"/>
      <c r="E2" s="3907"/>
      <c r="F2" s="3907"/>
      <c r="G2" s="3907"/>
      <c r="H2" s="3907"/>
      <c r="I2" s="3907"/>
      <c r="J2" s="3908"/>
    </row>
    <row r="3" spans="1:17" s="685" customFormat="1">
      <c r="A3" s="3909" t="s">
        <v>295</v>
      </c>
      <c r="B3" s="3947"/>
      <c r="C3" s="3947"/>
      <c r="D3" s="3947"/>
      <c r="E3" s="3947"/>
      <c r="F3" s="3947"/>
      <c r="G3" s="3947"/>
      <c r="H3" s="3947"/>
      <c r="I3" s="3947"/>
      <c r="J3" s="3911"/>
      <c r="K3" s="1084"/>
      <c r="L3" s="1084"/>
      <c r="M3" s="1084"/>
      <c r="N3" s="1084"/>
      <c r="O3" s="1084"/>
      <c r="P3" s="1084"/>
      <c r="Q3" s="1084"/>
    </row>
    <row r="4" spans="1:17" s="685" customFormat="1">
      <c r="A4" s="1247"/>
      <c r="B4" s="1273"/>
      <c r="C4" s="1273"/>
      <c r="D4" s="1273"/>
      <c r="E4" s="1273"/>
      <c r="F4" s="1273"/>
      <c r="G4" s="1273"/>
      <c r="H4" s="1273"/>
      <c r="I4" s="1273"/>
      <c r="J4" s="1250"/>
      <c r="K4" s="1084"/>
      <c r="L4" s="1084"/>
      <c r="M4" s="1084"/>
      <c r="N4" s="1084"/>
      <c r="O4" s="1084"/>
      <c r="P4" s="1084"/>
      <c r="Q4" s="1084"/>
    </row>
    <row r="5" spans="1:17" s="685" customFormat="1">
      <c r="A5" s="1632"/>
      <c r="B5" s="1273"/>
      <c r="C5" s="1607"/>
      <c r="D5" s="1607"/>
      <c r="E5" s="1607"/>
      <c r="F5" s="1607"/>
      <c r="G5" s="1607"/>
      <c r="H5" s="1607"/>
      <c r="I5" s="1607"/>
      <c r="J5" s="1791"/>
      <c r="K5" s="1084"/>
      <c r="L5" s="1084"/>
      <c r="M5" s="1084"/>
      <c r="N5" s="1084"/>
      <c r="O5" s="1084"/>
      <c r="P5" s="1084"/>
      <c r="Q5" s="1084"/>
    </row>
    <row r="6" spans="1:17" s="685" customFormat="1">
      <c r="A6" s="1792" t="s">
        <v>153</v>
      </c>
      <c r="B6" s="1793" t="s">
        <v>1864</v>
      </c>
      <c r="C6" s="1793"/>
      <c r="D6" s="1793"/>
      <c r="E6" s="1793"/>
      <c r="F6" s="1793"/>
      <c r="G6" s="1793"/>
      <c r="H6" s="1793"/>
      <c r="I6" s="1793"/>
      <c r="J6" s="1791"/>
      <c r="K6" s="1084"/>
      <c r="L6" s="1084"/>
      <c r="M6" s="1084"/>
      <c r="N6" s="1084"/>
      <c r="O6" s="1084"/>
      <c r="P6" s="1084"/>
      <c r="Q6" s="1084"/>
    </row>
    <row r="7" spans="1:17" s="685" customFormat="1">
      <c r="A7" s="1792" t="s">
        <v>157</v>
      </c>
      <c r="B7" s="1793" t="s">
        <v>1865</v>
      </c>
      <c r="C7" s="1793"/>
      <c r="D7" s="1793"/>
      <c r="E7" s="1793"/>
      <c r="F7" s="1793"/>
      <c r="G7" s="1793"/>
      <c r="H7" s="1793"/>
      <c r="I7" s="1793"/>
      <c r="J7" s="1791"/>
      <c r="K7" s="1084"/>
      <c r="L7" s="1084"/>
      <c r="M7" s="1084"/>
      <c r="N7" s="1084"/>
      <c r="O7" s="1084"/>
      <c r="P7" s="1084"/>
      <c r="Q7" s="1084"/>
    </row>
    <row r="8" spans="1:17" s="685" customFormat="1">
      <c r="A8" s="1794"/>
      <c r="B8" s="1793" t="s">
        <v>1866</v>
      </c>
      <c r="C8" s="1793"/>
      <c r="D8" s="1793"/>
      <c r="E8" s="1793"/>
      <c r="F8" s="1793"/>
      <c r="G8" s="1793"/>
      <c r="H8" s="1793"/>
      <c r="I8" s="1793"/>
      <c r="J8" s="1791"/>
      <c r="K8" s="1084"/>
      <c r="L8" s="1084"/>
      <c r="M8" s="1084"/>
      <c r="N8" s="1084"/>
      <c r="O8" s="1084"/>
      <c r="P8" s="1084"/>
      <c r="Q8" s="1084"/>
    </row>
    <row r="9" spans="1:17" s="685" customFormat="1">
      <c r="A9" s="1792" t="s">
        <v>162</v>
      </c>
      <c r="B9" s="1793" t="s">
        <v>1867</v>
      </c>
      <c r="C9" s="1793"/>
      <c r="D9" s="1793"/>
      <c r="E9" s="1793"/>
      <c r="F9" s="1793"/>
      <c r="G9" s="1793"/>
      <c r="H9" s="1793"/>
      <c r="I9" s="1793"/>
      <c r="J9" s="1791"/>
      <c r="K9" s="1084"/>
      <c r="L9" s="1084"/>
      <c r="M9" s="1084"/>
      <c r="N9" s="1084"/>
      <c r="O9" s="1084"/>
      <c r="P9" s="1084"/>
      <c r="Q9" s="1084"/>
    </row>
    <row r="10" spans="1:17" s="685" customFormat="1">
      <c r="A10" s="1794"/>
      <c r="B10" s="1793" t="s">
        <v>1868</v>
      </c>
      <c r="C10" s="1793"/>
      <c r="D10" s="1793"/>
      <c r="E10" s="1793"/>
      <c r="F10" s="1793"/>
      <c r="G10" s="1793"/>
      <c r="H10" s="1793"/>
      <c r="I10" s="1793"/>
      <c r="J10" s="1791"/>
      <c r="K10" s="1084"/>
      <c r="L10" s="1084"/>
      <c r="M10" s="1084"/>
      <c r="N10" s="1084"/>
      <c r="O10" s="1084"/>
      <c r="P10" s="1084"/>
      <c r="Q10" s="1084"/>
    </row>
    <row r="11" spans="1:17" s="685" customFormat="1">
      <c r="A11" s="1794"/>
      <c r="B11" s="1793" t="s">
        <v>1869</v>
      </c>
      <c r="C11" s="1793"/>
      <c r="D11" s="1793"/>
      <c r="E11" s="1793"/>
      <c r="F11" s="1793"/>
      <c r="G11" s="1793"/>
      <c r="H11" s="1793"/>
      <c r="I11" s="1793"/>
      <c r="J11" s="1791"/>
      <c r="K11" s="1084"/>
      <c r="L11" s="1084"/>
      <c r="M11" s="1084"/>
      <c r="N11" s="1084"/>
      <c r="O11" s="1084"/>
      <c r="P11" s="1084"/>
      <c r="Q11" s="1084"/>
    </row>
    <row r="12" spans="1:17" s="685" customFormat="1">
      <c r="A12" s="1794"/>
      <c r="B12" s="1793" t="s">
        <v>1870</v>
      </c>
      <c r="C12" s="1793"/>
      <c r="D12" s="1793"/>
      <c r="E12" s="1793"/>
      <c r="F12" s="1793"/>
      <c r="G12" s="1793"/>
      <c r="H12" s="1793"/>
      <c r="I12" s="1793"/>
      <c r="J12" s="1791"/>
      <c r="K12" s="1084"/>
      <c r="L12" s="1084"/>
      <c r="M12" s="1084"/>
      <c r="N12" s="1084"/>
      <c r="O12" s="1084"/>
      <c r="P12" s="1084"/>
      <c r="Q12" s="1084"/>
    </row>
    <row r="13" spans="1:17" s="685" customFormat="1">
      <c r="A13" s="1578"/>
      <c r="B13" s="1793" t="s">
        <v>1871</v>
      </c>
      <c r="C13" s="1793"/>
      <c r="D13" s="1793"/>
      <c r="E13" s="1793"/>
      <c r="F13" s="1793"/>
      <c r="G13" s="1793"/>
      <c r="H13" s="1793"/>
      <c r="I13" s="1793"/>
      <c r="J13" s="1791"/>
      <c r="K13" s="1084"/>
      <c r="L13" s="1084"/>
      <c r="M13" s="1084"/>
      <c r="N13" s="1084"/>
      <c r="O13" s="1084"/>
      <c r="P13" s="1084"/>
      <c r="Q13" s="1084"/>
    </row>
    <row r="14" spans="1:17" s="685" customFormat="1">
      <c r="A14" s="1792" t="s">
        <v>155</v>
      </c>
      <c r="B14" s="1793" t="s">
        <v>1872</v>
      </c>
      <c r="C14" s="1793"/>
      <c r="D14" s="1793"/>
      <c r="E14" s="1793"/>
      <c r="F14" s="1793"/>
      <c r="G14" s="1793"/>
      <c r="H14" s="1793"/>
      <c r="I14" s="1793"/>
      <c r="J14" s="1791"/>
      <c r="K14" s="1084"/>
      <c r="L14" s="1084"/>
      <c r="M14" s="1084"/>
      <c r="N14" s="1084"/>
      <c r="O14" s="1084"/>
      <c r="P14" s="1084"/>
      <c r="Q14" s="1084"/>
    </row>
    <row r="15" spans="1:17" s="685" customFormat="1">
      <c r="A15" s="1794"/>
      <c r="B15" s="1793" t="s">
        <v>1873</v>
      </c>
      <c r="C15" s="1793"/>
      <c r="D15" s="1793"/>
      <c r="E15" s="1793"/>
      <c r="F15" s="1793"/>
      <c r="G15" s="1793"/>
      <c r="H15" s="1793"/>
      <c r="I15" s="1793"/>
      <c r="J15" s="1791"/>
      <c r="K15" s="1084"/>
      <c r="L15" s="1084"/>
      <c r="M15" s="1084"/>
      <c r="N15" s="1084"/>
      <c r="O15" s="1084"/>
      <c r="P15" s="1084"/>
      <c r="Q15" s="1084"/>
    </row>
    <row r="16" spans="1:17" s="685" customFormat="1">
      <c r="A16" s="1792" t="s">
        <v>164</v>
      </c>
      <c r="B16" s="1793" t="s">
        <v>1874</v>
      </c>
      <c r="C16" s="1793"/>
      <c r="D16" s="1793"/>
      <c r="E16" s="1793"/>
      <c r="F16" s="1793"/>
      <c r="G16" s="1793"/>
      <c r="H16" s="1793"/>
      <c r="I16" s="1793"/>
      <c r="J16" s="1791"/>
      <c r="K16" s="1084"/>
      <c r="L16" s="1084"/>
      <c r="M16" s="1084"/>
      <c r="N16" s="1084"/>
      <c r="O16" s="1084"/>
      <c r="P16" s="1084"/>
      <c r="Q16" s="1084"/>
    </row>
    <row r="17" spans="1:17" s="685" customFormat="1" ht="12.75" customHeight="1">
      <c r="A17" s="1792" t="s">
        <v>313</v>
      </c>
      <c r="B17" s="1444" t="s">
        <v>1875</v>
      </c>
      <c r="C17" s="1444"/>
      <c r="D17" s="1444"/>
      <c r="E17" s="1444"/>
      <c r="F17" s="1444"/>
      <c r="G17" s="1444"/>
      <c r="H17" s="1444"/>
      <c r="I17" s="1444"/>
      <c r="J17" s="1791"/>
      <c r="K17" s="1084"/>
      <c r="L17" s="1084"/>
      <c r="M17" s="1084"/>
      <c r="N17" s="1084"/>
      <c r="O17" s="1084"/>
      <c r="P17" s="1084"/>
      <c r="Q17" s="1084"/>
    </row>
    <row r="18" spans="1:17" s="685" customFormat="1" ht="6" customHeight="1">
      <c r="A18" s="1795"/>
      <c r="B18" s="836"/>
      <c r="C18" s="1394"/>
      <c r="D18" s="1394"/>
      <c r="E18" s="1394"/>
      <c r="F18" s="1394"/>
      <c r="G18" s="1394"/>
      <c r="H18" s="1394"/>
      <c r="I18" s="1394"/>
      <c r="J18" s="1796"/>
      <c r="K18" s="1084"/>
      <c r="L18" s="1084"/>
      <c r="M18" s="1084"/>
      <c r="N18" s="1084"/>
      <c r="O18" s="1084"/>
      <c r="P18" s="1084"/>
      <c r="Q18" s="1084"/>
    </row>
    <row r="19" spans="1:17" s="1240" customFormat="1">
      <c r="A19" s="1797"/>
      <c r="B19" s="1797"/>
      <c r="C19" s="1798"/>
      <c r="D19" s="1799"/>
      <c r="E19" s="1800"/>
      <c r="F19" s="1799"/>
      <c r="G19" s="1797"/>
      <c r="H19" s="1638"/>
      <c r="I19" s="1638"/>
      <c r="J19" s="1797"/>
      <c r="K19" s="1084"/>
      <c r="L19" s="1084"/>
      <c r="M19" s="1084"/>
      <c r="N19" s="1084"/>
      <c r="O19" s="1084"/>
      <c r="P19" s="1084"/>
      <c r="Q19" s="1084"/>
    </row>
    <row r="20" spans="1:17" s="1240" customFormat="1">
      <c r="A20" s="839"/>
      <c r="B20" s="839"/>
      <c r="C20" s="844"/>
      <c r="D20" s="825"/>
      <c r="E20" s="841"/>
      <c r="F20" s="854"/>
      <c r="G20" s="839"/>
      <c r="H20" s="839"/>
      <c r="I20" s="839" t="s">
        <v>1187</v>
      </c>
      <c r="J20" s="839"/>
      <c r="K20" s="1084"/>
      <c r="L20" s="1084"/>
      <c r="M20" s="1084"/>
      <c r="N20" s="1084"/>
      <c r="O20" s="1084"/>
      <c r="P20" s="1084"/>
      <c r="Q20" s="1084"/>
    </row>
    <row r="21" spans="1:17" s="1240" customFormat="1">
      <c r="A21" s="839" t="s">
        <v>7</v>
      </c>
      <c r="B21" s="839" t="s">
        <v>71</v>
      </c>
      <c r="C21" s="1247" t="s">
        <v>1876</v>
      </c>
      <c r="D21" s="1250"/>
      <c r="E21" s="1248" t="s">
        <v>1877</v>
      </c>
      <c r="F21" s="1273"/>
      <c r="G21" s="839" t="s">
        <v>983</v>
      </c>
      <c r="H21" s="839" t="s">
        <v>1878</v>
      </c>
      <c r="I21" s="839" t="s">
        <v>1879</v>
      </c>
      <c r="J21" s="839" t="s">
        <v>7</v>
      </c>
      <c r="K21" s="1084"/>
      <c r="L21" s="1084"/>
      <c r="M21" s="1084"/>
      <c r="N21" s="1084"/>
      <c r="O21" s="1084"/>
      <c r="P21" s="1084"/>
      <c r="Q21" s="1084"/>
    </row>
    <row r="22" spans="1:17" s="1240" customFormat="1">
      <c r="A22" s="839" t="s">
        <v>17</v>
      </c>
      <c r="B22" s="839" t="s">
        <v>79</v>
      </c>
      <c r="C22" s="1247" t="s">
        <v>557</v>
      </c>
      <c r="D22" s="1250"/>
      <c r="E22" s="856"/>
      <c r="F22" s="1273"/>
      <c r="G22" s="839"/>
      <c r="H22" s="839" t="s">
        <v>1880</v>
      </c>
      <c r="I22" s="839" t="s">
        <v>1192</v>
      </c>
      <c r="J22" s="839" t="s">
        <v>17</v>
      </c>
      <c r="K22" s="1084"/>
      <c r="L22" s="1084"/>
      <c r="M22" s="1084"/>
      <c r="N22" s="1084"/>
      <c r="O22" s="1084"/>
      <c r="P22" s="1084"/>
      <c r="Q22" s="1084"/>
    </row>
    <row r="23" spans="1:17" s="841" customFormat="1" thickBot="1">
      <c r="A23" s="833"/>
      <c r="B23" s="833"/>
      <c r="C23" s="1795"/>
      <c r="D23" s="1259"/>
      <c r="E23" s="1258" t="s">
        <v>24</v>
      </c>
      <c r="F23" s="1273"/>
      <c r="G23" s="833" t="s">
        <v>25</v>
      </c>
      <c r="H23" s="833" t="s">
        <v>26</v>
      </c>
      <c r="I23" s="833" t="s">
        <v>27</v>
      </c>
      <c r="J23" s="833"/>
      <c r="K23" s="685"/>
      <c r="L23" s="685"/>
      <c r="M23" s="220"/>
      <c r="N23" s="220"/>
      <c r="O23" s="220"/>
      <c r="P23" s="220"/>
      <c r="Q23" s="685"/>
    </row>
    <row r="24" spans="1:17" s="685" customFormat="1" ht="13.5" customHeight="1">
      <c r="A24" s="1287">
        <v>1</v>
      </c>
      <c r="B24" s="1681"/>
      <c r="C24" s="1321" t="s">
        <v>1881</v>
      </c>
      <c r="D24" s="835"/>
      <c r="E24" s="835" t="s">
        <v>1275</v>
      </c>
      <c r="F24" s="1261"/>
      <c r="G24" s="3699" t="s">
        <v>104</v>
      </c>
      <c r="H24" s="3700" t="s">
        <v>104</v>
      </c>
      <c r="I24" s="3701"/>
      <c r="J24" s="843">
        <v>1</v>
      </c>
      <c r="K24" s="1084"/>
      <c r="L24" s="1084"/>
      <c r="M24" s="1084"/>
      <c r="N24" s="1084"/>
      <c r="O24" s="1084"/>
      <c r="P24" s="1084"/>
      <c r="Q24" s="1084"/>
    </row>
    <row r="25" spans="1:17" s="685" customFormat="1" ht="13.5" customHeight="1">
      <c r="A25" s="1287">
        <v>2</v>
      </c>
      <c r="B25" s="1681"/>
      <c r="C25" s="1419" t="s">
        <v>1882</v>
      </c>
      <c r="D25" s="835"/>
      <c r="E25" s="835" t="s">
        <v>1277</v>
      </c>
      <c r="F25" s="836"/>
      <c r="G25" s="1801">
        <v>66792</v>
      </c>
      <c r="H25" s="1802">
        <v>17588</v>
      </c>
      <c r="I25" s="1803">
        <v>-4602</v>
      </c>
      <c r="J25" s="843">
        <v>2</v>
      </c>
      <c r="K25" s="1084"/>
      <c r="L25" s="1084"/>
      <c r="M25" s="1367"/>
      <c r="N25" s="1367"/>
      <c r="O25" s="1084"/>
      <c r="P25" s="1084"/>
      <c r="Q25" s="1084"/>
    </row>
    <row r="26" spans="1:17" s="685" customFormat="1" ht="13.5" customHeight="1">
      <c r="A26" s="1287">
        <v>3</v>
      </c>
      <c r="B26" s="1681"/>
      <c r="C26" s="1419" t="s">
        <v>1883</v>
      </c>
      <c r="D26" s="835"/>
      <c r="E26" s="835" t="s">
        <v>1279</v>
      </c>
      <c r="F26" s="836"/>
      <c r="G26" s="1801">
        <v>204</v>
      </c>
      <c r="H26" s="1802">
        <v>54</v>
      </c>
      <c r="I26" s="1803">
        <v>-5</v>
      </c>
      <c r="J26" s="843">
        <v>3</v>
      </c>
      <c r="K26" s="1084"/>
      <c r="L26" s="1084"/>
      <c r="M26" s="1367"/>
      <c r="N26" s="1367"/>
      <c r="O26" s="1084"/>
      <c r="P26" s="1084"/>
      <c r="Q26" s="1084"/>
    </row>
    <row r="27" spans="1:17" s="685" customFormat="1" ht="13.5" customHeight="1">
      <c r="A27" s="1287">
        <v>4</v>
      </c>
      <c r="B27" s="1681"/>
      <c r="C27" s="1419" t="s">
        <v>1884</v>
      </c>
      <c r="D27" s="835"/>
      <c r="E27" s="835" t="s">
        <v>1281</v>
      </c>
      <c r="F27" s="836"/>
      <c r="G27" s="1801">
        <v>4141</v>
      </c>
      <c r="H27" s="1802">
        <v>1090</v>
      </c>
      <c r="I27" s="1803">
        <v>-89</v>
      </c>
      <c r="J27" s="843">
        <v>4</v>
      </c>
      <c r="K27" s="1084"/>
      <c r="L27" s="1084"/>
      <c r="M27" s="1367"/>
      <c r="N27" s="1367"/>
      <c r="O27" s="1084"/>
      <c r="P27" s="1084"/>
      <c r="Q27" s="1084"/>
    </row>
    <row r="28" spans="1:17" s="685" customFormat="1" ht="13.5" customHeight="1">
      <c r="A28" s="1287">
        <v>5</v>
      </c>
      <c r="B28" s="1681"/>
      <c r="C28" s="1419" t="s">
        <v>1885</v>
      </c>
      <c r="D28" s="835"/>
      <c r="E28" s="835" t="s">
        <v>1283</v>
      </c>
      <c r="F28" s="836"/>
      <c r="G28" s="1801">
        <v>38594</v>
      </c>
      <c r="H28" s="1802">
        <v>10163</v>
      </c>
      <c r="I28" s="1803">
        <v>-1477</v>
      </c>
      <c r="J28" s="843">
        <v>5</v>
      </c>
      <c r="K28" s="1084"/>
      <c r="L28" s="1084"/>
      <c r="M28" s="1367"/>
      <c r="N28" s="1367"/>
      <c r="O28" s="1084"/>
      <c r="P28" s="1084"/>
      <c r="Q28" s="1084"/>
    </row>
    <row r="29" spans="1:17" s="685" customFormat="1" ht="13.5" customHeight="1">
      <c r="A29" s="1287">
        <v>6</v>
      </c>
      <c r="B29" s="1681"/>
      <c r="C29" s="1419" t="s">
        <v>1886</v>
      </c>
      <c r="D29" s="835"/>
      <c r="E29" s="835" t="s">
        <v>1285</v>
      </c>
      <c r="F29" s="836"/>
      <c r="G29" s="1801">
        <v>452</v>
      </c>
      <c r="H29" s="1802">
        <v>119</v>
      </c>
      <c r="I29" s="1803">
        <v>-2380</v>
      </c>
      <c r="J29" s="843">
        <v>6</v>
      </c>
      <c r="K29" s="1084"/>
      <c r="L29" s="1084"/>
      <c r="M29" s="1367"/>
      <c r="N29" s="1367"/>
      <c r="O29" s="1084"/>
      <c r="P29" s="1084"/>
      <c r="Q29" s="1084"/>
    </row>
    <row r="30" spans="1:17" s="685" customFormat="1" ht="13.5" customHeight="1">
      <c r="A30" s="1287">
        <v>7</v>
      </c>
      <c r="B30" s="1681"/>
      <c r="C30" s="1419" t="s">
        <v>1887</v>
      </c>
      <c r="D30" s="835"/>
      <c r="E30" s="836" t="s">
        <v>1287</v>
      </c>
      <c r="F30" s="1322"/>
      <c r="G30" s="1801">
        <v>206787</v>
      </c>
      <c r="H30" s="1802">
        <v>54452</v>
      </c>
      <c r="I30" s="1803">
        <v>-9</v>
      </c>
      <c r="J30" s="843">
        <v>7</v>
      </c>
      <c r="K30" s="1084"/>
      <c r="L30" s="1084"/>
      <c r="M30" s="1367"/>
      <c r="N30" s="1367"/>
      <c r="O30" s="1084"/>
      <c r="P30" s="1084"/>
      <c r="Q30" s="1084"/>
    </row>
    <row r="31" spans="1:17" s="685" customFormat="1" ht="13.5" customHeight="1">
      <c r="A31" s="1287">
        <v>8</v>
      </c>
      <c r="B31" s="1681"/>
      <c r="C31" s="1419" t="s">
        <v>1888</v>
      </c>
      <c r="D31" s="835"/>
      <c r="E31" s="835" t="s">
        <v>1289</v>
      </c>
      <c r="F31" s="836"/>
      <c r="G31" s="1801">
        <v>147296</v>
      </c>
      <c r="H31" s="1802">
        <v>38787</v>
      </c>
      <c r="I31" s="1803">
        <v>-1806</v>
      </c>
      <c r="J31" s="843">
        <v>8</v>
      </c>
      <c r="K31" s="1084"/>
      <c r="L31" s="1084"/>
      <c r="M31" s="1367"/>
      <c r="N31" s="1367"/>
      <c r="O31" s="1084"/>
      <c r="P31" s="1084"/>
      <c r="Q31" s="1084"/>
    </row>
    <row r="32" spans="1:17" s="685" customFormat="1" ht="13.5" customHeight="1">
      <c r="A32" s="1287">
        <v>9</v>
      </c>
      <c r="B32" s="1681"/>
      <c r="C32" s="1419" t="s">
        <v>1889</v>
      </c>
      <c r="D32" s="835"/>
      <c r="E32" s="835" t="s">
        <v>1291</v>
      </c>
      <c r="F32" s="836"/>
      <c r="G32" s="1801">
        <v>61241</v>
      </c>
      <c r="H32" s="1802">
        <v>16126</v>
      </c>
      <c r="I32" s="1803">
        <v>585</v>
      </c>
      <c r="J32" s="843">
        <v>9</v>
      </c>
      <c r="K32" s="1084"/>
      <c r="L32" s="1084"/>
      <c r="M32" s="1367"/>
      <c r="N32" s="1367"/>
      <c r="O32" s="1084"/>
      <c r="P32" s="1084"/>
      <c r="Q32" s="1084"/>
    </row>
    <row r="33" spans="1:17" s="685" customFormat="1" ht="13.5" customHeight="1">
      <c r="A33" s="1287">
        <v>10</v>
      </c>
      <c r="B33" s="1681"/>
      <c r="C33" s="1419" t="s">
        <v>1890</v>
      </c>
      <c r="D33" s="835"/>
      <c r="E33" s="835" t="s">
        <v>1293</v>
      </c>
      <c r="F33" s="836"/>
      <c r="G33" s="1801">
        <v>114</v>
      </c>
      <c r="H33" s="1802">
        <v>30</v>
      </c>
      <c r="I33" s="1803">
        <v>-5</v>
      </c>
      <c r="J33" s="843">
        <v>10</v>
      </c>
      <c r="K33" s="1084"/>
      <c r="L33" s="1084"/>
      <c r="M33" s="1367"/>
      <c r="N33" s="1367"/>
      <c r="O33" s="1084"/>
      <c r="P33" s="1084"/>
      <c r="Q33" s="1084"/>
    </row>
    <row r="34" spans="1:17" s="685" customFormat="1" ht="13.5" customHeight="1">
      <c r="A34" s="1287">
        <v>11</v>
      </c>
      <c r="B34" s="1681"/>
      <c r="C34" s="1419" t="s">
        <v>1891</v>
      </c>
      <c r="D34" s="835"/>
      <c r="E34" s="835" t="s">
        <v>1295</v>
      </c>
      <c r="F34" s="836"/>
      <c r="G34" s="1801">
        <v>15530</v>
      </c>
      <c r="H34" s="1802">
        <v>4089</v>
      </c>
      <c r="I34" s="1803">
        <v>-2662</v>
      </c>
      <c r="J34" s="843">
        <v>11</v>
      </c>
      <c r="K34" s="1084"/>
      <c r="L34" s="1084"/>
      <c r="M34" s="1367"/>
      <c r="N34" s="1367"/>
      <c r="O34" s="1084"/>
      <c r="P34" s="1084"/>
      <c r="Q34" s="1084"/>
    </row>
    <row r="35" spans="1:17" s="685" customFormat="1" ht="13.5" customHeight="1">
      <c r="A35" s="1287">
        <v>12</v>
      </c>
      <c r="B35" s="1681"/>
      <c r="C35" s="1419" t="s">
        <v>1892</v>
      </c>
      <c r="D35" s="835"/>
      <c r="E35" s="835" t="s">
        <v>1297</v>
      </c>
      <c r="F35" s="836"/>
      <c r="G35" s="1801">
        <v>956</v>
      </c>
      <c r="H35" s="1802">
        <v>252</v>
      </c>
      <c r="I35" s="1803">
        <v>-207</v>
      </c>
      <c r="J35" s="843">
        <v>12</v>
      </c>
      <c r="K35" s="1084"/>
      <c r="L35" s="1084"/>
      <c r="M35" s="1367"/>
      <c r="N35" s="1367"/>
      <c r="O35" s="1084"/>
      <c r="P35" s="1084"/>
      <c r="Q35" s="1084"/>
    </row>
    <row r="36" spans="1:17" s="685" customFormat="1" ht="13.5" customHeight="1">
      <c r="A36" s="1287">
        <v>13</v>
      </c>
      <c r="B36" s="1681"/>
      <c r="C36" s="1419" t="s">
        <v>1893</v>
      </c>
      <c r="D36" s="835"/>
      <c r="E36" s="835" t="s">
        <v>1299</v>
      </c>
      <c r="F36" s="836"/>
      <c r="G36" s="1801">
        <v>0</v>
      </c>
      <c r="H36" s="1802">
        <v>0</v>
      </c>
      <c r="I36" s="1803">
        <v>0</v>
      </c>
      <c r="J36" s="843">
        <v>13</v>
      </c>
      <c r="K36" s="1084"/>
      <c r="L36" s="1084"/>
      <c r="M36" s="1367"/>
      <c r="N36" s="1367"/>
      <c r="O36" s="1084"/>
      <c r="P36" s="1084"/>
      <c r="Q36" s="1084"/>
    </row>
    <row r="37" spans="1:17" s="685" customFormat="1" ht="13.5" customHeight="1">
      <c r="A37" s="1287">
        <v>14</v>
      </c>
      <c r="B37" s="1681"/>
      <c r="C37" s="1419" t="s">
        <v>1894</v>
      </c>
      <c r="D37" s="835"/>
      <c r="E37" s="835" t="s">
        <v>1301</v>
      </c>
      <c r="F37" s="836"/>
      <c r="G37" s="1801">
        <v>3127</v>
      </c>
      <c r="H37" s="1802">
        <v>823</v>
      </c>
      <c r="I37" s="1803">
        <v>10</v>
      </c>
      <c r="J37" s="843">
        <v>14</v>
      </c>
      <c r="K37" s="1084"/>
      <c r="L37" s="1084"/>
      <c r="M37" s="1367"/>
      <c r="N37" s="1367"/>
      <c r="O37" s="1084"/>
      <c r="P37" s="1084"/>
      <c r="Q37" s="1084"/>
    </row>
    <row r="38" spans="1:17" s="685" customFormat="1" ht="13.5" customHeight="1">
      <c r="A38" s="1287">
        <v>15</v>
      </c>
      <c r="B38" s="1681"/>
      <c r="C38" s="1419" t="s">
        <v>1895</v>
      </c>
      <c r="D38" s="835"/>
      <c r="E38" s="835" t="s">
        <v>1303</v>
      </c>
      <c r="F38" s="836"/>
      <c r="G38" s="1801">
        <v>8791</v>
      </c>
      <c r="H38" s="1802">
        <v>2315</v>
      </c>
      <c r="I38" s="1803">
        <v>-164</v>
      </c>
      <c r="J38" s="843">
        <v>15</v>
      </c>
      <c r="K38" s="1084"/>
      <c r="L38" s="1084"/>
      <c r="M38" s="1367"/>
      <c r="N38" s="1367"/>
      <c r="O38" s="1084"/>
      <c r="P38" s="1084"/>
      <c r="Q38" s="1084"/>
    </row>
    <row r="39" spans="1:17" s="685" customFormat="1" ht="13.5" customHeight="1">
      <c r="A39" s="1287">
        <v>16</v>
      </c>
      <c r="B39" s="1681"/>
      <c r="C39" s="1419" t="s">
        <v>1896</v>
      </c>
      <c r="D39" s="835"/>
      <c r="E39" s="835" t="s">
        <v>1305</v>
      </c>
      <c r="F39" s="836"/>
      <c r="G39" s="1801">
        <v>2</v>
      </c>
      <c r="H39" s="1802">
        <v>1</v>
      </c>
      <c r="I39" s="1803">
        <v>-20</v>
      </c>
      <c r="J39" s="843">
        <v>16</v>
      </c>
      <c r="K39" s="1084"/>
      <c r="L39" s="1084"/>
      <c r="M39" s="1367"/>
      <c r="N39" s="1367"/>
      <c r="O39" s="1084"/>
      <c r="P39" s="1084"/>
      <c r="Q39" s="1084"/>
    </row>
    <row r="40" spans="1:17" s="685" customFormat="1" ht="13.5" customHeight="1">
      <c r="A40" s="1287">
        <v>17</v>
      </c>
      <c r="B40" s="1681"/>
      <c r="C40" s="1419" t="s">
        <v>1897</v>
      </c>
      <c r="D40" s="835"/>
      <c r="E40" s="835" t="s">
        <v>1307</v>
      </c>
      <c r="F40" s="836"/>
      <c r="G40" s="1801">
        <v>144</v>
      </c>
      <c r="H40" s="1802">
        <v>38</v>
      </c>
      <c r="I40" s="1803">
        <v>-57</v>
      </c>
      <c r="J40" s="843">
        <v>17</v>
      </c>
      <c r="K40" s="1084"/>
      <c r="L40" s="1084"/>
      <c r="M40" s="1367"/>
      <c r="N40" s="1367"/>
      <c r="O40" s="1084"/>
      <c r="P40" s="1084"/>
      <c r="Q40" s="1084"/>
    </row>
    <row r="41" spans="1:17" s="685" customFormat="1" ht="13.5" customHeight="1">
      <c r="A41" s="1287">
        <v>18</v>
      </c>
      <c r="B41" s="1681"/>
      <c r="C41" s="1419" t="s">
        <v>1898</v>
      </c>
      <c r="D41" s="835"/>
      <c r="E41" s="835" t="s">
        <v>1309</v>
      </c>
      <c r="F41" s="836"/>
      <c r="G41" s="1801">
        <v>7557</v>
      </c>
      <c r="H41" s="1802">
        <v>1990</v>
      </c>
      <c r="I41" s="1803">
        <v>41</v>
      </c>
      <c r="J41" s="843">
        <v>18</v>
      </c>
      <c r="K41" s="1084"/>
      <c r="L41" s="1084"/>
      <c r="M41" s="1367"/>
      <c r="N41" s="1367"/>
      <c r="O41" s="1084"/>
      <c r="P41" s="1084"/>
      <c r="Q41" s="1084"/>
    </row>
    <row r="42" spans="1:17" s="685" customFormat="1" ht="13.5" customHeight="1">
      <c r="A42" s="1287">
        <v>19</v>
      </c>
      <c r="B42" s="1681"/>
      <c r="C42" s="1419" t="s">
        <v>1899</v>
      </c>
      <c r="D42" s="835"/>
      <c r="E42" s="835" t="s">
        <v>1311</v>
      </c>
      <c r="F42" s="836"/>
      <c r="G42" s="1801">
        <v>22125</v>
      </c>
      <c r="H42" s="1802">
        <v>5826</v>
      </c>
      <c r="I42" s="1803">
        <v>-451</v>
      </c>
      <c r="J42" s="843">
        <v>19</v>
      </c>
      <c r="K42" s="1084"/>
      <c r="L42" s="1084"/>
      <c r="M42" s="1367"/>
      <c r="N42" s="1367"/>
      <c r="O42" s="1084"/>
      <c r="P42" s="1084"/>
      <c r="Q42" s="1084"/>
    </row>
    <row r="43" spans="1:17" s="685" customFormat="1" ht="13.5" customHeight="1">
      <c r="A43" s="1287">
        <v>20</v>
      </c>
      <c r="B43" s="1681"/>
      <c r="C43" s="1419" t="s">
        <v>1900</v>
      </c>
      <c r="D43" s="835"/>
      <c r="E43" s="835" t="s">
        <v>1313</v>
      </c>
      <c r="F43" s="836"/>
      <c r="G43" s="1801">
        <v>19598</v>
      </c>
      <c r="H43" s="1802">
        <v>5161</v>
      </c>
      <c r="I43" s="1803">
        <v>-3473</v>
      </c>
      <c r="J43" s="843">
        <v>20</v>
      </c>
      <c r="K43" s="1084"/>
      <c r="L43" s="1084"/>
      <c r="M43" s="1367"/>
      <c r="N43" s="1367"/>
      <c r="O43" s="1084"/>
      <c r="P43" s="1084"/>
      <c r="Q43" s="1084"/>
    </row>
    <row r="44" spans="1:17" s="685" customFormat="1" ht="13.5" customHeight="1">
      <c r="A44" s="1287">
        <v>21</v>
      </c>
      <c r="B44" s="1681"/>
      <c r="C44" s="1419" t="s">
        <v>1901</v>
      </c>
      <c r="D44" s="835"/>
      <c r="E44" s="835" t="s">
        <v>1315</v>
      </c>
      <c r="F44" s="836"/>
      <c r="G44" s="1801">
        <v>29361</v>
      </c>
      <c r="H44" s="1802">
        <v>7732</v>
      </c>
      <c r="I44" s="1803">
        <v>-967</v>
      </c>
      <c r="J44" s="843">
        <v>21</v>
      </c>
      <c r="K44" s="1084"/>
      <c r="L44" s="1084"/>
      <c r="M44" s="1367"/>
      <c r="N44" s="1367"/>
      <c r="O44" s="1084"/>
      <c r="P44" s="1084"/>
      <c r="Q44" s="1084"/>
    </row>
    <row r="45" spans="1:17" s="685" customFormat="1" ht="13.5" customHeight="1">
      <c r="A45" s="1287">
        <v>22</v>
      </c>
      <c r="B45" s="1681"/>
      <c r="C45" s="1419" t="s">
        <v>1902</v>
      </c>
      <c r="D45" s="835"/>
      <c r="E45" s="835" t="s">
        <v>1317</v>
      </c>
      <c r="F45" s="836"/>
      <c r="G45" s="1801">
        <v>24</v>
      </c>
      <c r="H45" s="1802">
        <v>6</v>
      </c>
      <c r="I45" s="1803">
        <v>-61</v>
      </c>
      <c r="J45" s="843">
        <v>22</v>
      </c>
      <c r="K45" s="1084"/>
      <c r="L45" s="1084"/>
      <c r="M45" s="1367"/>
      <c r="N45" s="1367"/>
      <c r="O45" s="1084"/>
      <c r="P45" s="1084"/>
      <c r="Q45" s="1084"/>
    </row>
    <row r="46" spans="1:17" s="685" customFormat="1" ht="13.5" customHeight="1">
      <c r="A46" s="1287">
        <v>23</v>
      </c>
      <c r="B46" s="1681"/>
      <c r="C46" s="1419" t="s">
        <v>1903</v>
      </c>
      <c r="D46" s="835"/>
      <c r="E46" s="835" t="s">
        <v>1319</v>
      </c>
      <c r="F46" s="836"/>
      <c r="G46" s="1801">
        <v>776</v>
      </c>
      <c r="H46" s="1802">
        <v>204</v>
      </c>
      <c r="I46" s="1803">
        <v>-136</v>
      </c>
      <c r="J46" s="843">
        <v>23</v>
      </c>
      <c r="K46" s="1084"/>
      <c r="L46" s="1084"/>
      <c r="M46" s="1367"/>
      <c r="N46" s="1367"/>
      <c r="O46" s="1084"/>
      <c r="P46" s="1084"/>
      <c r="Q46" s="1084"/>
    </row>
    <row r="47" spans="1:17" s="685" customFormat="1" ht="13.5" customHeight="1">
      <c r="A47" s="1287">
        <v>24</v>
      </c>
      <c r="B47" s="1681"/>
      <c r="C47" s="1419" t="s">
        <v>1904</v>
      </c>
      <c r="D47" s="835"/>
      <c r="E47" s="835" t="s">
        <v>1321</v>
      </c>
      <c r="F47" s="836"/>
      <c r="G47" s="1801">
        <v>255</v>
      </c>
      <c r="H47" s="1802">
        <v>67</v>
      </c>
      <c r="I47" s="1803">
        <v>-70</v>
      </c>
      <c r="J47" s="843">
        <v>24</v>
      </c>
      <c r="K47" s="1084"/>
      <c r="L47" s="1084"/>
      <c r="M47" s="1367"/>
      <c r="N47" s="1367"/>
      <c r="O47" s="1084"/>
      <c r="P47" s="1084"/>
      <c r="Q47" s="1084"/>
    </row>
    <row r="48" spans="1:17" s="685" customFormat="1" ht="13.5" customHeight="1">
      <c r="A48" s="1287">
        <v>25</v>
      </c>
      <c r="B48" s="1681"/>
      <c r="C48" s="1419" t="s">
        <v>210</v>
      </c>
      <c r="D48" s="835"/>
      <c r="E48" s="835" t="s">
        <v>1323</v>
      </c>
      <c r="F48" s="836"/>
      <c r="G48" s="1801">
        <v>18625</v>
      </c>
      <c r="H48" s="1802">
        <v>4904</v>
      </c>
      <c r="I48" s="1803">
        <v>-3140</v>
      </c>
      <c r="J48" s="843">
        <v>25</v>
      </c>
      <c r="K48" s="1084"/>
      <c r="L48" s="1084"/>
      <c r="M48" s="1367"/>
      <c r="N48" s="1367"/>
      <c r="O48" s="1084"/>
      <c r="P48" s="1084"/>
      <c r="Q48" s="1084"/>
    </row>
    <row r="49" spans="1:17" s="685" customFormat="1" ht="13.5" customHeight="1">
      <c r="A49" s="1287">
        <v>26</v>
      </c>
      <c r="B49" s="1681"/>
      <c r="C49" s="1419" t="s">
        <v>217</v>
      </c>
      <c r="D49" s="835"/>
      <c r="E49" s="835" t="s">
        <v>1325</v>
      </c>
      <c r="F49" s="836"/>
      <c r="G49" s="1801">
        <v>58604</v>
      </c>
      <c r="H49" s="1802">
        <v>15432</v>
      </c>
      <c r="I49" s="1803">
        <v>30227</v>
      </c>
      <c r="J49" s="843">
        <v>26</v>
      </c>
      <c r="K49" s="1084"/>
      <c r="L49" s="1084"/>
      <c r="M49" s="1367"/>
      <c r="N49" s="1367"/>
      <c r="O49" s="1084"/>
      <c r="P49" s="1084"/>
      <c r="Q49" s="1084"/>
    </row>
    <row r="50" spans="1:17" s="685" customFormat="1" ht="13.5" customHeight="1">
      <c r="A50" s="1287">
        <v>27</v>
      </c>
      <c r="B50" s="1681"/>
      <c r="C50" s="1419" t="s">
        <v>236</v>
      </c>
      <c r="D50" s="835"/>
      <c r="E50" s="835" t="s">
        <v>1905</v>
      </c>
      <c r="F50" s="836"/>
      <c r="G50" s="1801">
        <v>240</v>
      </c>
      <c r="H50" s="1802">
        <v>63</v>
      </c>
      <c r="I50" s="1803">
        <v>-107</v>
      </c>
      <c r="J50" s="843">
        <v>27</v>
      </c>
      <c r="K50" s="1084"/>
      <c r="L50" s="1084"/>
      <c r="M50" s="1367"/>
      <c r="N50" s="1367"/>
      <c r="O50" s="1084"/>
      <c r="P50" s="1084"/>
      <c r="Q50" s="1084"/>
    </row>
    <row r="51" spans="1:17" s="685" customFormat="1" ht="13.5" customHeight="1">
      <c r="A51" s="1287">
        <v>28</v>
      </c>
      <c r="B51" s="1681"/>
      <c r="C51" s="1419"/>
      <c r="D51" s="835"/>
      <c r="E51" s="835" t="s">
        <v>1906</v>
      </c>
      <c r="F51" s="836"/>
      <c r="G51" s="1801"/>
      <c r="H51" s="1802"/>
      <c r="I51" s="1804"/>
      <c r="J51" s="843">
        <v>28</v>
      </c>
      <c r="K51" s="1084"/>
      <c r="L51" s="1084"/>
      <c r="M51" s="1084"/>
      <c r="N51" s="1084"/>
      <c r="O51" s="1084"/>
      <c r="P51" s="1084"/>
      <c r="Q51" s="1084"/>
    </row>
    <row r="52" spans="1:17" s="685" customFormat="1" ht="13.5" customHeight="1" thickBot="1">
      <c r="A52" s="1287">
        <v>29</v>
      </c>
      <c r="B52" s="1805" t="s">
        <v>98</v>
      </c>
      <c r="C52" s="1419"/>
      <c r="D52" s="835"/>
      <c r="E52" s="836"/>
      <c r="F52" s="836" t="s">
        <v>319</v>
      </c>
      <c r="G52" s="1806">
        <v>711336</v>
      </c>
      <c r="H52" s="1807">
        <v>187312</v>
      </c>
      <c r="I52" s="1808">
        <v>8975</v>
      </c>
      <c r="J52" s="843">
        <v>29</v>
      </c>
      <c r="K52" s="1084"/>
      <c r="L52" s="1084"/>
      <c r="M52" s="1084"/>
      <c r="N52" s="1084"/>
      <c r="O52" s="1084"/>
      <c r="P52" s="1084"/>
      <c r="Q52" s="1084"/>
    </row>
    <row r="53" spans="1:17" s="685" customFormat="1" ht="15" customHeight="1">
      <c r="A53" s="1809"/>
      <c r="B53" s="1386"/>
      <c r="C53" s="1386"/>
      <c r="D53" s="1386"/>
      <c r="E53" s="1386"/>
      <c r="F53" s="1386"/>
      <c r="G53" s="1386"/>
      <c r="H53" s="1386"/>
      <c r="I53" s="1118"/>
      <c r="J53" s="1387"/>
      <c r="K53" s="1084"/>
      <c r="L53" s="1084"/>
      <c r="M53" s="1084"/>
      <c r="N53" s="1084"/>
      <c r="O53" s="1084"/>
      <c r="P53" s="1084"/>
      <c r="Q53" s="1084"/>
    </row>
    <row r="54" spans="1:17" s="685" customFormat="1" ht="15" customHeight="1">
      <c r="A54" s="1388"/>
      <c r="B54" s="1118"/>
      <c r="C54" s="1118"/>
      <c r="D54" s="1118"/>
      <c r="E54" s="1118"/>
      <c r="F54" s="1118"/>
      <c r="G54" s="1118"/>
      <c r="H54" s="1118"/>
      <c r="I54" s="1118"/>
      <c r="J54" s="1253"/>
      <c r="K54" s="1084"/>
      <c r="L54" s="1084"/>
      <c r="M54" s="1084"/>
      <c r="N54" s="1084"/>
      <c r="O54" s="1084"/>
      <c r="P54" s="1084"/>
      <c r="Q54" s="1084"/>
    </row>
    <row r="55" spans="1:17" s="685" customFormat="1" ht="15" customHeight="1">
      <c r="A55" s="1388"/>
      <c r="B55" s="1118"/>
      <c r="C55" s="1118"/>
      <c r="D55" s="1118"/>
      <c r="E55" s="1118"/>
      <c r="F55" s="1118"/>
      <c r="G55" s="1118"/>
      <c r="H55" s="1118"/>
      <c r="I55" s="1118"/>
      <c r="J55" s="1253"/>
      <c r="K55" s="1084"/>
      <c r="L55" s="1084"/>
      <c r="M55" s="1084"/>
      <c r="N55" s="1084"/>
      <c r="O55" s="1084"/>
      <c r="P55" s="1084"/>
      <c r="Q55" s="1084"/>
    </row>
    <row r="56" spans="1:17" s="685" customFormat="1" ht="9.75" customHeight="1">
      <c r="A56" s="1388"/>
      <c r="B56" s="1118"/>
      <c r="C56" s="1118"/>
      <c r="D56" s="1118"/>
      <c r="E56" s="1118"/>
      <c r="F56" s="1118"/>
      <c r="G56" s="1118"/>
      <c r="H56" s="1118"/>
      <c r="I56" s="1118"/>
      <c r="J56" s="1253"/>
      <c r="K56" s="1084"/>
      <c r="L56" s="1084"/>
      <c r="M56" s="1084"/>
      <c r="N56" s="1084"/>
      <c r="O56" s="1084"/>
      <c r="P56" s="1084"/>
      <c r="Q56" s="1084"/>
    </row>
    <row r="57" spans="1:17" s="685" customFormat="1" ht="11.25" customHeight="1">
      <c r="A57" s="1388"/>
      <c r="B57" s="1118"/>
      <c r="C57" s="1118"/>
      <c r="D57" s="1118"/>
      <c r="E57" s="1118"/>
      <c r="F57" s="1118"/>
      <c r="G57" s="1118"/>
      <c r="H57" s="1118"/>
      <c r="I57" s="1118"/>
      <c r="J57" s="1253"/>
      <c r="K57" s="1084"/>
      <c r="L57" s="1084"/>
      <c r="M57" s="1084"/>
      <c r="N57" s="1084"/>
      <c r="O57" s="1084"/>
      <c r="P57" s="1084"/>
      <c r="Q57" s="1084"/>
    </row>
    <row r="58" spans="1:17" s="685" customFormat="1" ht="9.75" customHeight="1">
      <c r="A58" s="1388"/>
      <c r="B58" s="1118"/>
      <c r="C58" s="1118"/>
      <c r="D58" s="1118"/>
      <c r="E58" s="1118"/>
      <c r="F58" s="1118"/>
      <c r="G58" s="1118"/>
      <c r="H58" s="1118"/>
      <c r="I58" s="1118"/>
      <c r="J58" s="1253"/>
      <c r="K58" s="1084"/>
      <c r="L58" s="1084"/>
      <c r="M58" s="1084"/>
      <c r="N58" s="1084"/>
      <c r="O58" s="1084"/>
      <c r="P58" s="1084"/>
      <c r="Q58" s="1084"/>
    </row>
    <row r="59" spans="1:17" s="685" customFormat="1" ht="8.25" customHeight="1">
      <c r="A59" s="1418"/>
      <c r="B59" s="1237"/>
      <c r="C59" s="1237"/>
      <c r="D59" s="1237"/>
      <c r="E59" s="1237"/>
      <c r="F59" s="1237"/>
      <c r="G59" s="1237"/>
      <c r="H59" s="1237"/>
      <c r="I59" s="1237"/>
      <c r="J59" s="1810"/>
      <c r="K59" s="1084"/>
      <c r="L59" s="1084"/>
      <c r="M59" s="1084"/>
      <c r="N59" s="1084"/>
      <c r="O59" s="1084"/>
      <c r="P59" s="1084"/>
      <c r="Q59" s="1084"/>
    </row>
    <row r="60" spans="1:17" s="685" customFormat="1">
      <c r="A60" s="1084"/>
      <c r="B60" s="1084"/>
      <c r="C60" s="1084"/>
      <c r="D60" s="1084"/>
      <c r="E60" s="1084"/>
      <c r="F60" s="1084"/>
      <c r="G60" s="1084"/>
      <c r="H60" s="1084"/>
      <c r="I60" s="1084"/>
      <c r="J60" s="1347" t="s">
        <v>391</v>
      </c>
      <c r="K60" s="1084"/>
      <c r="L60" s="1084"/>
      <c r="M60" s="1084"/>
      <c r="N60" s="1084"/>
      <c r="O60" s="1084"/>
      <c r="P60" s="1084"/>
      <c r="Q60" s="1084"/>
    </row>
    <row r="61" spans="1:17" s="685" customFormat="1" ht="12.75" customHeight="1">
      <c r="A61" s="1084"/>
      <c r="B61" s="1084"/>
      <c r="C61" s="1084"/>
      <c r="D61" s="1084"/>
      <c r="E61" s="1084"/>
      <c r="F61" s="1084"/>
      <c r="G61" s="1084"/>
      <c r="H61" s="1084"/>
      <c r="I61" s="1084"/>
      <c r="J61" s="1084"/>
      <c r="K61" s="1084"/>
      <c r="L61" s="1084"/>
      <c r="M61" s="1084"/>
      <c r="N61" s="1084"/>
      <c r="O61" s="1084"/>
      <c r="P61" s="1084"/>
      <c r="Q61" s="1084"/>
    </row>
    <row r="62" spans="1:17" s="685" customFormat="1" ht="12.75" customHeight="1">
      <c r="A62" s="1084"/>
      <c r="B62" s="1084"/>
      <c r="C62" s="1084"/>
      <c r="D62" s="1084"/>
      <c r="E62" s="1084"/>
      <c r="F62" s="1084"/>
      <c r="G62" s="1084"/>
      <c r="H62" s="1084"/>
      <c r="I62" s="1084"/>
      <c r="J62" s="1084"/>
      <c r="K62" s="1084"/>
      <c r="L62" s="1084"/>
      <c r="M62" s="1084"/>
      <c r="N62" s="1084"/>
      <c r="O62" s="1084"/>
      <c r="P62" s="1084"/>
      <c r="Q62" s="1084"/>
    </row>
    <row r="63" spans="1:17" s="685" customFormat="1" ht="12.75" customHeight="1">
      <c r="A63" s="1084"/>
      <c r="B63" s="1084"/>
      <c r="C63" s="1084"/>
      <c r="D63" s="1084"/>
      <c r="E63" s="1084"/>
      <c r="F63" s="1084"/>
      <c r="G63" s="1084"/>
      <c r="H63" s="1084"/>
      <c r="I63" s="1084"/>
      <c r="J63" s="1084"/>
      <c r="K63" s="1084"/>
      <c r="L63" s="1084"/>
      <c r="M63" s="1084"/>
      <c r="N63" s="1084"/>
      <c r="O63" s="1084"/>
      <c r="P63" s="1084"/>
      <c r="Q63" s="1084"/>
    </row>
    <row r="64" spans="1:17" s="685" customFormat="1" ht="12.75" customHeight="1">
      <c r="A64" s="1084"/>
      <c r="B64" s="1084"/>
      <c r="C64" s="1084"/>
      <c r="D64" s="1084"/>
      <c r="E64" s="1084"/>
      <c r="F64" s="1084"/>
      <c r="G64" s="1084"/>
      <c r="H64" s="1084"/>
      <c r="I64" s="1084"/>
      <c r="J64" s="1084"/>
      <c r="K64" s="1084"/>
      <c r="L64" s="1084"/>
      <c r="M64" s="1084"/>
      <c r="N64" s="1084"/>
      <c r="O64" s="1084"/>
      <c r="P64" s="1084"/>
      <c r="Q64" s="1084"/>
    </row>
    <row r="65" spans="1:17" s="685" customFormat="1" ht="12.75" customHeight="1">
      <c r="A65" s="1084"/>
      <c r="B65" s="1084"/>
      <c r="C65" s="1084"/>
      <c r="D65" s="1084"/>
      <c r="E65" s="1084"/>
      <c r="F65" s="1084"/>
      <c r="G65" s="1084"/>
      <c r="H65" s="1084"/>
      <c r="I65" s="1084"/>
      <c r="J65" s="1084"/>
      <c r="K65" s="1084"/>
      <c r="L65" s="1084"/>
      <c r="M65" s="1084"/>
      <c r="N65" s="1084"/>
      <c r="O65" s="1084"/>
      <c r="P65" s="1084"/>
      <c r="Q65" s="1084"/>
    </row>
    <row r="66" spans="1:17" s="685" customFormat="1" ht="12.75" customHeight="1">
      <c r="A66" s="1084"/>
      <c r="B66" s="1084"/>
      <c r="C66" s="1084"/>
      <c r="D66" s="1084"/>
      <c r="E66" s="1084"/>
      <c r="F66" s="1084"/>
      <c r="G66" s="1084"/>
      <c r="H66" s="1084"/>
      <c r="I66" s="1084"/>
      <c r="J66" s="1084"/>
      <c r="K66" s="1084"/>
      <c r="L66" s="1084"/>
      <c r="M66" s="1084"/>
      <c r="N66" s="1084"/>
      <c r="O66" s="1084"/>
      <c r="P66" s="1084"/>
      <c r="Q66" s="1084"/>
    </row>
  </sheetData>
  <customSheetViews>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2"/>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3"/>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4"/>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5"/>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6"/>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7"/>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8"/>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9"/>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10"/>
      <headerFooter alignWithMargins="0"/>
    </customSheetView>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s>
  <mergeCells count="2">
    <mergeCell ref="A2:J2"/>
    <mergeCell ref="A3:J3"/>
  </mergeCells>
  <printOptions horizontalCentered="1" verticalCentered="1" gridLinesSet="0"/>
  <pageMargins left="0.5" right="0.5" top="0.5" bottom="0.25" header="0.5" footer="0.5"/>
  <pageSetup scale="91" orientation="portrait" r:id="rId12"/>
  <headerFooter alignWithMargins="0"/>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Zeros="0" zoomScaleNormal="100" workbookViewId="0">
      <selection activeCell="C38" sqref="C38"/>
    </sheetView>
  </sheetViews>
  <sheetFormatPr defaultColWidth="11.42578125" defaultRowHeight="12.75"/>
  <cols>
    <col min="1" max="1" width="3.28515625" style="1811" customWidth="1"/>
    <col min="2" max="2" width="4.85546875" style="1813" customWidth="1"/>
    <col min="3" max="3" width="5.7109375" style="1813" customWidth="1"/>
    <col min="4" max="4" width="44" style="1813" customWidth="1"/>
    <col min="5" max="5" width="0.140625" style="1813" customWidth="1"/>
    <col min="6" max="6" width="12.28515625" style="1813" customWidth="1"/>
    <col min="7" max="7" width="13" style="1813" customWidth="1"/>
    <col min="8" max="8" width="12" style="1813" customWidth="1"/>
    <col min="9" max="9" width="1.5703125" style="1813" hidden="1" customWidth="1"/>
    <col min="10" max="10" width="13.28515625" style="1813" customWidth="1"/>
    <col min="11" max="11" width="13" style="1813" customWidth="1"/>
    <col min="12" max="12" width="12.5703125" style="1889" customWidth="1"/>
    <col min="13" max="13" width="0.140625" style="1889" customWidth="1"/>
    <col min="14" max="14" width="4.85546875" style="1813" customWidth="1"/>
    <col min="15" max="15" width="3.28515625" style="1813" customWidth="1"/>
    <col min="16" max="16" width="11.42578125" style="1813"/>
    <col min="17" max="17" width="22.28515625" style="1813" bestFit="1" customWidth="1"/>
    <col min="18" max="18" width="10.140625" style="1813" bestFit="1" customWidth="1"/>
    <col min="19" max="16384" width="11.42578125" style="1813"/>
  </cols>
  <sheetData>
    <row r="1" spans="1:18" ht="5.25" customHeight="1">
      <c r="B1" s="1811"/>
      <c r="C1" s="1811"/>
      <c r="D1" s="1811"/>
      <c r="E1" s="1811"/>
      <c r="F1" s="1811"/>
      <c r="G1" s="1811"/>
      <c r="H1" s="1811"/>
      <c r="I1" s="1811"/>
      <c r="J1" s="1811"/>
      <c r="K1" s="1811"/>
      <c r="L1" s="1812"/>
      <c r="M1" s="1812"/>
      <c r="N1" s="1811"/>
    </row>
    <row r="2" spans="1:18" ht="4.5" customHeight="1">
      <c r="B2" s="1814"/>
      <c r="C2" s="1814"/>
      <c r="D2" s="1814"/>
      <c r="E2" s="1814"/>
      <c r="F2" s="1814"/>
      <c r="G2" s="1814"/>
      <c r="H2" s="1814"/>
      <c r="I2" s="1814"/>
      <c r="J2" s="1814"/>
      <c r="K2" s="1814"/>
      <c r="L2" s="1815"/>
      <c r="M2" s="1815"/>
      <c r="N2" s="1814"/>
    </row>
    <row r="3" spans="1:18" ht="12.95" customHeight="1">
      <c r="A3" s="3978" t="s">
        <v>391</v>
      </c>
      <c r="B3" s="1816"/>
      <c r="C3" s="1817"/>
      <c r="D3" s="1817"/>
      <c r="E3" s="1817"/>
      <c r="F3" s="1818"/>
      <c r="G3" s="1818" t="s">
        <v>1907</v>
      </c>
      <c r="H3" s="1817"/>
      <c r="I3" s="1817"/>
      <c r="J3" s="1817"/>
      <c r="K3" s="1817"/>
      <c r="L3" s="1819"/>
      <c r="M3" s="1819"/>
      <c r="N3" s="1820"/>
      <c r="O3" s="3979" t="s">
        <v>3461</v>
      </c>
    </row>
    <row r="4" spans="1:18" ht="12.95" customHeight="1">
      <c r="A4" s="3978"/>
      <c r="B4" s="1821"/>
      <c r="C4" s="1814"/>
      <c r="D4" s="1814"/>
      <c r="E4" s="1814"/>
      <c r="F4" s="1822"/>
      <c r="G4" s="1823" t="s">
        <v>1908</v>
      </c>
      <c r="H4" s="1814"/>
      <c r="I4" s="1814"/>
      <c r="J4" s="1814"/>
      <c r="K4" s="1814"/>
      <c r="L4" s="1815"/>
      <c r="M4" s="1815"/>
      <c r="N4" s="1824"/>
      <c r="O4" s="3980"/>
    </row>
    <row r="5" spans="1:18" ht="6" customHeight="1">
      <c r="A5" s="3978"/>
      <c r="B5" s="1821"/>
      <c r="C5" s="1814"/>
      <c r="D5" s="1814"/>
      <c r="E5" s="1814"/>
      <c r="F5" s="1814"/>
      <c r="G5" s="1814"/>
      <c r="H5" s="1825"/>
      <c r="I5" s="1825"/>
      <c r="J5" s="1814"/>
      <c r="K5" s="1814"/>
      <c r="L5" s="1815"/>
      <c r="M5" s="1815"/>
      <c r="N5" s="1824"/>
      <c r="O5" s="3980"/>
    </row>
    <row r="6" spans="1:18">
      <c r="A6" s="3978"/>
      <c r="B6" s="1826">
        <v>1</v>
      </c>
      <c r="C6" s="1827" t="s">
        <v>1864</v>
      </c>
      <c r="D6" s="1828"/>
      <c r="E6" s="1814"/>
      <c r="F6" s="1814"/>
      <c r="G6" s="1814"/>
      <c r="H6" s="1814"/>
      <c r="I6" s="1814"/>
      <c r="J6" s="1814"/>
      <c r="K6" s="1814"/>
      <c r="L6" s="1815"/>
      <c r="M6" s="1815"/>
      <c r="N6" s="1824"/>
      <c r="O6" s="3980"/>
    </row>
    <row r="7" spans="1:18">
      <c r="A7" s="3978"/>
      <c r="B7" s="1826">
        <v>2</v>
      </c>
      <c r="C7" s="1827" t="s">
        <v>1909</v>
      </c>
      <c r="D7" s="1828"/>
      <c r="E7" s="1814"/>
      <c r="F7" s="1814"/>
      <c r="G7" s="1814"/>
      <c r="H7" s="1814"/>
      <c r="I7" s="1814"/>
      <c r="J7" s="1814"/>
      <c r="K7" s="1814"/>
      <c r="L7" s="1815"/>
      <c r="M7" s="1815"/>
      <c r="N7" s="1824"/>
      <c r="O7" s="3980"/>
    </row>
    <row r="8" spans="1:18">
      <c r="A8" s="3978"/>
      <c r="B8" s="1826"/>
      <c r="C8" s="1829" t="s">
        <v>1910</v>
      </c>
      <c r="D8" s="1828"/>
      <c r="E8" s="1814"/>
      <c r="F8" s="1814"/>
      <c r="G8" s="1814"/>
      <c r="H8" s="1814"/>
      <c r="I8" s="1814"/>
      <c r="J8" s="1814"/>
      <c r="K8" s="1814"/>
      <c r="L8" s="1815"/>
      <c r="M8" s="1815"/>
      <c r="N8" s="1824"/>
      <c r="O8" s="3980"/>
    </row>
    <row r="9" spans="1:18">
      <c r="A9" s="3978"/>
      <c r="B9" s="1826">
        <v>3</v>
      </c>
      <c r="C9" s="1827" t="s">
        <v>1911</v>
      </c>
      <c r="D9" s="1828"/>
      <c r="E9" s="1814"/>
      <c r="F9" s="1814"/>
      <c r="G9" s="1814"/>
      <c r="H9" s="1814"/>
      <c r="I9" s="1814"/>
      <c r="J9" s="1814"/>
      <c r="K9" s="1814"/>
      <c r="L9" s="1815"/>
      <c r="M9" s="1815"/>
      <c r="N9" s="1824"/>
      <c r="O9" s="3980"/>
    </row>
    <row r="10" spans="1:18">
      <c r="A10" s="3978"/>
      <c r="B10" s="1826"/>
      <c r="C10" s="1829" t="s">
        <v>1912</v>
      </c>
      <c r="D10" s="1828"/>
      <c r="E10" s="1814"/>
      <c r="F10" s="1814"/>
      <c r="G10" s="1814"/>
      <c r="H10" s="1814"/>
      <c r="I10" s="1814"/>
      <c r="J10" s="1814"/>
      <c r="K10" s="1814"/>
      <c r="L10" s="1815"/>
      <c r="M10" s="1815"/>
      <c r="N10" s="1824"/>
      <c r="O10" s="3980"/>
    </row>
    <row r="11" spans="1:18">
      <c r="A11" s="3978"/>
      <c r="B11" s="1826"/>
      <c r="C11" s="1829" t="s">
        <v>1913</v>
      </c>
      <c r="D11" s="1828"/>
      <c r="E11" s="1814"/>
      <c r="F11" s="1814"/>
      <c r="G11" s="1814"/>
      <c r="H11" s="1814"/>
      <c r="I11" s="1814"/>
      <c r="J11" s="1814"/>
      <c r="K11" s="1814"/>
      <c r="L11" s="1815"/>
      <c r="M11" s="1815"/>
      <c r="N11" s="1824"/>
      <c r="O11" s="3980"/>
    </row>
    <row r="12" spans="1:18">
      <c r="A12" s="3978"/>
      <c r="B12" s="1826"/>
      <c r="C12" s="1829" t="s">
        <v>1914</v>
      </c>
      <c r="D12" s="1828"/>
      <c r="E12" s="1814"/>
      <c r="F12" s="1814"/>
      <c r="G12" s="1814"/>
      <c r="H12" s="1814"/>
      <c r="I12" s="1814"/>
      <c r="J12" s="1814"/>
      <c r="K12" s="1814"/>
      <c r="L12" s="1815"/>
      <c r="M12" s="1815"/>
      <c r="N12" s="1824"/>
      <c r="O12" s="3980"/>
    </row>
    <row r="13" spans="1:18">
      <c r="A13" s="3978"/>
      <c r="B13" s="1826">
        <v>4</v>
      </c>
      <c r="C13" s="1827" t="s">
        <v>1915</v>
      </c>
      <c r="D13" s="1828"/>
      <c r="E13" s="1814"/>
      <c r="F13" s="1814"/>
      <c r="G13" s="1814"/>
      <c r="H13" s="1814"/>
      <c r="I13" s="1814"/>
      <c r="J13" s="1814"/>
      <c r="K13" s="1814"/>
      <c r="L13" s="1815"/>
      <c r="M13" s="1815"/>
      <c r="N13" s="1824"/>
      <c r="O13" s="3980"/>
    </row>
    <row r="14" spans="1:18">
      <c r="A14" s="3978"/>
      <c r="B14" s="1826">
        <v>5</v>
      </c>
      <c r="C14" s="1827" t="s">
        <v>1916</v>
      </c>
      <c r="D14" s="1828"/>
      <c r="E14" s="1814"/>
      <c r="F14" s="1814"/>
      <c r="G14" s="1814"/>
      <c r="H14" s="1814"/>
      <c r="I14" s="1814"/>
      <c r="J14" s="1814"/>
      <c r="K14" s="1814"/>
      <c r="L14" s="1815"/>
      <c r="M14" s="1815"/>
      <c r="N14" s="1824"/>
      <c r="O14" s="3980"/>
    </row>
    <row r="15" spans="1:18">
      <c r="A15" s="3978"/>
      <c r="B15" s="1826"/>
      <c r="C15" s="1829" t="s">
        <v>1917</v>
      </c>
      <c r="D15" s="1828"/>
      <c r="E15" s="1814"/>
      <c r="F15" s="1814"/>
      <c r="G15" s="1814"/>
      <c r="H15" s="1814"/>
      <c r="I15" s="1814"/>
      <c r="J15" s="1814"/>
      <c r="K15" s="1814"/>
      <c r="L15" s="1815"/>
      <c r="M15" s="1815"/>
      <c r="N15" s="1824"/>
      <c r="O15" s="3980"/>
    </row>
    <row r="16" spans="1:18">
      <c r="A16" s="3978"/>
      <c r="B16" s="1826"/>
      <c r="C16" s="1827" t="s">
        <v>1918</v>
      </c>
      <c r="D16" s="1828"/>
      <c r="E16" s="1814"/>
      <c r="F16" s="1814"/>
      <c r="G16" s="1814"/>
      <c r="H16" s="1814"/>
      <c r="I16" s="1814"/>
      <c r="J16" s="1814"/>
      <c r="K16" s="1814"/>
      <c r="L16" s="1815"/>
      <c r="M16" s="1815"/>
      <c r="N16" s="1824"/>
      <c r="O16" s="3980"/>
      <c r="Q16" s="1830"/>
      <c r="R16" s="1830"/>
    </row>
    <row r="17" spans="2:15" ht="6" customHeight="1">
      <c r="B17" s="1831"/>
      <c r="C17" s="1832"/>
      <c r="D17" s="1814"/>
      <c r="E17" s="1814"/>
      <c r="F17" s="1814"/>
      <c r="G17" s="1814"/>
      <c r="H17" s="1814"/>
      <c r="I17" s="1814"/>
      <c r="J17" s="1814"/>
      <c r="K17" s="1814"/>
      <c r="L17" s="1815"/>
      <c r="M17" s="1815"/>
      <c r="N17" s="1824"/>
      <c r="O17" s="1833"/>
    </row>
    <row r="18" spans="2:15" ht="0.95" customHeight="1">
      <c r="B18" s="1816"/>
      <c r="C18" s="1817"/>
      <c r="D18" s="1817"/>
      <c r="E18" s="1834"/>
      <c r="F18" s="1817"/>
      <c r="G18" s="1817"/>
      <c r="H18" s="1817"/>
      <c r="I18" s="1817"/>
      <c r="J18" s="1817"/>
      <c r="K18" s="1817"/>
      <c r="L18" s="1819"/>
      <c r="M18" s="1815"/>
      <c r="N18" s="1817"/>
      <c r="O18" s="1835"/>
    </row>
    <row r="19" spans="2:15">
      <c r="B19" s="1836"/>
      <c r="C19" s="1837"/>
      <c r="D19" s="1838"/>
      <c r="E19" s="1839"/>
      <c r="F19" s="1840"/>
      <c r="G19" s="1841" t="s">
        <v>1919</v>
      </c>
      <c r="H19" s="1842"/>
      <c r="I19" s="1841"/>
      <c r="J19" s="1841"/>
      <c r="K19" s="1841" t="s">
        <v>1920</v>
      </c>
      <c r="L19" s="1843"/>
      <c r="M19" s="1844"/>
      <c r="N19" s="1836"/>
      <c r="O19" s="1835"/>
    </row>
    <row r="20" spans="2:15">
      <c r="B20" s="1836"/>
      <c r="C20" s="1837"/>
      <c r="D20" s="1845"/>
      <c r="E20" s="1836"/>
      <c r="F20" s="1846"/>
      <c r="G20" s="1845" t="s">
        <v>1921</v>
      </c>
      <c r="H20" s="1847"/>
      <c r="I20" s="1845"/>
      <c r="J20" s="1845"/>
      <c r="K20" s="1845" t="s">
        <v>1921</v>
      </c>
      <c r="L20" s="1848"/>
      <c r="M20" s="1849"/>
      <c r="N20" s="1836"/>
      <c r="O20" s="1835"/>
    </row>
    <row r="21" spans="2:15">
      <c r="B21" s="1850" t="s">
        <v>7</v>
      </c>
      <c r="C21" s="1837" t="s">
        <v>71</v>
      </c>
      <c r="D21" s="1845"/>
      <c r="E21" s="1836"/>
      <c r="F21" s="1851" t="s">
        <v>1922</v>
      </c>
      <c r="G21" s="1851"/>
      <c r="H21" s="1842"/>
      <c r="I21" s="1841"/>
      <c r="J21" s="1841" t="s">
        <v>1922</v>
      </c>
      <c r="K21" s="1851"/>
      <c r="L21" s="1852"/>
      <c r="M21" s="1853"/>
      <c r="N21" s="1850" t="s">
        <v>7</v>
      </c>
      <c r="O21" s="1854"/>
    </row>
    <row r="22" spans="2:15">
      <c r="B22" s="1850" t="s">
        <v>17</v>
      </c>
      <c r="C22" s="1837" t="s">
        <v>79</v>
      </c>
      <c r="D22" s="1845" t="s">
        <v>1923</v>
      </c>
      <c r="E22" s="1836"/>
      <c r="F22" s="1850" t="s">
        <v>1924</v>
      </c>
      <c r="G22" s="1850" t="s">
        <v>1925</v>
      </c>
      <c r="H22" s="1847" t="s">
        <v>1926</v>
      </c>
      <c r="I22" s="1845"/>
      <c r="J22" s="1845" t="s">
        <v>1924</v>
      </c>
      <c r="K22" s="1850" t="s">
        <v>1925</v>
      </c>
      <c r="L22" s="1853" t="s">
        <v>1926</v>
      </c>
      <c r="M22" s="1853"/>
      <c r="N22" s="1850" t="s">
        <v>17</v>
      </c>
      <c r="O22" s="1854"/>
    </row>
    <row r="23" spans="2:15">
      <c r="B23" s="1855"/>
      <c r="C23" s="1856"/>
      <c r="D23" s="1857" t="s">
        <v>24</v>
      </c>
      <c r="E23" s="1855"/>
      <c r="F23" s="1858" t="s">
        <v>25</v>
      </c>
      <c r="G23" s="1858" t="s">
        <v>26</v>
      </c>
      <c r="H23" s="1859" t="s">
        <v>27</v>
      </c>
      <c r="I23" s="1857"/>
      <c r="J23" s="1857" t="s">
        <v>28</v>
      </c>
      <c r="K23" s="1858" t="s">
        <v>29</v>
      </c>
      <c r="L23" s="1860" t="s">
        <v>30</v>
      </c>
      <c r="M23" s="1860"/>
      <c r="N23" s="1836"/>
      <c r="O23" s="1854"/>
    </row>
    <row r="24" spans="2:15" ht="0.95" customHeight="1">
      <c r="B24" s="1836"/>
      <c r="C24" s="1837"/>
      <c r="D24" s="1838"/>
      <c r="E24" s="1855"/>
      <c r="F24" s="1861"/>
      <c r="G24" s="1862"/>
      <c r="H24" s="1862"/>
      <c r="I24" s="1862"/>
      <c r="J24" s="1862"/>
      <c r="K24" s="1862"/>
      <c r="L24" s="1863"/>
      <c r="M24" s="1864"/>
      <c r="N24" s="1865"/>
      <c r="O24" s="1854"/>
    </row>
    <row r="25" spans="2:15">
      <c r="B25" s="1836"/>
      <c r="C25" s="1837"/>
      <c r="D25" s="1866" t="s">
        <v>1927</v>
      </c>
      <c r="E25" s="1836"/>
      <c r="F25" s="1836"/>
      <c r="G25" s="1836"/>
      <c r="H25" s="1837"/>
      <c r="I25" s="1838"/>
      <c r="J25" s="1838"/>
      <c r="K25" s="1836"/>
      <c r="L25" s="1867"/>
      <c r="M25" s="1868"/>
      <c r="N25" s="1837"/>
      <c r="O25" s="1854"/>
    </row>
    <row r="26" spans="2:15">
      <c r="B26" s="1855">
        <v>1</v>
      </c>
      <c r="C26" s="1856"/>
      <c r="D26" s="1862" t="s">
        <v>1928</v>
      </c>
      <c r="E26" s="1855"/>
      <c r="F26" s="1869"/>
      <c r="G26" s="1869"/>
      <c r="H26" s="1870"/>
      <c r="I26" s="1871"/>
      <c r="J26" s="1871"/>
      <c r="K26" s="1869"/>
      <c r="L26" s="1869"/>
      <c r="M26" s="1868"/>
      <c r="N26" s="1855">
        <f t="shared" ref="N26:N52" si="0">B26</f>
        <v>1</v>
      </c>
      <c r="O26" s="1872"/>
    </row>
    <row r="27" spans="2:15">
      <c r="B27" s="1855">
        <f t="shared" ref="B27:B44" si="1">B26+1</f>
        <v>2</v>
      </c>
      <c r="C27" s="1856"/>
      <c r="D27" s="1862" t="s">
        <v>1929</v>
      </c>
      <c r="E27" s="1855"/>
      <c r="F27" s="1873"/>
      <c r="G27" s="1873">
        <v>223</v>
      </c>
      <c r="H27" s="1874">
        <v>816</v>
      </c>
      <c r="I27" s="1875"/>
      <c r="J27" s="1875">
        <v>17583</v>
      </c>
      <c r="K27" s="1873">
        <v>1724</v>
      </c>
      <c r="L27" s="1873">
        <v>5814</v>
      </c>
      <c r="M27" s="1868"/>
      <c r="N27" s="1855">
        <f t="shared" si="0"/>
        <v>2</v>
      </c>
      <c r="O27" s="1872"/>
    </row>
    <row r="28" spans="2:15">
      <c r="B28" s="1855">
        <f t="shared" si="1"/>
        <v>3</v>
      </c>
      <c r="C28" s="1856"/>
      <c r="D28" s="1862" t="s">
        <v>1930</v>
      </c>
      <c r="E28" s="1855"/>
      <c r="F28" s="1873"/>
      <c r="G28" s="1873">
        <v>7573</v>
      </c>
      <c r="H28" s="1874">
        <v>26751</v>
      </c>
      <c r="I28" s="1875"/>
      <c r="J28" s="1875">
        <v>183</v>
      </c>
      <c r="K28" s="1873">
        <v>10122</v>
      </c>
      <c r="L28" s="1873">
        <v>41157</v>
      </c>
      <c r="M28" s="1868"/>
      <c r="N28" s="1855">
        <f t="shared" si="0"/>
        <v>3</v>
      </c>
      <c r="O28" s="1872"/>
    </row>
    <row r="29" spans="2:15">
      <c r="B29" s="1855">
        <f t="shared" si="1"/>
        <v>4</v>
      </c>
      <c r="C29" s="1856"/>
      <c r="D29" s="1862" t="s">
        <v>1931</v>
      </c>
      <c r="E29" s="1855"/>
      <c r="F29" s="1873"/>
      <c r="G29" s="1873">
        <v>1568</v>
      </c>
      <c r="H29" s="1874">
        <v>8993</v>
      </c>
      <c r="I29" s="1875"/>
      <c r="J29" s="1875">
        <v>1155</v>
      </c>
      <c r="K29" s="1873">
        <v>690</v>
      </c>
      <c r="L29" s="1873">
        <v>2852</v>
      </c>
      <c r="M29" s="1868"/>
      <c r="N29" s="1855">
        <f t="shared" si="0"/>
        <v>4</v>
      </c>
      <c r="O29" s="1872"/>
    </row>
    <row r="30" spans="2:15">
      <c r="B30" s="1855">
        <f t="shared" si="1"/>
        <v>5</v>
      </c>
      <c r="C30" s="1856"/>
      <c r="D30" s="1862" t="s">
        <v>1932</v>
      </c>
      <c r="E30" s="1855"/>
      <c r="F30" s="1873"/>
      <c r="G30" s="1873">
        <v>2924</v>
      </c>
      <c r="H30" s="1874">
        <v>11564</v>
      </c>
      <c r="I30" s="1875"/>
      <c r="J30" s="1875">
        <v>43</v>
      </c>
      <c r="K30" s="1873">
        <v>2375</v>
      </c>
      <c r="L30" s="1873">
        <v>9745</v>
      </c>
      <c r="M30" s="1868"/>
      <c r="N30" s="1855">
        <f t="shared" si="0"/>
        <v>5</v>
      </c>
      <c r="O30" s="1872"/>
    </row>
    <row r="31" spans="2:15">
      <c r="B31" s="1855">
        <f t="shared" si="1"/>
        <v>6</v>
      </c>
      <c r="C31" s="1856"/>
      <c r="D31" s="1862" t="s">
        <v>1933</v>
      </c>
      <c r="E31" s="1855"/>
      <c r="F31" s="1873"/>
      <c r="G31" s="1873">
        <v>1813</v>
      </c>
      <c r="H31" s="1874">
        <v>10852</v>
      </c>
      <c r="I31" s="1875"/>
      <c r="J31" s="1875">
        <v>6582</v>
      </c>
      <c r="K31" s="1873">
        <v>4247</v>
      </c>
      <c r="L31" s="1873">
        <v>16428</v>
      </c>
      <c r="M31" s="1868"/>
      <c r="N31" s="1855">
        <f t="shared" si="0"/>
        <v>6</v>
      </c>
      <c r="O31" s="1872"/>
    </row>
    <row r="32" spans="2:15">
      <c r="B32" s="1855">
        <f t="shared" si="1"/>
        <v>7</v>
      </c>
      <c r="C32" s="1856"/>
      <c r="D32" s="1862" t="s">
        <v>1934</v>
      </c>
      <c r="E32" s="1855"/>
      <c r="F32" s="1873"/>
      <c r="G32" s="1873">
        <v>59</v>
      </c>
      <c r="H32" s="1874">
        <v>1834</v>
      </c>
      <c r="I32" s="1875"/>
      <c r="J32" s="1875">
        <v>4</v>
      </c>
      <c r="K32" s="1873">
        <v>358</v>
      </c>
      <c r="L32" s="1873">
        <v>837</v>
      </c>
      <c r="M32" s="1868"/>
      <c r="N32" s="1855">
        <f t="shared" si="0"/>
        <v>7</v>
      </c>
      <c r="O32" s="1872"/>
    </row>
    <row r="33" spans="2:15">
      <c r="B33" s="1855">
        <f t="shared" si="1"/>
        <v>8</v>
      </c>
      <c r="C33" s="1856"/>
      <c r="D33" s="1862" t="s">
        <v>1935</v>
      </c>
      <c r="E33" s="1855"/>
      <c r="F33" s="1873"/>
      <c r="G33" s="1873">
        <v>272</v>
      </c>
      <c r="H33" s="1874">
        <v>2997</v>
      </c>
      <c r="I33" s="1875"/>
      <c r="J33" s="1875">
        <v>4</v>
      </c>
      <c r="K33" s="1873">
        <v>109</v>
      </c>
      <c r="L33" s="1873">
        <v>955</v>
      </c>
      <c r="M33" s="1868"/>
      <c r="N33" s="1855">
        <f t="shared" si="0"/>
        <v>8</v>
      </c>
      <c r="O33" s="1872"/>
    </row>
    <row r="34" spans="2:15">
      <c r="B34" s="1855">
        <f t="shared" si="1"/>
        <v>9</v>
      </c>
      <c r="C34" s="1856"/>
      <c r="D34" s="1862" t="s">
        <v>1936</v>
      </c>
      <c r="E34" s="1855"/>
      <c r="F34" s="1873"/>
      <c r="G34" s="1873"/>
      <c r="H34" s="1874"/>
      <c r="I34" s="1875"/>
      <c r="J34" s="1875">
        <v>17</v>
      </c>
      <c r="K34" s="1873">
        <v>1128</v>
      </c>
      <c r="L34" s="1873">
        <v>3896</v>
      </c>
      <c r="M34" s="1868"/>
      <c r="N34" s="1855">
        <f t="shared" si="0"/>
        <v>9</v>
      </c>
    </row>
    <row r="35" spans="2:15">
      <c r="B35" s="1855">
        <f t="shared" si="1"/>
        <v>10</v>
      </c>
      <c r="C35" s="1856"/>
      <c r="D35" s="1862" t="s">
        <v>1937</v>
      </c>
      <c r="E35" s="1855"/>
      <c r="F35" s="1873"/>
      <c r="G35" s="1873"/>
      <c r="H35" s="1874"/>
      <c r="I35" s="1875"/>
      <c r="J35" s="1875">
        <v>7</v>
      </c>
      <c r="K35" s="1873">
        <v>725</v>
      </c>
      <c r="L35" s="1873">
        <v>1579</v>
      </c>
      <c r="M35" s="1868"/>
      <c r="N35" s="1855">
        <f t="shared" si="0"/>
        <v>10</v>
      </c>
    </row>
    <row r="36" spans="2:15">
      <c r="B36" s="1855">
        <f t="shared" si="1"/>
        <v>11</v>
      </c>
      <c r="C36" s="1856"/>
      <c r="D36" s="1862" t="s">
        <v>1938</v>
      </c>
      <c r="E36" s="1855"/>
      <c r="F36" s="1873"/>
      <c r="G36" s="1873"/>
      <c r="H36" s="1874">
        <v>8719</v>
      </c>
      <c r="I36" s="1875"/>
      <c r="J36" s="1875">
        <v>99033</v>
      </c>
      <c r="K36" s="1873">
        <v>7637</v>
      </c>
      <c r="L36" s="1873">
        <v>27897</v>
      </c>
      <c r="M36" s="1868"/>
      <c r="N36" s="1855">
        <f t="shared" si="0"/>
        <v>11</v>
      </c>
    </row>
    <row r="37" spans="2:15">
      <c r="B37" s="1855">
        <f t="shared" si="1"/>
        <v>12</v>
      </c>
      <c r="C37" s="1856"/>
      <c r="D37" s="1862" t="s">
        <v>1939</v>
      </c>
      <c r="E37" s="1855"/>
      <c r="F37" s="1873"/>
      <c r="G37" s="1873">
        <v>390</v>
      </c>
      <c r="H37" s="1874">
        <v>36241</v>
      </c>
      <c r="I37" s="1875"/>
      <c r="J37" s="1875">
        <v>68072</v>
      </c>
      <c r="K37" s="1873">
        <v>3010</v>
      </c>
      <c r="L37" s="1873">
        <v>30051</v>
      </c>
      <c r="M37" s="1868"/>
      <c r="N37" s="1855">
        <f t="shared" si="0"/>
        <v>12</v>
      </c>
    </row>
    <row r="38" spans="2:15">
      <c r="B38" s="1855">
        <f t="shared" si="1"/>
        <v>13</v>
      </c>
      <c r="C38" s="1856"/>
      <c r="D38" s="1862" t="s">
        <v>1940</v>
      </c>
      <c r="E38" s="1855"/>
      <c r="F38" s="1873"/>
      <c r="G38" s="1873">
        <v>25</v>
      </c>
      <c r="H38" s="1874">
        <v>97</v>
      </c>
      <c r="I38" s="1875"/>
      <c r="J38" s="1875">
        <v>202</v>
      </c>
      <c r="K38" s="1873">
        <v>69</v>
      </c>
      <c r="L38" s="1873">
        <v>91</v>
      </c>
      <c r="M38" s="1868"/>
      <c r="N38" s="1855">
        <f t="shared" si="0"/>
        <v>13</v>
      </c>
    </row>
    <row r="39" spans="2:15">
      <c r="B39" s="1855">
        <f t="shared" si="1"/>
        <v>14</v>
      </c>
      <c r="C39" s="1856"/>
      <c r="D39" s="1862" t="s">
        <v>1941</v>
      </c>
      <c r="E39" s="1855"/>
      <c r="F39" s="1873"/>
      <c r="G39" s="1873">
        <v>445</v>
      </c>
      <c r="H39" s="1874">
        <v>2248</v>
      </c>
      <c r="I39" s="1875"/>
      <c r="J39" s="1875">
        <v>14935</v>
      </c>
      <c r="K39" s="1873">
        <v>2358</v>
      </c>
      <c r="L39" s="1873">
        <v>9822</v>
      </c>
      <c r="M39" s="1868"/>
      <c r="N39" s="1855">
        <f t="shared" si="0"/>
        <v>14</v>
      </c>
    </row>
    <row r="40" spans="2:15">
      <c r="B40" s="1855">
        <f t="shared" si="1"/>
        <v>15</v>
      </c>
      <c r="C40" s="1856"/>
      <c r="D40" s="1862" t="s">
        <v>1942</v>
      </c>
      <c r="E40" s="1855"/>
      <c r="F40" s="1873"/>
      <c r="G40" s="1873"/>
      <c r="H40" s="1874"/>
      <c r="I40" s="1875"/>
      <c r="J40" s="1875">
        <v>2464</v>
      </c>
      <c r="K40" s="1873"/>
      <c r="L40" s="1873"/>
      <c r="M40" s="1868"/>
      <c r="N40" s="1855">
        <f t="shared" si="0"/>
        <v>15</v>
      </c>
    </row>
    <row r="41" spans="2:15">
      <c r="B41" s="1855">
        <f t="shared" si="1"/>
        <v>16</v>
      </c>
      <c r="C41" s="1856"/>
      <c r="D41" s="1862" t="s">
        <v>1943</v>
      </c>
      <c r="E41" s="1876"/>
      <c r="F41" s="1873"/>
      <c r="G41" s="1873"/>
      <c r="H41" s="1874"/>
      <c r="I41" s="1875"/>
      <c r="J41" s="1875">
        <v>7283</v>
      </c>
      <c r="K41" s="1873"/>
      <c r="L41" s="1873"/>
      <c r="M41" s="1868"/>
      <c r="N41" s="1855">
        <f t="shared" si="0"/>
        <v>16</v>
      </c>
    </row>
    <row r="42" spans="2:15">
      <c r="B42" s="1855">
        <f t="shared" si="1"/>
        <v>17</v>
      </c>
      <c r="C42" s="1856"/>
      <c r="D42" s="1862" t="s">
        <v>1944</v>
      </c>
      <c r="E42" s="1855"/>
      <c r="F42" s="1873"/>
      <c r="G42" s="1873"/>
      <c r="H42" s="1874">
        <v>4027</v>
      </c>
      <c r="I42" s="1875"/>
      <c r="J42" s="1875">
        <v>1</v>
      </c>
      <c r="K42" s="1873">
        <v>31</v>
      </c>
      <c r="L42" s="1873">
        <v>116</v>
      </c>
      <c r="M42" s="1868"/>
      <c r="N42" s="1855">
        <f t="shared" si="0"/>
        <v>17</v>
      </c>
    </row>
    <row r="43" spans="2:15">
      <c r="B43" s="1855">
        <f t="shared" si="1"/>
        <v>18</v>
      </c>
      <c r="C43" s="1856"/>
      <c r="D43" s="1862" t="s">
        <v>1945</v>
      </c>
      <c r="E43" s="1855"/>
      <c r="F43" s="1873"/>
      <c r="G43" s="1873"/>
      <c r="H43" s="1874">
        <v>50733</v>
      </c>
      <c r="I43" s="1875"/>
      <c r="J43" s="1875"/>
      <c r="K43" s="1873"/>
      <c r="L43" s="1873">
        <v>46553</v>
      </c>
      <c r="M43" s="1868"/>
      <c r="N43" s="1855">
        <f t="shared" si="0"/>
        <v>18</v>
      </c>
    </row>
    <row r="44" spans="2:15" ht="17.100000000000001" customHeight="1">
      <c r="B44" s="1855">
        <f t="shared" si="1"/>
        <v>19</v>
      </c>
      <c r="C44" s="1856"/>
      <c r="D44" s="1862" t="s">
        <v>1946</v>
      </c>
      <c r="E44" s="1836"/>
      <c r="F44" s="1873"/>
      <c r="G44" s="1873">
        <v>15292</v>
      </c>
      <c r="H44" s="1873">
        <v>165872</v>
      </c>
      <c r="I44" s="1877"/>
      <c r="J44" s="1874">
        <v>217568</v>
      </c>
      <c r="K44" s="1873">
        <v>34583</v>
      </c>
      <c r="L44" s="1873">
        <v>197793</v>
      </c>
      <c r="M44" s="1868"/>
      <c r="N44" s="1855">
        <f t="shared" si="0"/>
        <v>19</v>
      </c>
    </row>
    <row r="45" spans="2:15" ht="4.5" customHeight="1">
      <c r="B45" s="1836"/>
      <c r="C45" s="1837"/>
      <c r="D45" s="1838"/>
      <c r="E45" s="1836"/>
      <c r="F45" s="1878"/>
      <c r="G45" s="1878"/>
      <c r="H45" s="1879"/>
      <c r="I45" s="1880"/>
      <c r="J45" s="1880"/>
      <c r="K45" s="1878"/>
      <c r="L45" s="1878"/>
      <c r="M45" s="1867"/>
      <c r="N45" s="1836">
        <f t="shared" si="0"/>
        <v>0</v>
      </c>
    </row>
    <row r="46" spans="2:15">
      <c r="B46" s="1836"/>
      <c r="C46" s="1837"/>
      <c r="D46" s="1866" t="s">
        <v>1947</v>
      </c>
      <c r="E46" s="1836"/>
      <c r="F46" s="1878"/>
      <c r="G46" s="1878"/>
      <c r="H46" s="1879"/>
      <c r="I46" s="1880"/>
      <c r="J46" s="1880"/>
      <c r="K46" s="1878"/>
      <c r="L46" s="1878"/>
      <c r="M46" s="1867"/>
      <c r="N46" s="1836">
        <f t="shared" si="0"/>
        <v>0</v>
      </c>
    </row>
    <row r="47" spans="2:15" ht="12.75" customHeight="1">
      <c r="B47" s="1855">
        <v>20</v>
      </c>
      <c r="C47" s="1856"/>
      <c r="D47" s="1862" t="s">
        <v>1948</v>
      </c>
      <c r="E47" s="1855"/>
      <c r="F47" s="1873"/>
      <c r="G47" s="1873"/>
      <c r="H47" s="1874"/>
      <c r="I47" s="1875"/>
      <c r="J47" s="1875"/>
      <c r="K47" s="1873"/>
      <c r="L47" s="1873"/>
      <c r="M47" s="1868"/>
      <c r="N47" s="1855">
        <f t="shared" si="0"/>
        <v>20</v>
      </c>
    </row>
    <row r="48" spans="2:15" ht="12.75" customHeight="1">
      <c r="B48" s="1855">
        <f>B47+1</f>
        <v>21</v>
      </c>
      <c r="C48" s="1856"/>
      <c r="D48" s="1862" t="s">
        <v>1949</v>
      </c>
      <c r="E48" s="1855"/>
      <c r="F48" s="1873"/>
      <c r="G48" s="1873"/>
      <c r="H48" s="1874"/>
      <c r="I48" s="1875"/>
      <c r="J48" s="1875"/>
      <c r="K48" s="1873"/>
      <c r="L48" s="1873"/>
      <c r="M48" s="1868"/>
      <c r="N48" s="1855">
        <f t="shared" si="0"/>
        <v>21</v>
      </c>
    </row>
    <row r="49" spans="2:19" ht="12.75" customHeight="1">
      <c r="B49" s="1855">
        <f>B48+1</f>
        <v>22</v>
      </c>
      <c r="C49" s="1856"/>
      <c r="D49" s="1862" t="s">
        <v>1950</v>
      </c>
      <c r="E49" s="1855"/>
      <c r="F49" s="1873"/>
      <c r="G49" s="1873"/>
      <c r="H49" s="1874"/>
      <c r="I49" s="1875"/>
      <c r="J49" s="1875"/>
      <c r="K49" s="1873"/>
      <c r="L49" s="1873"/>
      <c r="M49" s="1868"/>
      <c r="N49" s="1855">
        <f t="shared" si="0"/>
        <v>22</v>
      </c>
    </row>
    <row r="50" spans="2:19" ht="12.75" customHeight="1">
      <c r="B50" s="1855">
        <f>B49+1</f>
        <v>23</v>
      </c>
      <c r="C50" s="1856"/>
      <c r="D50" s="1862" t="s">
        <v>1951</v>
      </c>
      <c r="E50" s="1855"/>
      <c r="F50" s="1873"/>
      <c r="G50" s="1873"/>
      <c r="H50" s="1874">
        <v>27814</v>
      </c>
      <c r="I50" s="1875"/>
      <c r="J50" s="1875">
        <v>2204</v>
      </c>
      <c r="K50" s="1873"/>
      <c r="L50" s="1873">
        <v>22044</v>
      </c>
      <c r="M50" s="1868"/>
      <c r="N50" s="1855">
        <f t="shared" si="0"/>
        <v>23</v>
      </c>
      <c r="S50" s="1881"/>
    </row>
    <row r="51" spans="2:19" ht="17.100000000000001" customHeight="1">
      <c r="B51" s="1855">
        <f>B50+1</f>
        <v>24</v>
      </c>
      <c r="C51" s="1859" t="s">
        <v>98</v>
      </c>
      <c r="D51" s="1862" t="s">
        <v>1952</v>
      </c>
      <c r="E51" s="1855"/>
      <c r="F51" s="1873"/>
      <c r="G51" s="1873"/>
      <c r="H51" s="1873">
        <v>27814</v>
      </c>
      <c r="I51" s="1882"/>
      <c r="J51" s="1883">
        <v>2204</v>
      </c>
      <c r="K51" s="1873"/>
      <c r="L51" s="1873">
        <v>22044</v>
      </c>
      <c r="M51" s="1868"/>
      <c r="N51" s="1855">
        <f t="shared" si="0"/>
        <v>24</v>
      </c>
      <c r="S51" s="1881"/>
    </row>
    <row r="52" spans="2:19" ht="17.100000000000001" customHeight="1" thickBot="1">
      <c r="B52" s="1855">
        <f>B51+1</f>
        <v>25</v>
      </c>
      <c r="C52" s="1856"/>
      <c r="D52" s="1862" t="s">
        <v>1953</v>
      </c>
      <c r="E52" s="1855"/>
      <c r="F52" s="1884"/>
      <c r="G52" s="1884">
        <v>15292</v>
      </c>
      <c r="H52" s="1884">
        <v>193686</v>
      </c>
      <c r="I52" s="1885"/>
      <c r="J52" s="1886">
        <v>219772</v>
      </c>
      <c r="K52" s="1884">
        <v>34583</v>
      </c>
      <c r="L52" s="1884">
        <v>219837</v>
      </c>
      <c r="M52" s="1868"/>
      <c r="N52" s="1855">
        <f t="shared" si="0"/>
        <v>25</v>
      </c>
      <c r="O52" s="1887">
        <v>53</v>
      </c>
    </row>
    <row r="53" spans="2:19" ht="18" customHeight="1">
      <c r="B53" s="1888"/>
      <c r="C53" s="1811"/>
      <c r="D53" s="1811"/>
      <c r="E53" s="1811"/>
      <c r="F53" s="1811"/>
      <c r="G53" s="1811"/>
      <c r="H53" s="1811"/>
      <c r="I53" s="1811"/>
      <c r="J53" s="1811"/>
      <c r="K53" s="1811"/>
      <c r="L53" s="1812"/>
      <c r="M53" s="1812"/>
      <c r="N53" s="1888"/>
    </row>
    <row r="54" spans="2:19" ht="25.5" customHeight="1">
      <c r="B54" s="1811"/>
      <c r="C54" s="1811"/>
      <c r="D54" s="1811"/>
      <c r="E54" s="1811"/>
      <c r="F54" s="1811"/>
      <c r="G54" s="1811"/>
      <c r="H54" s="1811"/>
      <c r="I54" s="1811"/>
      <c r="J54" s="1811"/>
      <c r="K54" s="1811"/>
      <c r="L54" s="1811"/>
      <c r="M54" s="1812"/>
      <c r="N54" s="1811"/>
    </row>
    <row r="55" spans="2:19">
      <c r="L55" s="1813"/>
    </row>
    <row r="57" spans="2:19">
      <c r="G57" s="1890"/>
      <c r="H57" s="1890"/>
      <c r="J57" s="1890"/>
      <c r="K57" s="1890"/>
    </row>
    <row r="58" spans="2:19">
      <c r="G58" s="1890"/>
      <c r="H58" s="1890"/>
      <c r="I58" s="1890"/>
      <c r="J58" s="1890"/>
      <c r="K58" s="1890"/>
      <c r="L58" s="1890"/>
    </row>
    <row r="59" spans="2:19">
      <c r="G59" s="1890"/>
      <c r="H59" s="1890"/>
      <c r="I59" s="1890"/>
      <c r="J59" s="1890"/>
      <c r="K59" s="1890"/>
      <c r="L59" s="1890"/>
    </row>
    <row r="60" spans="2:19">
      <c r="G60" s="1890"/>
      <c r="H60" s="1890"/>
      <c r="I60" s="1890"/>
      <c r="J60" s="1890"/>
      <c r="K60" s="1890"/>
      <c r="L60" s="1890"/>
    </row>
    <row r="61" spans="2:19">
      <c r="G61" s="1890"/>
      <c r="H61" s="1890"/>
      <c r="I61" s="1890"/>
      <c r="J61" s="1890"/>
      <c r="K61" s="1890"/>
      <c r="L61" s="1890"/>
    </row>
    <row r="63" spans="2:19">
      <c r="G63" s="1890"/>
      <c r="H63" s="1890"/>
      <c r="I63" s="1890"/>
      <c r="J63" s="1890"/>
      <c r="K63" s="1890"/>
      <c r="L63" s="1890"/>
    </row>
    <row r="65" spans="7:12">
      <c r="G65" s="1890"/>
      <c r="H65" s="1890"/>
      <c r="I65" s="1890"/>
      <c r="J65" s="1890"/>
      <c r="K65" s="1890"/>
      <c r="L65" s="1890"/>
    </row>
  </sheetData>
  <customSheetViews>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1"/>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2"/>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3"/>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4"/>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5"/>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6"/>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7"/>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8"/>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9"/>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10"/>
      <headerFooter alignWithMargins="0"/>
    </customSheetView>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1"/>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12"/>
  <headerFooter alignWithMargins="0"/>
  <drawing r:id="rId1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C38" sqref="C38"/>
    </sheetView>
  </sheetViews>
  <sheetFormatPr defaultColWidth="9.140625" defaultRowHeight="12.75"/>
  <cols>
    <col min="1" max="16384" width="9.140625" style="687"/>
  </cols>
  <sheetData>
    <row r="1" spans="1:9" s="685" customFormat="1" ht="12">
      <c r="A1" s="684">
        <v>54</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I52" s="686" t="s">
        <v>391</v>
      </c>
    </row>
  </sheetData>
  <customSheetViews>
    <customSheetView guid="{4E7A3D04-9F51-465C-A42B-3DF9B3E7D5B5}">
      <selection activeCell="P29" sqref="P29"/>
      <pageMargins left="0.5" right="0.5" top="0.5" bottom="0.25" header="0.5" footer="0.5"/>
      <printOptions horizontalCentered="1" verticalCentered="1"/>
      <pageSetup orientation="portrait" r:id="rId1"/>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2"/>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3"/>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4"/>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5"/>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6"/>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7"/>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8"/>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9"/>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10"/>
      <headerFooter alignWithMargins="0"/>
    </customSheetView>
    <customSheetView guid="{F56BCD39-3910-4701-BCCF-245589B07D98}">
      <selection activeCell="P29" sqref="P29"/>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60"/>
  <sheetViews>
    <sheetView topLeftCell="A31" zoomScaleNormal="100" workbookViewId="0">
      <selection activeCell="C38" sqref="C38"/>
    </sheetView>
  </sheetViews>
  <sheetFormatPr defaultColWidth="8" defaultRowHeight="11.25"/>
  <cols>
    <col min="1" max="1" width="2.28515625" style="1696" customWidth="1"/>
    <col min="2" max="2" width="80.7109375" style="1696" customWidth="1"/>
    <col min="3" max="3" width="2.28515625" style="1696" customWidth="1"/>
    <col min="4" max="5" width="8" style="1696" hidden="1" customWidth="1"/>
    <col min="6" max="16384" width="8" style="1696"/>
  </cols>
  <sheetData>
    <row r="1" spans="1:6" s="1894" customFormat="1" ht="12">
      <c r="A1" s="324" t="s">
        <v>3461</v>
      </c>
      <c r="B1" s="1891"/>
      <c r="C1" s="1892"/>
      <c r="D1" s="1891"/>
      <c r="E1" s="1893">
        <v>55</v>
      </c>
      <c r="F1" s="1894">
        <v>55</v>
      </c>
    </row>
    <row r="2" spans="1:6" ht="12" customHeight="1">
      <c r="A2" s="1895" t="s">
        <v>1954</v>
      </c>
      <c r="B2" s="1896"/>
      <c r="C2" s="1896"/>
      <c r="D2" s="1896"/>
      <c r="E2" s="1896"/>
      <c r="F2" s="1897"/>
    </row>
    <row r="3" spans="1:6" ht="12" customHeight="1">
      <c r="A3" s="1898"/>
      <c r="B3" s="1899"/>
      <c r="C3" s="1899"/>
      <c r="D3" s="1899"/>
      <c r="E3" s="1900"/>
      <c r="F3" s="1901"/>
    </row>
    <row r="4" spans="1:6" ht="12" customHeight="1">
      <c r="A4" s="1902" t="s">
        <v>153</v>
      </c>
      <c r="B4" s="1899" t="s">
        <v>1864</v>
      </c>
      <c r="C4" s="1899"/>
      <c r="D4" s="1899"/>
      <c r="E4" s="1900"/>
      <c r="F4" s="1901"/>
    </row>
    <row r="5" spans="1:6" ht="12" customHeight="1">
      <c r="A5" s="1902" t="s">
        <v>157</v>
      </c>
      <c r="B5" s="1899" t="s">
        <v>1955</v>
      </c>
      <c r="C5" s="1899"/>
      <c r="D5" s="1899"/>
      <c r="E5" s="1900"/>
      <c r="F5" s="1901"/>
    </row>
    <row r="6" spans="1:6" ht="12" customHeight="1">
      <c r="A6" s="1903"/>
      <c r="B6" s="1899" t="s">
        <v>1956</v>
      </c>
      <c r="C6" s="1899"/>
      <c r="D6" s="1899"/>
      <c r="E6" s="1900"/>
      <c r="F6" s="1901"/>
    </row>
    <row r="7" spans="1:6" ht="12" customHeight="1">
      <c r="A7" s="1902" t="s">
        <v>162</v>
      </c>
      <c r="B7" s="1899" t="s">
        <v>1957</v>
      </c>
      <c r="C7" s="1899"/>
      <c r="D7" s="1899"/>
      <c r="E7" s="1900"/>
      <c r="F7" s="1901"/>
    </row>
    <row r="8" spans="1:6" ht="12" customHeight="1">
      <c r="A8" s="1898"/>
      <c r="B8" s="1899" t="s">
        <v>1958</v>
      </c>
      <c r="C8" s="1899"/>
      <c r="D8" s="1899"/>
      <c r="E8" s="1900"/>
      <c r="F8" s="1901"/>
    </row>
    <row r="9" spans="1:6" ht="12" customHeight="1">
      <c r="A9" s="1898"/>
      <c r="B9" s="1899" t="s">
        <v>1959</v>
      </c>
      <c r="C9" s="1899"/>
      <c r="D9" s="1899"/>
      <c r="E9" s="1900"/>
      <c r="F9" s="1901"/>
    </row>
    <row r="10" spans="1:6" ht="12" customHeight="1">
      <c r="A10" s="1898"/>
      <c r="B10" s="1899" t="s">
        <v>1960</v>
      </c>
      <c r="C10" s="1899"/>
      <c r="D10" s="1899"/>
      <c r="E10" s="1900"/>
      <c r="F10" s="1901"/>
    </row>
    <row r="11" spans="1:6" ht="12" customHeight="1">
      <c r="A11" s="1898"/>
      <c r="B11" s="1899" t="s">
        <v>1961</v>
      </c>
      <c r="C11" s="1899"/>
      <c r="D11" s="1899"/>
      <c r="E11" s="1900"/>
      <c r="F11" s="1901"/>
    </row>
    <row r="12" spans="1:6" ht="12" customHeight="1">
      <c r="A12" s="1898"/>
      <c r="B12" s="1899" t="s">
        <v>1962</v>
      </c>
      <c r="C12" s="1899"/>
      <c r="D12" s="1899"/>
      <c r="E12" s="1900"/>
      <c r="F12" s="1901"/>
    </row>
    <row r="13" spans="1:6" ht="12" customHeight="1">
      <c r="A13" s="1898"/>
      <c r="B13" s="1899" t="s">
        <v>1963</v>
      </c>
      <c r="C13" s="1899"/>
      <c r="D13" s="1899"/>
      <c r="E13" s="1900"/>
      <c r="F13" s="1901"/>
    </row>
    <row r="14" spans="1:6" ht="12" customHeight="1">
      <c r="A14" s="1898"/>
      <c r="B14" s="1899" t="s">
        <v>1964</v>
      </c>
      <c r="C14" s="1899"/>
      <c r="D14" s="1899"/>
      <c r="E14" s="1900"/>
      <c r="F14" s="1901"/>
    </row>
    <row r="15" spans="1:6" ht="12" customHeight="1">
      <c r="A15" s="1898"/>
      <c r="B15" s="1899" t="s">
        <v>1965</v>
      </c>
      <c r="C15" s="1899"/>
      <c r="D15" s="1899"/>
      <c r="E15" s="1900"/>
      <c r="F15" s="1901"/>
    </row>
    <row r="16" spans="1:6" ht="12" customHeight="1">
      <c r="A16" s="1898"/>
      <c r="B16" s="1899" t="s">
        <v>1966</v>
      </c>
      <c r="C16" s="1899"/>
      <c r="D16" s="1899"/>
      <c r="E16" s="1900"/>
      <c r="F16" s="1901"/>
    </row>
    <row r="17" spans="1:6" ht="12" customHeight="1">
      <c r="A17" s="1898"/>
      <c r="B17" s="1899" t="s">
        <v>1967</v>
      </c>
      <c r="C17" s="1899"/>
      <c r="D17" s="1899"/>
      <c r="E17" s="1900"/>
      <c r="F17" s="1901"/>
    </row>
    <row r="18" spans="1:6" ht="12" customHeight="1">
      <c r="A18" s="1898"/>
      <c r="B18" s="1899" t="s">
        <v>1968</v>
      </c>
      <c r="C18" s="1899"/>
      <c r="D18" s="1899"/>
      <c r="E18" s="1900"/>
      <c r="F18" s="1901"/>
    </row>
    <row r="19" spans="1:6" ht="12" customHeight="1">
      <c r="A19" s="1898"/>
      <c r="B19" s="1899" t="s">
        <v>1969</v>
      </c>
      <c r="C19" s="1899"/>
      <c r="D19" s="1899"/>
      <c r="E19" s="1900"/>
      <c r="F19" s="1901"/>
    </row>
    <row r="20" spans="1:6" ht="12" customHeight="1">
      <c r="A20" s="1902" t="s">
        <v>155</v>
      </c>
      <c r="B20" s="1899" t="s">
        <v>1970</v>
      </c>
      <c r="C20" s="1899"/>
      <c r="D20" s="1899"/>
      <c r="E20" s="1900"/>
      <c r="F20" s="1901"/>
    </row>
    <row r="21" spans="1:6" ht="12" customHeight="1">
      <c r="A21" s="1903"/>
      <c r="B21" s="1899" t="s">
        <v>1971</v>
      </c>
      <c r="C21" s="1899"/>
      <c r="D21" s="1899"/>
      <c r="E21" s="1900"/>
      <c r="F21" s="1901"/>
    </row>
    <row r="22" spans="1:6" ht="12" customHeight="1">
      <c r="A22" s="1898"/>
      <c r="B22" s="1899" t="s">
        <v>1972</v>
      </c>
      <c r="C22" s="1899"/>
      <c r="D22" s="1899"/>
      <c r="E22" s="1900"/>
      <c r="F22" s="1901"/>
    </row>
    <row r="23" spans="1:6" ht="12" customHeight="1">
      <c r="A23" s="1898"/>
      <c r="B23" s="1899" t="s">
        <v>1973</v>
      </c>
      <c r="C23" s="1899"/>
      <c r="D23" s="1899"/>
      <c r="E23" s="1900"/>
      <c r="F23" s="1901"/>
    </row>
    <row r="24" spans="1:6" ht="12" customHeight="1">
      <c r="A24" s="1898"/>
      <c r="B24" s="1899" t="s">
        <v>1974</v>
      </c>
      <c r="C24" s="1899"/>
      <c r="D24" s="1899"/>
      <c r="E24" s="1900"/>
      <c r="F24" s="1901"/>
    </row>
    <row r="25" spans="1:6" ht="12" customHeight="1">
      <c r="A25" s="1898"/>
      <c r="B25" s="1899" t="s">
        <v>1963</v>
      </c>
      <c r="C25" s="1899"/>
      <c r="D25" s="1899"/>
      <c r="E25" s="1900"/>
      <c r="F25" s="1901"/>
    </row>
    <row r="26" spans="1:6" ht="12" customHeight="1">
      <c r="A26" s="1898"/>
      <c r="B26" s="1899" t="s">
        <v>1964</v>
      </c>
      <c r="C26" s="1899"/>
      <c r="D26" s="1899"/>
      <c r="E26" s="1900"/>
      <c r="F26" s="1901"/>
    </row>
    <row r="27" spans="1:6" ht="12" customHeight="1">
      <c r="A27" s="1898"/>
      <c r="B27" s="1899" t="s">
        <v>1975</v>
      </c>
      <c r="C27" s="1899"/>
      <c r="D27" s="1899"/>
      <c r="E27" s="1900"/>
      <c r="F27" s="1901"/>
    </row>
    <row r="28" spans="1:6" ht="12" customHeight="1">
      <c r="A28" s="1902" t="s">
        <v>164</v>
      </c>
      <c r="B28" s="1899" t="s">
        <v>1976</v>
      </c>
      <c r="C28" s="1899"/>
      <c r="D28" s="1899"/>
      <c r="E28" s="1900"/>
      <c r="F28" s="1901"/>
    </row>
    <row r="29" spans="1:6" ht="12" customHeight="1">
      <c r="A29" s="1898"/>
      <c r="B29" s="1899" t="s">
        <v>1977</v>
      </c>
      <c r="C29" s="1899"/>
      <c r="D29" s="1899"/>
      <c r="E29" s="1900"/>
      <c r="F29" s="1901"/>
    </row>
    <row r="30" spans="1:6" ht="12" customHeight="1">
      <c r="A30" s="1898"/>
      <c r="B30" s="1899" t="s">
        <v>1978</v>
      </c>
      <c r="C30" s="1899"/>
      <c r="D30" s="1899"/>
      <c r="E30" s="1900"/>
      <c r="F30" s="1901"/>
    </row>
    <row r="31" spans="1:6" ht="12" customHeight="1">
      <c r="A31" s="1902" t="s">
        <v>313</v>
      </c>
      <c r="B31" s="1899" t="s">
        <v>1979</v>
      </c>
      <c r="C31" s="1899"/>
      <c r="D31" s="1899"/>
      <c r="E31" s="1900"/>
      <c r="F31" s="1901"/>
    </row>
    <row r="32" spans="1:6" ht="12" customHeight="1">
      <c r="A32" s="1898"/>
      <c r="B32" s="1899" t="s">
        <v>1980</v>
      </c>
      <c r="C32" s="1899"/>
      <c r="D32" s="1899"/>
      <c r="E32" s="1900"/>
      <c r="F32" s="1901"/>
    </row>
    <row r="33" spans="1:6" ht="12" customHeight="1">
      <c r="A33" s="1898"/>
      <c r="B33" s="1899" t="s">
        <v>1981</v>
      </c>
      <c r="C33" s="1899"/>
      <c r="D33" s="1899"/>
      <c r="E33" s="1900"/>
      <c r="F33" s="1901"/>
    </row>
    <row r="34" spans="1:6" ht="12" customHeight="1">
      <c r="A34" s="1898"/>
      <c r="B34" s="1899" t="s">
        <v>1982</v>
      </c>
      <c r="C34" s="1899"/>
      <c r="D34" s="1899"/>
      <c r="E34" s="1900"/>
      <c r="F34" s="1901"/>
    </row>
    <row r="35" spans="1:6" ht="12" customHeight="1">
      <c r="A35" s="1898"/>
      <c r="B35" s="1899" t="s">
        <v>1983</v>
      </c>
      <c r="C35" s="1899"/>
      <c r="D35" s="1899"/>
      <c r="E35" s="1900"/>
      <c r="F35" s="1901"/>
    </row>
    <row r="36" spans="1:6" ht="12" customHeight="1">
      <c r="A36" s="1898"/>
      <c r="B36" s="1899" t="s">
        <v>1984</v>
      </c>
      <c r="C36" s="1899"/>
      <c r="D36" s="1899"/>
      <c r="E36" s="1900"/>
      <c r="F36" s="1901"/>
    </row>
    <row r="37" spans="1:6" ht="12" customHeight="1">
      <c r="A37" s="1898"/>
      <c r="B37" s="1899" t="s">
        <v>1985</v>
      </c>
      <c r="C37" s="1899"/>
      <c r="D37" s="1899"/>
      <c r="E37" s="1900"/>
      <c r="F37" s="1901"/>
    </row>
    <row r="38" spans="1:6" ht="12" customHeight="1">
      <c r="A38" s="1898"/>
      <c r="B38" s="1899" t="s">
        <v>1986</v>
      </c>
      <c r="C38" s="1899"/>
      <c r="D38" s="1899"/>
      <c r="E38" s="1900"/>
      <c r="F38" s="1901"/>
    </row>
    <row r="39" spans="1:6" ht="12" customHeight="1">
      <c r="A39" s="1902" t="s">
        <v>1987</v>
      </c>
      <c r="B39" s="1899" t="s">
        <v>1988</v>
      </c>
      <c r="C39" s="1899"/>
      <c r="D39" s="1899"/>
      <c r="E39" s="1900"/>
      <c r="F39" s="1901"/>
    </row>
    <row r="40" spans="1:6" ht="12" customHeight="1">
      <c r="A40" s="1898"/>
      <c r="B40" s="1899" t="s">
        <v>1989</v>
      </c>
      <c r="C40" s="1899"/>
      <c r="D40" s="1899"/>
      <c r="E40" s="1900"/>
      <c r="F40" s="1901"/>
    </row>
    <row r="41" spans="1:6" ht="12" customHeight="1">
      <c r="A41" s="1898"/>
      <c r="B41" s="1899" t="s">
        <v>1990</v>
      </c>
      <c r="C41" s="1899"/>
      <c r="D41" s="1899"/>
      <c r="E41" s="1900"/>
      <c r="F41" s="1901"/>
    </row>
    <row r="42" spans="1:6" ht="12" customHeight="1">
      <c r="A42" s="1898"/>
      <c r="B42" s="1899" t="s">
        <v>1991</v>
      </c>
      <c r="C42" s="1899"/>
      <c r="D42" s="1899"/>
      <c r="E42" s="1900"/>
      <c r="F42" s="1901"/>
    </row>
    <row r="43" spans="1:6" ht="12" customHeight="1">
      <c r="A43" s="1898"/>
      <c r="B43" s="1899" t="s">
        <v>1992</v>
      </c>
      <c r="C43" s="1899"/>
      <c r="D43" s="1899"/>
      <c r="E43" s="1900"/>
      <c r="F43" s="1901"/>
    </row>
    <row r="44" spans="1:6" ht="12" customHeight="1">
      <c r="A44" s="1898"/>
      <c r="B44" s="1899" t="s">
        <v>1993</v>
      </c>
      <c r="C44" s="1899"/>
      <c r="D44" s="1899"/>
      <c r="E44" s="1900"/>
      <c r="F44" s="1901"/>
    </row>
    <row r="45" spans="1:6" ht="12" customHeight="1">
      <c r="A45" s="1898"/>
      <c r="B45" s="1899" t="s">
        <v>1994</v>
      </c>
      <c r="C45" s="1899"/>
      <c r="D45" s="1899"/>
      <c r="E45" s="1900"/>
      <c r="F45" s="1901"/>
    </row>
    <row r="46" spans="1:6" ht="12" customHeight="1">
      <c r="A46" s="1898"/>
      <c r="B46" s="1899" t="s">
        <v>1995</v>
      </c>
      <c r="C46" s="1899"/>
      <c r="D46" s="1899"/>
      <c r="E46" s="1900"/>
      <c r="F46" s="1901"/>
    </row>
    <row r="47" spans="1:6" ht="12" customHeight="1">
      <c r="A47" s="1902" t="s">
        <v>1996</v>
      </c>
      <c r="B47" s="1899" t="s">
        <v>1997</v>
      </c>
      <c r="C47" s="1899"/>
      <c r="D47" s="1899"/>
      <c r="E47" s="1900"/>
      <c r="F47" s="1901"/>
    </row>
    <row r="48" spans="1:6" ht="12" customHeight="1">
      <c r="A48" s="1898"/>
      <c r="B48" s="1899" t="s">
        <v>1998</v>
      </c>
      <c r="C48" s="1899"/>
      <c r="D48" s="1899"/>
      <c r="E48" s="1900"/>
      <c r="F48" s="1901"/>
    </row>
    <row r="49" spans="1:6" ht="12" customHeight="1">
      <c r="A49" s="1898"/>
      <c r="B49" s="1899" t="s">
        <v>1999</v>
      </c>
      <c r="C49" s="1899"/>
      <c r="D49" s="1899"/>
      <c r="E49" s="1900"/>
      <c r="F49" s="1901"/>
    </row>
    <row r="50" spans="1:6" ht="12" customHeight="1">
      <c r="A50" s="1898"/>
      <c r="B50" s="1899"/>
      <c r="C50" s="1899"/>
      <c r="D50" s="1899"/>
      <c r="E50" s="1900"/>
      <c r="F50" s="1901"/>
    </row>
    <row r="51" spans="1:6" ht="12" customHeight="1">
      <c r="A51" s="1898"/>
      <c r="B51" s="1899"/>
      <c r="C51" s="1899"/>
      <c r="D51" s="1899"/>
      <c r="E51" s="1900"/>
      <c r="F51" s="1901"/>
    </row>
    <row r="52" spans="1:6" ht="12" customHeight="1">
      <c r="A52" s="1898"/>
      <c r="B52" s="1899"/>
      <c r="C52" s="1899"/>
      <c r="D52" s="1899"/>
      <c r="E52" s="1900"/>
      <c r="F52" s="1901"/>
    </row>
    <row r="53" spans="1:6" ht="12" customHeight="1">
      <c r="A53" s="1898"/>
      <c r="B53" s="1899"/>
      <c r="C53" s="1899"/>
      <c r="D53" s="1899"/>
      <c r="E53" s="1900"/>
      <c r="F53" s="1901"/>
    </row>
    <row r="54" spans="1:6" ht="12" customHeight="1">
      <c r="A54" s="1898"/>
      <c r="B54" s="1899"/>
      <c r="C54" s="1899"/>
      <c r="D54" s="1899"/>
      <c r="E54" s="1900"/>
      <c r="F54" s="1901"/>
    </row>
    <row r="55" spans="1:6" ht="12" customHeight="1">
      <c r="A55" s="1898"/>
      <c r="B55" s="1899"/>
      <c r="C55" s="1899"/>
      <c r="D55" s="1899"/>
      <c r="E55" s="1900"/>
      <c r="F55" s="1901"/>
    </row>
    <row r="56" spans="1:6" ht="12" customHeight="1">
      <c r="A56" s="1898"/>
      <c r="B56" s="1899"/>
      <c r="C56" s="1899"/>
      <c r="D56" s="1899"/>
      <c r="E56" s="1900"/>
      <c r="F56" s="1901"/>
    </row>
    <row r="57" spans="1:6" ht="12" customHeight="1">
      <c r="A57" s="1898"/>
      <c r="B57" s="1899"/>
      <c r="C57" s="1899"/>
      <c r="D57" s="1899"/>
      <c r="E57" s="1900"/>
      <c r="F57" s="1901"/>
    </row>
    <row r="58" spans="1:6" ht="12" customHeight="1">
      <c r="A58" s="1898"/>
      <c r="B58" s="1899"/>
      <c r="C58" s="1899"/>
      <c r="D58" s="1899"/>
      <c r="E58" s="1900"/>
      <c r="F58" s="1901"/>
    </row>
    <row r="59" spans="1:6" ht="12" customHeight="1">
      <c r="A59" s="1904"/>
      <c r="B59" s="1905"/>
      <c r="C59" s="1905"/>
      <c r="D59" s="1905"/>
      <c r="E59" s="1905"/>
      <c r="F59" s="1906"/>
    </row>
    <row r="60" spans="1:6" s="1894" customFormat="1" ht="12" customHeight="1">
      <c r="A60" s="1907" t="s">
        <v>391</v>
      </c>
    </row>
  </sheetData>
  <customSheetViews>
    <customSheetView guid="{4E7A3D04-9F51-465C-A42B-3DF9B3E7D5B5}" hiddenColumns="1">
      <selection activeCell="F34" sqref="F34"/>
      <pageMargins left="0.5" right="0.5" top="0.5" bottom="0.25" header="0" footer="0"/>
      <printOptions horizontalCentered="1" verticalCentered="1"/>
      <pageSetup orientation="portrait" horizontalDpi="4294967292" r:id="rId1"/>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2"/>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3"/>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4"/>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5"/>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6"/>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7"/>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8"/>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9"/>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10"/>
      <headerFooter alignWithMargins="0"/>
    </customSheetView>
    <customSheetView guid="{F56BCD39-3910-4701-BCCF-245589B07D98}"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s>
  <printOptions horizontalCentered="1" verticalCentered="1"/>
  <pageMargins left="0.5" right="0.5" top="0.5" bottom="0.25" header="0" footer="0"/>
  <pageSetup orientation="portrait" r:id="rId12"/>
  <headerFooter alignWithMargins="0"/>
  <legacyDrawing r:id="rId1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7"/>
  <sheetViews>
    <sheetView showGridLines="0" showZeros="0" topLeftCell="A40" workbookViewId="0">
      <selection activeCell="O75" sqref="O75"/>
    </sheetView>
  </sheetViews>
  <sheetFormatPr defaultColWidth="8.85546875" defaultRowHeight="12.75" customHeight="1"/>
  <cols>
    <col min="1" max="1" width="4.7109375" style="1084" customWidth="1"/>
    <col min="2" max="2" width="2.42578125" style="1084" customWidth="1"/>
    <col min="3" max="3" width="4.140625" style="1084" customWidth="1"/>
    <col min="4" max="4" width="4.7109375" style="1084" customWidth="1"/>
    <col min="5" max="5" width="3.7109375" style="1084" customWidth="1"/>
    <col min="6" max="6" width="29.42578125" style="1084" customWidth="1"/>
    <col min="7" max="7" width="15.7109375" style="1084" customWidth="1"/>
    <col min="8" max="8" width="13.5703125" style="1084" customWidth="1"/>
    <col min="9" max="10" width="13.7109375" style="1084" customWidth="1"/>
    <col min="11" max="12" width="4.7109375" style="1084" customWidth="1"/>
    <col min="13" max="13" width="2" style="1084" customWidth="1"/>
    <col min="14" max="14" width="4.5703125" style="1084" customWidth="1"/>
    <col min="15" max="16" width="19.28515625" style="1084" customWidth="1"/>
    <col min="17" max="17" width="18.28515625" style="1084" customWidth="1"/>
    <col min="18" max="18" width="18.7109375" style="1084" customWidth="1"/>
    <col min="19" max="19" width="17.5703125" style="1084" customWidth="1"/>
    <col min="20" max="20" width="5.7109375" style="1084" customWidth="1"/>
    <col min="21" max="22" width="8.85546875" style="1084"/>
    <col min="23" max="23" width="20.140625" style="1240" bestFit="1" customWidth="1"/>
    <col min="24" max="24" width="10.140625" style="1240" bestFit="1" customWidth="1"/>
    <col min="25" max="25" width="25.28515625" style="1240" bestFit="1" customWidth="1"/>
    <col min="26" max="26" width="10.140625" style="1240" bestFit="1" customWidth="1"/>
    <col min="27" max="16384" width="8.85546875" style="1084"/>
  </cols>
  <sheetData>
    <row r="1" spans="1:26" ht="12.75" customHeight="1">
      <c r="A1" s="1662" t="s">
        <v>2000</v>
      </c>
      <c r="K1" s="1664" t="s">
        <v>3461</v>
      </c>
      <c r="L1" s="1662" t="s">
        <v>3461</v>
      </c>
      <c r="M1" s="685"/>
      <c r="N1" s="685"/>
      <c r="O1" s="685"/>
      <c r="T1" s="1664" t="s">
        <v>2001</v>
      </c>
    </row>
    <row r="2" spans="1:26">
      <c r="A2" s="3906" t="s">
        <v>2002</v>
      </c>
      <c r="B2" s="3907"/>
      <c r="C2" s="3907"/>
      <c r="D2" s="3907"/>
      <c r="E2" s="3907"/>
      <c r="F2" s="3907"/>
      <c r="G2" s="3907"/>
      <c r="H2" s="3907"/>
      <c r="I2" s="3907"/>
      <c r="J2" s="3907"/>
      <c r="K2" s="3908"/>
      <c r="L2" s="3906" t="s">
        <v>2002</v>
      </c>
      <c r="M2" s="3907"/>
      <c r="N2" s="3907"/>
      <c r="O2" s="3907"/>
      <c r="P2" s="3907"/>
      <c r="Q2" s="3907"/>
      <c r="R2" s="3907"/>
      <c r="S2" s="3907"/>
      <c r="T2" s="3908"/>
    </row>
    <row r="3" spans="1:26" s="685" customFormat="1" ht="12.75" customHeight="1">
      <c r="A3" s="3909" t="s">
        <v>295</v>
      </c>
      <c r="B3" s="3947"/>
      <c r="C3" s="3947"/>
      <c r="D3" s="3947"/>
      <c r="E3" s="3947"/>
      <c r="F3" s="3947"/>
      <c r="G3" s="3947"/>
      <c r="H3" s="3947"/>
      <c r="I3" s="3947"/>
      <c r="J3" s="3947"/>
      <c r="K3" s="3911"/>
      <c r="L3" s="3909" t="s">
        <v>295</v>
      </c>
      <c r="M3" s="3947"/>
      <c r="N3" s="3947"/>
      <c r="O3" s="3947"/>
      <c r="P3" s="3947"/>
      <c r="Q3" s="3947"/>
      <c r="R3" s="3947"/>
      <c r="S3" s="3947"/>
      <c r="T3" s="3911"/>
      <c r="W3" s="841"/>
      <c r="X3" s="841"/>
      <c r="Y3" s="841"/>
      <c r="Z3" s="841"/>
    </row>
    <row r="4" spans="1:26" s="685" customFormat="1" ht="12.75" customHeight="1">
      <c r="A4" s="1247"/>
      <c r="B4" s="1273"/>
      <c r="C4" s="1273"/>
      <c r="D4" s="1273"/>
      <c r="E4" s="1248"/>
      <c r="F4" s="1273"/>
      <c r="G4" s="1273"/>
      <c r="H4" s="1273"/>
      <c r="I4" s="1273"/>
      <c r="J4" s="1273"/>
      <c r="K4" s="1250"/>
      <c r="L4" s="1247"/>
      <c r="M4" s="1273"/>
      <c r="N4" s="1273"/>
      <c r="O4" s="1273"/>
      <c r="P4" s="1273"/>
      <c r="Q4" s="1273"/>
      <c r="R4" s="1273"/>
      <c r="S4" s="1273"/>
      <c r="T4" s="1250"/>
      <c r="W4" s="841"/>
      <c r="X4" s="841"/>
      <c r="Y4" s="841"/>
      <c r="Z4" s="841"/>
    </row>
    <row r="5" spans="1:26" s="685" customFormat="1" ht="12.75" customHeight="1">
      <c r="A5" s="3913" t="s">
        <v>2003</v>
      </c>
      <c r="B5" s="3981"/>
      <c r="C5" s="3981"/>
      <c r="D5" s="3981"/>
      <c r="E5" s="3981"/>
      <c r="F5" s="3981"/>
      <c r="G5" s="3981"/>
      <c r="H5" s="3981"/>
      <c r="I5" s="3981"/>
      <c r="J5" s="3981"/>
      <c r="K5" s="3982"/>
      <c r="L5" s="3913" t="s">
        <v>2003</v>
      </c>
      <c r="M5" s="3981"/>
      <c r="N5" s="3981"/>
      <c r="O5" s="3981"/>
      <c r="P5" s="3981"/>
      <c r="Q5" s="3981"/>
      <c r="R5" s="3981"/>
      <c r="S5" s="3981"/>
      <c r="T5" s="3982"/>
      <c r="W5" s="841"/>
      <c r="X5" s="841"/>
      <c r="Y5" s="841"/>
      <c r="Z5" s="841"/>
    </row>
    <row r="6" spans="1:26" s="1240" customFormat="1" ht="12.75" customHeight="1">
      <c r="A6" s="1797"/>
      <c r="B6" s="1798"/>
      <c r="C6" s="1800"/>
      <c r="D6" s="1798"/>
      <c r="E6" s="1800"/>
      <c r="F6" s="1799"/>
      <c r="G6" s="1364"/>
      <c r="H6" s="1909" t="s">
        <v>983</v>
      </c>
      <c r="I6" s="1909"/>
      <c r="J6" s="827"/>
      <c r="K6" s="1797"/>
      <c r="L6" s="1797"/>
      <c r="M6" s="1798"/>
      <c r="N6" s="1799"/>
      <c r="O6" s="1800"/>
      <c r="P6" s="1358" t="s">
        <v>2004</v>
      </c>
      <c r="Q6" s="1668"/>
      <c r="R6" s="1909" t="s">
        <v>2005</v>
      </c>
      <c r="S6" s="1910"/>
      <c r="T6" s="1797"/>
    </row>
    <row r="7" spans="1:26" s="1240" customFormat="1" ht="12.75" customHeight="1">
      <c r="A7" s="1398"/>
      <c r="B7" s="1399"/>
      <c r="C7" s="1378"/>
      <c r="D7" s="1399"/>
      <c r="E7" s="1084"/>
      <c r="F7" s="1400"/>
      <c r="G7" s="854"/>
      <c r="H7" s="839"/>
      <c r="I7" s="839"/>
      <c r="J7" s="839" t="s">
        <v>1187</v>
      </c>
      <c r="K7" s="1398"/>
      <c r="L7" s="1398"/>
      <c r="M7" s="1399"/>
      <c r="N7" s="1400"/>
      <c r="O7" s="1644"/>
      <c r="P7" s="1911"/>
      <c r="Q7" s="1643"/>
      <c r="R7" s="1643"/>
      <c r="S7" s="1643"/>
      <c r="T7" s="1398"/>
    </row>
    <row r="8" spans="1:26" s="1240" customFormat="1" ht="12.75" customHeight="1">
      <c r="A8" s="839" t="s">
        <v>7</v>
      </c>
      <c r="B8" s="1430" t="s">
        <v>71</v>
      </c>
      <c r="C8" s="1353"/>
      <c r="D8" s="1244" t="s">
        <v>2006</v>
      </c>
      <c r="E8" s="1351"/>
      <c r="F8" s="1273"/>
      <c r="G8" s="1247" t="s">
        <v>2007</v>
      </c>
      <c r="H8" s="839" t="s">
        <v>67</v>
      </c>
      <c r="I8" s="839" t="s">
        <v>2008</v>
      </c>
      <c r="J8" s="839" t="s">
        <v>2009</v>
      </c>
      <c r="K8" s="839" t="s">
        <v>7</v>
      </c>
      <c r="L8" s="839" t="s">
        <v>7</v>
      </c>
      <c r="M8" s="1430" t="s">
        <v>71</v>
      </c>
      <c r="N8" s="854"/>
      <c r="O8" s="856" t="s">
        <v>2010</v>
      </c>
      <c r="P8" s="839" t="s">
        <v>67</v>
      </c>
      <c r="Q8" s="839" t="s">
        <v>2008</v>
      </c>
      <c r="R8" s="839" t="s">
        <v>67</v>
      </c>
      <c r="S8" s="839" t="s">
        <v>2008</v>
      </c>
      <c r="T8" s="839" t="s">
        <v>7</v>
      </c>
    </row>
    <row r="9" spans="1:26" s="1240" customFormat="1" ht="12.75" customHeight="1">
      <c r="A9" s="839" t="s">
        <v>17</v>
      </c>
      <c r="B9" s="1430" t="s">
        <v>79</v>
      </c>
      <c r="C9" s="1353"/>
      <c r="D9" s="1247"/>
      <c r="E9" s="1248"/>
      <c r="F9" s="1351"/>
      <c r="G9" s="1247" t="s">
        <v>2011</v>
      </c>
      <c r="H9" s="839"/>
      <c r="I9" s="839" t="s">
        <v>2012</v>
      </c>
      <c r="J9" s="839" t="s">
        <v>1192</v>
      </c>
      <c r="K9" s="839" t="s">
        <v>17</v>
      </c>
      <c r="L9" s="839" t="s">
        <v>17</v>
      </c>
      <c r="M9" s="1430" t="s">
        <v>79</v>
      </c>
      <c r="N9" s="854"/>
      <c r="O9" s="1248" t="s">
        <v>1880</v>
      </c>
      <c r="P9" s="1398"/>
      <c r="Q9" s="839" t="s">
        <v>2012</v>
      </c>
      <c r="R9" s="839"/>
      <c r="S9" s="839" t="s">
        <v>2012</v>
      </c>
      <c r="T9" s="839" t="s">
        <v>17</v>
      </c>
    </row>
    <row r="10" spans="1:26" s="1240" customFormat="1" ht="12.75" customHeight="1" thickBot="1">
      <c r="A10" s="1451"/>
      <c r="B10" s="1912"/>
      <c r="C10" s="1913"/>
      <c r="D10" s="1914" t="s">
        <v>24</v>
      </c>
      <c r="E10" s="1452"/>
      <c r="F10" s="1258"/>
      <c r="G10" s="1256" t="s">
        <v>25</v>
      </c>
      <c r="H10" s="833" t="s">
        <v>26</v>
      </c>
      <c r="I10" s="833" t="s">
        <v>27</v>
      </c>
      <c r="J10" s="833" t="s">
        <v>28</v>
      </c>
      <c r="K10" s="1451"/>
      <c r="L10" s="1451"/>
      <c r="M10" s="1912"/>
      <c r="N10" s="1915"/>
      <c r="O10" s="1258" t="s">
        <v>29</v>
      </c>
      <c r="P10" s="833" t="s">
        <v>30</v>
      </c>
      <c r="Q10" s="833" t="s">
        <v>31</v>
      </c>
      <c r="R10" s="833" t="s">
        <v>32</v>
      </c>
      <c r="S10" s="833" t="s">
        <v>89</v>
      </c>
      <c r="T10" s="1451"/>
      <c r="W10" s="220"/>
      <c r="X10" s="220"/>
      <c r="Y10" s="220"/>
      <c r="Z10" s="220"/>
    </row>
    <row r="11" spans="1:26" s="1240" customFormat="1" ht="12.75" customHeight="1">
      <c r="A11" s="1398"/>
      <c r="B11" s="1427"/>
      <c r="C11" s="1249"/>
      <c r="D11" s="1916" t="s">
        <v>2013</v>
      </c>
      <c r="E11" s="1917"/>
      <c r="F11" s="1918"/>
      <c r="G11" s="1919"/>
      <c r="H11" s="1920"/>
      <c r="I11" s="1921"/>
      <c r="J11" s="1922"/>
      <c r="K11" s="1923"/>
      <c r="L11" s="1923"/>
      <c r="M11" s="1924"/>
      <c r="N11" s="1924"/>
      <c r="O11" s="1925"/>
      <c r="P11" s="1926"/>
      <c r="Q11" s="1921"/>
      <c r="R11" s="1927"/>
      <c r="S11" s="1922"/>
      <c r="T11" s="1398"/>
    </row>
    <row r="12" spans="1:26" s="685" customFormat="1" ht="12.75" customHeight="1">
      <c r="A12" s="1280">
        <v>1</v>
      </c>
      <c r="B12" s="1263"/>
      <c r="C12" s="1239"/>
      <c r="D12" s="1928" t="s">
        <v>2014</v>
      </c>
      <c r="E12" s="836"/>
      <c r="F12" s="836"/>
      <c r="G12" s="1929">
        <v>25982</v>
      </c>
      <c r="H12" s="1930">
        <v>3021</v>
      </c>
      <c r="I12" s="1931"/>
      <c r="J12" s="1932">
        <v>-3397</v>
      </c>
      <c r="K12" s="1931">
        <v>1</v>
      </c>
      <c r="L12" s="1933">
        <v>1</v>
      </c>
      <c r="M12" s="1934"/>
      <c r="N12" s="1934"/>
      <c r="O12" s="1935"/>
      <c r="P12" s="1931">
        <v>158355</v>
      </c>
      <c r="Q12" s="1931"/>
      <c r="R12" s="1936">
        <v>65301</v>
      </c>
      <c r="S12" s="1932"/>
      <c r="T12" s="1286">
        <v>1</v>
      </c>
      <c r="W12" s="841"/>
      <c r="X12" s="841"/>
      <c r="Y12" s="841"/>
      <c r="Z12" s="841"/>
    </row>
    <row r="13" spans="1:26" s="685" customFormat="1" ht="12.75" customHeight="1">
      <c r="A13" s="1287">
        <f>+A12+1</f>
        <v>2</v>
      </c>
      <c r="B13" s="1937"/>
      <c r="C13" s="1239"/>
      <c r="D13" s="1928" t="s">
        <v>2015</v>
      </c>
      <c r="E13" s="836"/>
      <c r="F13" s="836"/>
      <c r="G13" s="1929">
        <v>338411</v>
      </c>
      <c r="H13" s="1938">
        <v>138148</v>
      </c>
      <c r="I13" s="1939">
        <v>167</v>
      </c>
      <c r="J13" s="1940">
        <v>-17769</v>
      </c>
      <c r="K13" s="1939">
        <f t="shared" ref="K13:L16" si="0">+K12+1</f>
        <v>2</v>
      </c>
      <c r="L13" s="1941">
        <f t="shared" si="0"/>
        <v>2</v>
      </c>
      <c r="M13" s="1942"/>
      <c r="N13" s="1942"/>
      <c r="O13" s="1943">
        <v>-8958</v>
      </c>
      <c r="P13" s="1939">
        <v>4954155</v>
      </c>
      <c r="Q13" s="1939">
        <v>5024</v>
      </c>
      <c r="R13" s="1944">
        <v>1943921</v>
      </c>
      <c r="S13" s="1940">
        <v>674</v>
      </c>
      <c r="T13" s="1290">
        <f>+T12+1</f>
        <v>2</v>
      </c>
      <c r="W13" s="841"/>
      <c r="X13" s="841"/>
      <c r="Y13" s="841"/>
      <c r="Z13" s="841"/>
    </row>
    <row r="14" spans="1:26" s="685" customFormat="1" ht="12.75" customHeight="1">
      <c r="A14" s="1287">
        <f>+A13+1</f>
        <v>3</v>
      </c>
      <c r="B14" s="1937"/>
      <c r="C14" s="1239"/>
      <c r="D14" s="1928" t="s">
        <v>2016</v>
      </c>
      <c r="E14" s="836"/>
      <c r="F14" s="836"/>
      <c r="G14" s="1929"/>
      <c r="H14" s="1938">
        <v>61</v>
      </c>
      <c r="I14" s="1939"/>
      <c r="J14" s="1940"/>
      <c r="K14" s="1939">
        <f t="shared" si="0"/>
        <v>3</v>
      </c>
      <c r="L14" s="1941">
        <f t="shared" si="0"/>
        <v>3</v>
      </c>
      <c r="M14" s="1942"/>
      <c r="N14" s="1942"/>
      <c r="O14" s="1943"/>
      <c r="P14" s="1939">
        <v>2341</v>
      </c>
      <c r="Q14" s="1939"/>
      <c r="R14" s="1944">
        <v>326</v>
      </c>
      <c r="S14" s="1940"/>
      <c r="T14" s="1290">
        <f>+T13+1</f>
        <v>3</v>
      </c>
      <c r="W14" s="841"/>
      <c r="X14" s="841"/>
      <c r="Y14" s="841"/>
      <c r="Z14" s="841"/>
    </row>
    <row r="15" spans="1:26" s="685" customFormat="1" ht="12.75" customHeight="1">
      <c r="A15" s="1287">
        <f>+A14+1</f>
        <v>4</v>
      </c>
      <c r="B15" s="1937"/>
      <c r="C15" s="1239"/>
      <c r="D15" s="1928" t="s">
        <v>2017</v>
      </c>
      <c r="E15" s="836"/>
      <c r="F15" s="836"/>
      <c r="G15" s="1929"/>
      <c r="H15" s="1938"/>
      <c r="I15" s="1939"/>
      <c r="J15" s="1940"/>
      <c r="K15" s="1939">
        <f t="shared" si="0"/>
        <v>4</v>
      </c>
      <c r="L15" s="1941">
        <f t="shared" si="0"/>
        <v>4</v>
      </c>
      <c r="M15" s="1942"/>
      <c r="N15" s="1942"/>
      <c r="O15" s="1943"/>
      <c r="P15" s="1939"/>
      <c r="Q15" s="1939"/>
      <c r="R15" s="1944"/>
      <c r="S15" s="1940"/>
      <c r="T15" s="1290">
        <f>+T14+1</f>
        <v>4</v>
      </c>
      <c r="W15" s="841"/>
      <c r="X15" s="841"/>
      <c r="Y15" s="841"/>
      <c r="Z15" s="841"/>
    </row>
    <row r="16" spans="1:26" s="685" customFormat="1" ht="12.75" customHeight="1">
      <c r="A16" s="1287">
        <f>+A15+1</f>
        <v>5</v>
      </c>
      <c r="B16" s="1937" t="s">
        <v>98</v>
      </c>
      <c r="C16" s="1239"/>
      <c r="D16" s="1928"/>
      <c r="E16" s="1945" t="s">
        <v>16</v>
      </c>
      <c r="F16" s="1945"/>
      <c r="G16" s="1946">
        <v>364393</v>
      </c>
      <c r="H16" s="1947">
        <v>141230</v>
      </c>
      <c r="I16" s="1685">
        <v>167</v>
      </c>
      <c r="J16" s="1686">
        <v>-21166</v>
      </c>
      <c r="K16" s="1939">
        <f t="shared" si="0"/>
        <v>5</v>
      </c>
      <c r="L16" s="1941">
        <f t="shared" si="0"/>
        <v>5</v>
      </c>
      <c r="M16" s="1942"/>
      <c r="N16" s="1942"/>
      <c r="O16" s="1943">
        <v>-8958</v>
      </c>
      <c r="P16" s="1948">
        <v>5114851</v>
      </c>
      <c r="Q16" s="1948">
        <v>5024</v>
      </c>
      <c r="R16" s="1948">
        <v>2009548</v>
      </c>
      <c r="S16" s="1949">
        <v>674</v>
      </c>
      <c r="T16" s="1290">
        <f>+T15+1</f>
        <v>5</v>
      </c>
      <c r="W16" s="841"/>
      <c r="X16" s="841"/>
      <c r="Y16" s="841"/>
      <c r="Z16" s="841"/>
    </row>
    <row r="17" spans="1:26" s="685" customFormat="1" ht="12.75" customHeight="1">
      <c r="A17" s="1302"/>
      <c r="B17" s="1427"/>
      <c r="C17" s="1249"/>
      <c r="D17" s="1401" t="s">
        <v>206</v>
      </c>
      <c r="E17" s="1918"/>
      <c r="F17" s="1918"/>
      <c r="G17" s="1950"/>
      <c r="H17" s="1951"/>
      <c r="I17" s="1952"/>
      <c r="J17" s="1953"/>
      <c r="K17" s="1952"/>
      <c r="L17" s="1954"/>
      <c r="M17" s="1955"/>
      <c r="N17" s="1955"/>
      <c r="O17" s="1956"/>
      <c r="P17" s="1952"/>
      <c r="Q17" s="1952"/>
      <c r="R17" s="1957"/>
      <c r="S17" s="1953"/>
      <c r="T17" s="1319"/>
      <c r="W17" s="841"/>
      <c r="X17" s="841"/>
      <c r="Y17" s="841"/>
      <c r="Z17" s="841"/>
    </row>
    <row r="18" spans="1:26" s="685" customFormat="1" ht="12.75" customHeight="1">
      <c r="A18" s="1280">
        <f>+A16+1</f>
        <v>6</v>
      </c>
      <c r="B18" s="1263"/>
      <c r="C18" s="1239"/>
      <c r="D18" s="1928" t="s">
        <v>2018</v>
      </c>
      <c r="E18" s="836"/>
      <c r="F18" s="836"/>
      <c r="G18" s="1929"/>
      <c r="H18" s="1930"/>
      <c r="I18" s="1931"/>
      <c r="J18" s="1932"/>
      <c r="K18" s="1931">
        <f>+K16+1</f>
        <v>6</v>
      </c>
      <c r="L18" s="1933">
        <f>+L16+1</f>
        <v>6</v>
      </c>
      <c r="M18" s="1934"/>
      <c r="N18" s="1934"/>
      <c r="O18" s="1935"/>
      <c r="P18" s="1931"/>
      <c r="Q18" s="1931"/>
      <c r="R18" s="1936"/>
      <c r="S18" s="1932"/>
      <c r="T18" s="1286">
        <f>+T16+1</f>
        <v>6</v>
      </c>
      <c r="W18" s="841"/>
      <c r="X18" s="841"/>
      <c r="Y18" s="841"/>
      <c r="Z18" s="841"/>
    </row>
    <row r="19" spans="1:26" s="685" customFormat="1" ht="12.75" customHeight="1">
      <c r="A19" s="1287">
        <f t="shared" ref="A19:A36" si="1">+A18+1</f>
        <v>7</v>
      </c>
      <c r="B19" s="1937"/>
      <c r="C19" s="1239"/>
      <c r="D19" s="1928" t="s">
        <v>2019</v>
      </c>
      <c r="E19" s="836"/>
      <c r="F19" s="836"/>
      <c r="G19" s="1929">
        <v>839</v>
      </c>
      <c r="H19" s="1938">
        <v>40</v>
      </c>
      <c r="I19" s="1939"/>
      <c r="J19" s="1940">
        <v>7</v>
      </c>
      <c r="K19" s="1939">
        <f t="shared" ref="K19:L34" si="2">+K18+1</f>
        <v>7</v>
      </c>
      <c r="L19" s="1941">
        <f t="shared" si="2"/>
        <v>7</v>
      </c>
      <c r="M19" s="1942"/>
      <c r="N19" s="1942"/>
      <c r="O19" s="1943"/>
      <c r="P19" s="1939">
        <v>1201</v>
      </c>
      <c r="Q19" s="1939"/>
      <c r="R19" s="1944">
        <v>834</v>
      </c>
      <c r="S19" s="1940"/>
      <c r="T19" s="1290">
        <f t="shared" ref="T19:T36" si="3">+T18+1</f>
        <v>7</v>
      </c>
      <c r="W19" s="841"/>
      <c r="X19" s="841"/>
      <c r="Y19" s="841"/>
      <c r="Z19" s="841"/>
    </row>
    <row r="20" spans="1:26" s="685" customFormat="1" ht="12.75" customHeight="1">
      <c r="A20" s="1287">
        <f t="shared" si="1"/>
        <v>8</v>
      </c>
      <c r="B20" s="1937"/>
      <c r="C20" s="1239"/>
      <c r="D20" s="1928" t="s">
        <v>2020</v>
      </c>
      <c r="E20" s="836"/>
      <c r="F20" s="836"/>
      <c r="G20" s="1929">
        <v>33059</v>
      </c>
      <c r="H20" s="1938">
        <v>3884</v>
      </c>
      <c r="I20" s="1939"/>
      <c r="J20" s="1940">
        <v>-5042</v>
      </c>
      <c r="K20" s="1939">
        <f t="shared" si="2"/>
        <v>8</v>
      </c>
      <c r="L20" s="1941">
        <f t="shared" si="2"/>
        <v>8</v>
      </c>
      <c r="M20" s="1942"/>
      <c r="N20" s="1942"/>
      <c r="O20" s="1943">
        <v>7490</v>
      </c>
      <c r="P20" s="1939">
        <v>391048</v>
      </c>
      <c r="Q20" s="1939"/>
      <c r="R20" s="1944">
        <v>247680</v>
      </c>
      <c r="S20" s="1940"/>
      <c r="T20" s="1290">
        <f t="shared" si="3"/>
        <v>8</v>
      </c>
      <c r="W20" s="841"/>
      <c r="X20" s="841"/>
      <c r="Y20" s="841"/>
      <c r="Z20" s="841"/>
    </row>
    <row r="21" spans="1:26" s="685" customFormat="1" ht="12.75" customHeight="1">
      <c r="A21" s="1287">
        <f t="shared" si="1"/>
        <v>9</v>
      </c>
      <c r="B21" s="1937"/>
      <c r="C21" s="1239"/>
      <c r="D21" s="1928" t="s">
        <v>2021</v>
      </c>
      <c r="E21" s="836"/>
      <c r="F21" s="836"/>
      <c r="G21" s="1929">
        <v>38820</v>
      </c>
      <c r="H21" s="1938">
        <v>6461</v>
      </c>
      <c r="I21" s="1939"/>
      <c r="J21" s="1940">
        <v>-13203</v>
      </c>
      <c r="K21" s="1939">
        <f t="shared" si="2"/>
        <v>9</v>
      </c>
      <c r="L21" s="1941">
        <f t="shared" si="2"/>
        <v>9</v>
      </c>
      <c r="M21" s="1942"/>
      <c r="N21" s="1942"/>
      <c r="O21" s="1943"/>
      <c r="P21" s="1939">
        <v>781177</v>
      </c>
      <c r="Q21" s="1939"/>
      <c r="R21" s="1944">
        <v>262745</v>
      </c>
      <c r="S21" s="1940"/>
      <c r="T21" s="1290">
        <f t="shared" si="3"/>
        <v>9</v>
      </c>
      <c r="W21" s="841"/>
      <c r="X21" s="841"/>
      <c r="Y21" s="841"/>
      <c r="Z21" s="841"/>
    </row>
    <row r="22" spans="1:26" s="685" customFormat="1" ht="12.75" customHeight="1">
      <c r="A22" s="1287">
        <f t="shared" si="1"/>
        <v>10</v>
      </c>
      <c r="B22" s="1937"/>
      <c r="C22" s="1239"/>
      <c r="D22" s="1928" t="s">
        <v>2022</v>
      </c>
      <c r="E22" s="836"/>
      <c r="F22" s="836"/>
      <c r="G22" s="1929">
        <v>13958</v>
      </c>
      <c r="H22" s="1938">
        <v>4840</v>
      </c>
      <c r="I22" s="1939"/>
      <c r="J22" s="1940">
        <v>-2042</v>
      </c>
      <c r="K22" s="1939">
        <f t="shared" si="2"/>
        <v>10</v>
      </c>
      <c r="L22" s="1941">
        <f t="shared" si="2"/>
        <v>10</v>
      </c>
      <c r="M22" s="1942"/>
      <c r="N22" s="1942"/>
      <c r="O22" s="1943">
        <v>13396</v>
      </c>
      <c r="P22" s="1939">
        <v>403143</v>
      </c>
      <c r="Q22" s="1939"/>
      <c r="R22" s="1944">
        <v>192334</v>
      </c>
      <c r="S22" s="1940"/>
      <c r="T22" s="1290">
        <f t="shared" si="3"/>
        <v>10</v>
      </c>
      <c r="W22" s="841"/>
      <c r="X22" s="841"/>
      <c r="Y22" s="841"/>
      <c r="Z22" s="841"/>
    </row>
    <row r="23" spans="1:26" s="685" customFormat="1" ht="12.75" customHeight="1">
      <c r="A23" s="1287">
        <f t="shared" si="1"/>
        <v>11</v>
      </c>
      <c r="B23" s="1937"/>
      <c r="C23" s="1239"/>
      <c r="D23" s="1928" t="s">
        <v>2023</v>
      </c>
      <c r="E23" s="836"/>
      <c r="F23" s="836"/>
      <c r="G23" s="1929">
        <v>21177</v>
      </c>
      <c r="H23" s="1938">
        <v>5632</v>
      </c>
      <c r="I23" s="1939"/>
      <c r="J23" s="1940">
        <v>-1873</v>
      </c>
      <c r="K23" s="1939">
        <f t="shared" si="2"/>
        <v>11</v>
      </c>
      <c r="L23" s="1941">
        <f t="shared" si="2"/>
        <v>11</v>
      </c>
      <c r="M23" s="1942"/>
      <c r="N23" s="1942"/>
      <c r="O23" s="1943">
        <v>995</v>
      </c>
      <c r="P23" s="1939">
        <v>408496</v>
      </c>
      <c r="Q23" s="1939"/>
      <c r="R23" s="1944">
        <v>184911</v>
      </c>
      <c r="S23" s="1940"/>
      <c r="T23" s="1290">
        <f t="shared" si="3"/>
        <v>11</v>
      </c>
      <c r="W23" s="841"/>
      <c r="X23" s="841"/>
      <c r="Y23" s="841"/>
      <c r="Z23" s="841"/>
    </row>
    <row r="24" spans="1:26" s="685" customFormat="1" ht="12.75" customHeight="1">
      <c r="A24" s="1287">
        <f t="shared" si="1"/>
        <v>12</v>
      </c>
      <c r="B24" s="1937"/>
      <c r="C24" s="1239"/>
      <c r="D24" s="1928" t="s">
        <v>2024</v>
      </c>
      <c r="E24" s="836"/>
      <c r="F24" s="836"/>
      <c r="G24" s="1929">
        <v>4744</v>
      </c>
      <c r="H24" s="1938">
        <v>7844</v>
      </c>
      <c r="I24" s="1939"/>
      <c r="J24" s="1940">
        <v>-6465</v>
      </c>
      <c r="K24" s="1939">
        <f t="shared" si="2"/>
        <v>12</v>
      </c>
      <c r="L24" s="1941">
        <f t="shared" si="2"/>
        <v>12</v>
      </c>
      <c r="M24" s="1942"/>
      <c r="N24" s="1942"/>
      <c r="O24" s="1943">
        <v>377</v>
      </c>
      <c r="P24" s="1939">
        <v>480156</v>
      </c>
      <c r="Q24" s="1939">
        <v>636</v>
      </c>
      <c r="R24" s="1944">
        <v>134027</v>
      </c>
      <c r="S24" s="1940">
        <v>1096</v>
      </c>
      <c r="T24" s="1290">
        <f t="shared" si="3"/>
        <v>12</v>
      </c>
      <c r="W24" s="841"/>
      <c r="X24" s="841"/>
      <c r="Y24" s="841"/>
      <c r="Z24" s="841"/>
    </row>
    <row r="25" spans="1:26" s="685" customFormat="1" ht="12.75" customHeight="1">
      <c r="A25" s="1287">
        <f t="shared" si="1"/>
        <v>13</v>
      </c>
      <c r="B25" s="1937"/>
      <c r="C25" s="1239"/>
      <c r="D25" s="1928" t="s">
        <v>2025</v>
      </c>
      <c r="E25" s="836"/>
      <c r="F25" s="836"/>
      <c r="G25" s="1929">
        <v>3808</v>
      </c>
      <c r="H25" s="1938">
        <v>2817</v>
      </c>
      <c r="I25" s="1939"/>
      <c r="J25" s="1940">
        <v>-2499</v>
      </c>
      <c r="K25" s="1939">
        <f t="shared" si="2"/>
        <v>13</v>
      </c>
      <c r="L25" s="1941">
        <f t="shared" si="2"/>
        <v>13</v>
      </c>
      <c r="M25" s="1942"/>
      <c r="N25" s="1942"/>
      <c r="O25" s="1943"/>
      <c r="P25" s="1939">
        <v>204345</v>
      </c>
      <c r="Q25" s="1939"/>
      <c r="R25" s="1944">
        <v>89481</v>
      </c>
      <c r="S25" s="1940"/>
      <c r="T25" s="1290">
        <f t="shared" si="3"/>
        <v>13</v>
      </c>
      <c r="W25" s="841"/>
      <c r="X25" s="841"/>
      <c r="Y25" s="841"/>
      <c r="Z25" s="841"/>
    </row>
    <row r="26" spans="1:26" s="685" customFormat="1" ht="12.75" customHeight="1">
      <c r="A26" s="1287">
        <f t="shared" si="1"/>
        <v>14</v>
      </c>
      <c r="B26" s="1937"/>
      <c r="C26" s="1239"/>
      <c r="D26" s="1928" t="s">
        <v>2026</v>
      </c>
      <c r="E26" s="836"/>
      <c r="F26" s="836"/>
      <c r="G26" s="1929">
        <v>164</v>
      </c>
      <c r="H26" s="1938"/>
      <c r="I26" s="1939"/>
      <c r="J26" s="1940"/>
      <c r="K26" s="1939">
        <f t="shared" si="2"/>
        <v>14</v>
      </c>
      <c r="L26" s="1941">
        <f t="shared" si="2"/>
        <v>14</v>
      </c>
      <c r="M26" s="1942"/>
      <c r="N26" s="1942"/>
      <c r="O26" s="1943"/>
      <c r="P26" s="1939"/>
      <c r="Q26" s="1939"/>
      <c r="R26" s="1944"/>
      <c r="S26" s="1940"/>
      <c r="T26" s="1290">
        <f t="shared" si="3"/>
        <v>14</v>
      </c>
      <c r="W26" s="841"/>
      <c r="X26" s="841"/>
      <c r="Y26" s="841"/>
      <c r="Z26" s="841"/>
    </row>
    <row r="27" spans="1:26" s="685" customFormat="1" ht="12.75" customHeight="1">
      <c r="A27" s="1287">
        <f t="shared" si="1"/>
        <v>15</v>
      </c>
      <c r="B27" s="1937"/>
      <c r="C27" s="1239"/>
      <c r="D27" s="1928" t="s">
        <v>2027</v>
      </c>
      <c r="E27" s="836"/>
      <c r="F27" s="836"/>
      <c r="G27" s="1929">
        <v>55</v>
      </c>
      <c r="H27" s="1938"/>
      <c r="I27" s="1939"/>
      <c r="J27" s="1940"/>
      <c r="K27" s="1939">
        <f t="shared" si="2"/>
        <v>15</v>
      </c>
      <c r="L27" s="1941">
        <f t="shared" si="2"/>
        <v>15</v>
      </c>
      <c r="M27" s="1942"/>
      <c r="N27" s="1942"/>
      <c r="O27" s="1943"/>
      <c r="P27" s="1939"/>
      <c r="Q27" s="1939"/>
      <c r="R27" s="1944"/>
      <c r="S27" s="1940"/>
      <c r="T27" s="1290">
        <f t="shared" si="3"/>
        <v>15</v>
      </c>
      <c r="W27" s="841"/>
      <c r="X27" s="841"/>
      <c r="Y27" s="841"/>
      <c r="Z27" s="841"/>
    </row>
    <row r="28" spans="1:26" s="685" customFormat="1" ht="12.75" customHeight="1">
      <c r="A28" s="1287">
        <f t="shared" si="1"/>
        <v>16</v>
      </c>
      <c r="B28" s="1937"/>
      <c r="C28" s="1239"/>
      <c r="D28" s="1928" t="s">
        <v>2028</v>
      </c>
      <c r="E28" s="836"/>
      <c r="F28" s="836"/>
      <c r="G28" s="1929">
        <v>2645</v>
      </c>
      <c r="H28" s="1938">
        <v>-38</v>
      </c>
      <c r="I28" s="1939"/>
      <c r="J28" s="1940">
        <v>-93</v>
      </c>
      <c r="K28" s="1939">
        <f t="shared" si="2"/>
        <v>16</v>
      </c>
      <c r="L28" s="1941">
        <f t="shared" si="2"/>
        <v>16</v>
      </c>
      <c r="M28" s="1942"/>
      <c r="N28" s="1942"/>
      <c r="O28" s="1943">
        <v>-5809</v>
      </c>
      <c r="P28" s="1939">
        <v>1241</v>
      </c>
      <c r="Q28" s="1939"/>
      <c r="R28" s="1944">
        <v>1309</v>
      </c>
      <c r="S28" s="1940"/>
      <c r="T28" s="1290">
        <f t="shared" si="3"/>
        <v>16</v>
      </c>
      <c r="W28" s="841"/>
      <c r="X28" s="841"/>
      <c r="Y28" s="841"/>
      <c r="Z28" s="841"/>
    </row>
    <row r="29" spans="1:26" s="685" customFormat="1" ht="12.75" customHeight="1">
      <c r="A29" s="1287">
        <f t="shared" si="1"/>
        <v>17</v>
      </c>
      <c r="B29" s="1937"/>
      <c r="C29" s="1239"/>
      <c r="D29" s="1928" t="s">
        <v>2029</v>
      </c>
      <c r="E29" s="836"/>
      <c r="F29" s="836"/>
      <c r="G29" s="1929">
        <v>3323</v>
      </c>
      <c r="H29" s="1938">
        <v>839</v>
      </c>
      <c r="I29" s="1939"/>
      <c r="J29" s="1940">
        <v>-130</v>
      </c>
      <c r="K29" s="1939">
        <f t="shared" si="2"/>
        <v>17</v>
      </c>
      <c r="L29" s="1941">
        <f t="shared" si="2"/>
        <v>17</v>
      </c>
      <c r="M29" s="1942"/>
      <c r="N29" s="1942"/>
      <c r="O29" s="1943">
        <v>2768</v>
      </c>
      <c r="P29" s="1939">
        <v>25699</v>
      </c>
      <c r="Q29" s="1939"/>
      <c r="R29" s="1944">
        <v>12705</v>
      </c>
      <c r="S29" s="1940"/>
      <c r="T29" s="1290">
        <f t="shared" si="3"/>
        <v>17</v>
      </c>
      <c r="W29" s="841"/>
      <c r="X29" s="841"/>
      <c r="Y29" s="841"/>
      <c r="Z29" s="841"/>
    </row>
    <row r="30" spans="1:26" s="685" customFormat="1" ht="12.75" customHeight="1">
      <c r="A30" s="1287">
        <f t="shared" si="1"/>
        <v>18</v>
      </c>
      <c r="B30" s="1937"/>
      <c r="C30" s="1239"/>
      <c r="D30" s="1928" t="s">
        <v>2030</v>
      </c>
      <c r="E30" s="836"/>
      <c r="F30" s="836"/>
      <c r="G30" s="1929">
        <v>18</v>
      </c>
      <c r="H30" s="1938">
        <v>-25</v>
      </c>
      <c r="I30" s="1939"/>
      <c r="J30" s="1940">
        <v>-52</v>
      </c>
      <c r="K30" s="1939">
        <f t="shared" si="2"/>
        <v>18</v>
      </c>
      <c r="L30" s="1941">
        <f t="shared" si="2"/>
        <v>18</v>
      </c>
      <c r="M30" s="1942"/>
      <c r="N30" s="1942"/>
      <c r="O30" s="1943">
        <v>330</v>
      </c>
      <c r="P30" s="1939">
        <v>702</v>
      </c>
      <c r="Q30" s="1939"/>
      <c r="R30" s="1944">
        <v>571</v>
      </c>
      <c r="S30" s="1940"/>
      <c r="T30" s="1290">
        <f t="shared" si="3"/>
        <v>18</v>
      </c>
      <c r="W30" s="841"/>
      <c r="X30" s="841"/>
      <c r="Y30" s="841"/>
      <c r="Z30" s="841"/>
    </row>
    <row r="31" spans="1:26" s="685" customFormat="1" ht="12.75" customHeight="1">
      <c r="A31" s="1287">
        <f t="shared" si="1"/>
        <v>19</v>
      </c>
      <c r="B31" s="1937"/>
      <c r="C31" s="1239"/>
      <c r="D31" s="1928" t="s">
        <v>2031</v>
      </c>
      <c r="E31" s="836"/>
      <c r="F31" s="836"/>
      <c r="G31" s="1929">
        <v>4568</v>
      </c>
      <c r="H31" s="1938">
        <v>697</v>
      </c>
      <c r="I31" s="1939"/>
      <c r="J31" s="1940">
        <v>-678</v>
      </c>
      <c r="K31" s="1939">
        <f t="shared" si="2"/>
        <v>19</v>
      </c>
      <c r="L31" s="1941">
        <f t="shared" si="2"/>
        <v>19</v>
      </c>
      <c r="M31" s="1942"/>
      <c r="N31" s="1942"/>
      <c r="O31" s="1943"/>
      <c r="P31" s="1939">
        <v>68143</v>
      </c>
      <c r="Q31" s="1939"/>
      <c r="R31" s="1944">
        <v>35358</v>
      </c>
      <c r="S31" s="1940"/>
      <c r="T31" s="1290">
        <f t="shared" si="3"/>
        <v>19</v>
      </c>
      <c r="W31" s="841"/>
      <c r="X31" s="841"/>
      <c r="Y31" s="841"/>
      <c r="Z31" s="841"/>
    </row>
    <row r="32" spans="1:26" s="685" customFormat="1" ht="12.75" customHeight="1">
      <c r="A32" s="1287">
        <f t="shared" si="1"/>
        <v>20</v>
      </c>
      <c r="B32" s="1937"/>
      <c r="C32" s="1239"/>
      <c r="D32" s="1928" t="s">
        <v>1944</v>
      </c>
      <c r="E32" s="836"/>
      <c r="F32" s="836"/>
      <c r="G32" s="1929">
        <v>6133</v>
      </c>
      <c r="H32" s="1938">
        <v>1423</v>
      </c>
      <c r="I32" s="1939"/>
      <c r="J32" s="1940">
        <v>-725</v>
      </c>
      <c r="K32" s="1939">
        <f t="shared" si="2"/>
        <v>20</v>
      </c>
      <c r="L32" s="1941">
        <f t="shared" si="2"/>
        <v>20</v>
      </c>
      <c r="M32" s="1942"/>
      <c r="N32" s="1942"/>
      <c r="O32" s="1943"/>
      <c r="P32" s="1939">
        <v>62963</v>
      </c>
      <c r="Q32" s="1939"/>
      <c r="R32" s="1944">
        <v>39958</v>
      </c>
      <c r="S32" s="1940"/>
      <c r="T32" s="1290">
        <f t="shared" si="3"/>
        <v>20</v>
      </c>
      <c r="W32" s="841"/>
      <c r="X32" s="841"/>
      <c r="Y32" s="841"/>
      <c r="Z32" s="841"/>
    </row>
    <row r="33" spans="1:26" s="685" customFormat="1" ht="12.75" customHeight="1">
      <c r="A33" s="1287">
        <f t="shared" si="1"/>
        <v>21</v>
      </c>
      <c r="B33" s="1937"/>
      <c r="C33" s="1239"/>
      <c r="D33" s="1928" t="s">
        <v>2032</v>
      </c>
      <c r="E33" s="836"/>
      <c r="F33" s="836"/>
      <c r="G33" s="1929">
        <v>48</v>
      </c>
      <c r="H33" s="1938">
        <v>60</v>
      </c>
      <c r="I33" s="1939"/>
      <c r="J33" s="1940">
        <v>-106</v>
      </c>
      <c r="K33" s="1939">
        <f t="shared" si="2"/>
        <v>21</v>
      </c>
      <c r="L33" s="1941">
        <f t="shared" si="2"/>
        <v>21</v>
      </c>
      <c r="M33" s="1942"/>
      <c r="N33" s="1942"/>
      <c r="O33" s="1943"/>
      <c r="P33" s="1939">
        <v>4771</v>
      </c>
      <c r="Q33" s="1939"/>
      <c r="R33" s="1944">
        <v>3201</v>
      </c>
      <c r="S33" s="1940"/>
      <c r="T33" s="1290">
        <f t="shared" si="3"/>
        <v>21</v>
      </c>
      <c r="W33" s="841"/>
      <c r="X33" s="841"/>
      <c r="Y33" s="841"/>
      <c r="Z33" s="841"/>
    </row>
    <row r="34" spans="1:26" s="685" customFormat="1" ht="12.75" customHeight="1">
      <c r="A34" s="1287">
        <f t="shared" si="1"/>
        <v>22</v>
      </c>
      <c r="B34" s="1937"/>
      <c r="C34" s="1239"/>
      <c r="D34" s="1928" t="s">
        <v>1945</v>
      </c>
      <c r="E34" s="836"/>
      <c r="F34" s="836"/>
      <c r="G34" s="1929">
        <v>3533</v>
      </c>
      <c r="H34" s="1938">
        <v>15761</v>
      </c>
      <c r="I34" s="1939"/>
      <c r="J34" s="1940">
        <v>-6833</v>
      </c>
      <c r="K34" s="1939">
        <f t="shared" si="2"/>
        <v>22</v>
      </c>
      <c r="L34" s="1941">
        <f t="shared" si="2"/>
        <v>22</v>
      </c>
      <c r="M34" s="1942"/>
      <c r="N34" s="1942"/>
      <c r="O34" s="1943"/>
      <c r="P34" s="1939">
        <v>430429</v>
      </c>
      <c r="Q34" s="1939"/>
      <c r="R34" s="1944">
        <v>195938</v>
      </c>
      <c r="S34" s="1940"/>
      <c r="T34" s="1290">
        <f t="shared" si="3"/>
        <v>22</v>
      </c>
      <c r="W34" s="841"/>
      <c r="X34" s="841"/>
      <c r="Y34" s="841"/>
      <c r="Z34" s="841"/>
    </row>
    <row r="35" spans="1:26" s="685" customFormat="1" ht="12.75" customHeight="1">
      <c r="A35" s="1287">
        <f t="shared" si="1"/>
        <v>23</v>
      </c>
      <c r="B35" s="1937"/>
      <c r="C35" s="1239"/>
      <c r="D35" s="1928" t="s">
        <v>3719</v>
      </c>
      <c r="E35" s="836"/>
      <c r="F35" s="836"/>
      <c r="G35" s="1929"/>
      <c r="H35" s="1938">
        <v>591</v>
      </c>
      <c r="I35" s="1939"/>
      <c r="J35" s="1940">
        <v>-1118</v>
      </c>
      <c r="K35" s="1939">
        <f>+K34+1</f>
        <v>23</v>
      </c>
      <c r="L35" s="1941">
        <f>+L34+1</f>
        <v>23</v>
      </c>
      <c r="M35" s="1942"/>
      <c r="N35" s="1942"/>
      <c r="O35" s="1943"/>
      <c r="P35" s="1939">
        <v>11959</v>
      </c>
      <c r="Q35" s="1939"/>
      <c r="R35" s="1944">
        <v>9292</v>
      </c>
      <c r="S35" s="1940"/>
      <c r="T35" s="1290">
        <f t="shared" si="3"/>
        <v>23</v>
      </c>
      <c r="W35" s="841"/>
      <c r="X35" s="841"/>
      <c r="Y35" s="841"/>
      <c r="Z35" s="841"/>
    </row>
    <row r="36" spans="1:26" s="685" customFormat="1" ht="12.75" customHeight="1">
      <c r="A36" s="1287">
        <f t="shared" si="1"/>
        <v>24</v>
      </c>
      <c r="B36" s="1937" t="s">
        <v>98</v>
      </c>
      <c r="C36" s="1239"/>
      <c r="D36" s="1928"/>
      <c r="E36" s="1945" t="s">
        <v>2033</v>
      </c>
      <c r="F36" s="1945"/>
      <c r="G36" s="1946">
        <v>136892</v>
      </c>
      <c r="H36" s="1958">
        <v>50826</v>
      </c>
      <c r="I36" s="1947"/>
      <c r="J36" s="1686">
        <v>-40852</v>
      </c>
      <c r="K36" s="1685">
        <f>+K35+1</f>
        <v>24</v>
      </c>
      <c r="L36" s="1959">
        <f>+L35+1</f>
        <v>24</v>
      </c>
      <c r="M36" s="1942"/>
      <c r="N36" s="1942"/>
      <c r="O36" s="1943">
        <v>19547</v>
      </c>
      <c r="P36" s="1685">
        <v>3275473</v>
      </c>
      <c r="Q36" s="1685">
        <v>636</v>
      </c>
      <c r="R36" s="1685">
        <v>1410344</v>
      </c>
      <c r="S36" s="1686">
        <v>1096</v>
      </c>
      <c r="T36" s="1290">
        <f t="shared" si="3"/>
        <v>24</v>
      </c>
      <c r="W36" s="841"/>
      <c r="X36" s="841"/>
      <c r="Y36" s="841"/>
      <c r="Z36" s="841"/>
    </row>
    <row r="37" spans="1:26" s="685" customFormat="1" ht="12.75" customHeight="1">
      <c r="A37" s="1960"/>
      <c r="B37" s="1427"/>
      <c r="C37" s="1249"/>
      <c r="D37" s="1960" t="s">
        <v>2034</v>
      </c>
      <c r="E37" s="1118"/>
      <c r="F37" s="1084"/>
      <c r="G37" s="1950"/>
      <c r="H37" s="1951"/>
      <c r="I37" s="1952"/>
      <c r="J37" s="1953"/>
      <c r="K37" s="1952"/>
      <c r="L37" s="1954"/>
      <c r="M37" s="1955"/>
      <c r="N37" s="1955"/>
      <c r="O37" s="1956"/>
      <c r="P37" s="1952"/>
      <c r="Q37" s="1952"/>
      <c r="R37" s="1957"/>
      <c r="S37" s="1953"/>
      <c r="T37" s="1319"/>
      <c r="W37" s="841"/>
      <c r="X37" s="841"/>
      <c r="Y37" s="841"/>
      <c r="Z37" s="841"/>
    </row>
    <row r="38" spans="1:26" s="685" customFormat="1" ht="12.75" customHeight="1">
      <c r="A38" s="1960"/>
      <c r="B38" s="1961"/>
      <c r="C38" s="1249"/>
      <c r="D38" s="1960" t="s">
        <v>2035</v>
      </c>
      <c r="E38" s="1118"/>
      <c r="F38" s="1084"/>
      <c r="G38" s="1962"/>
      <c r="H38" s="1963"/>
      <c r="I38" s="1964"/>
      <c r="J38" s="1965"/>
      <c r="K38" s="1964"/>
      <c r="L38" s="1966"/>
      <c r="M38" s="1967"/>
      <c r="N38" s="1967"/>
      <c r="O38" s="1968"/>
      <c r="P38" s="1964"/>
      <c r="Q38" s="1964"/>
      <c r="R38" s="1969"/>
      <c r="S38" s="1965"/>
      <c r="T38" s="1264"/>
      <c r="W38" s="841"/>
      <c r="X38" s="841"/>
      <c r="Y38" s="841"/>
      <c r="Z38" s="841"/>
    </row>
    <row r="39" spans="1:26" s="685" customFormat="1" ht="12.75" customHeight="1">
      <c r="A39" s="1970">
        <f>+A36+1</f>
        <v>25</v>
      </c>
      <c r="B39" s="1263"/>
      <c r="C39" s="1239"/>
      <c r="D39" s="1928" t="s">
        <v>1948</v>
      </c>
      <c r="E39" s="836"/>
      <c r="F39" s="836"/>
      <c r="G39" s="1929"/>
      <c r="H39" s="1930">
        <v>84</v>
      </c>
      <c r="I39" s="1931"/>
      <c r="J39" s="1932"/>
      <c r="K39" s="1931">
        <f>+K36+1</f>
        <v>25</v>
      </c>
      <c r="L39" s="1933">
        <f>+L36+1</f>
        <v>25</v>
      </c>
      <c r="M39" s="1934"/>
      <c r="N39" s="1934"/>
      <c r="O39" s="1935"/>
      <c r="P39" s="1931">
        <v>1083</v>
      </c>
      <c r="Q39" s="1931"/>
      <c r="R39" s="1936">
        <v>773</v>
      </c>
      <c r="S39" s="1932"/>
      <c r="T39" s="1286">
        <f>+T36+1</f>
        <v>25</v>
      </c>
      <c r="W39" s="841"/>
      <c r="X39" s="841"/>
      <c r="Y39" s="841"/>
      <c r="Z39" s="841"/>
    </row>
    <row r="40" spans="1:26" s="685" customFormat="1" ht="12.75" customHeight="1">
      <c r="A40" s="1287">
        <f t="shared" ref="A40:A46" si="4">+A39+1</f>
        <v>26</v>
      </c>
      <c r="B40" s="1937"/>
      <c r="C40" s="1239"/>
      <c r="D40" s="1928" t="s">
        <v>1949</v>
      </c>
      <c r="E40" s="836"/>
      <c r="F40" s="836"/>
      <c r="G40" s="1929">
        <v>1531</v>
      </c>
      <c r="H40" s="1938">
        <v>9821</v>
      </c>
      <c r="I40" s="1939"/>
      <c r="J40" s="1940">
        <v>-73</v>
      </c>
      <c r="K40" s="1939">
        <f t="shared" ref="K40:L46" si="5">+K39+1</f>
        <v>26</v>
      </c>
      <c r="L40" s="1941">
        <f t="shared" si="5"/>
        <v>26</v>
      </c>
      <c r="M40" s="1942"/>
      <c r="N40" s="1942"/>
      <c r="O40" s="1943">
        <v>14830</v>
      </c>
      <c r="P40" s="1939">
        <v>180260</v>
      </c>
      <c r="Q40" s="1939"/>
      <c r="R40" s="1944">
        <v>116725</v>
      </c>
      <c r="S40" s="1940"/>
      <c r="T40" s="1290">
        <f t="shared" ref="T40:T46" si="6">+T39+1</f>
        <v>26</v>
      </c>
      <c r="W40" s="841"/>
      <c r="X40" s="841"/>
      <c r="Y40" s="841"/>
      <c r="Z40" s="841"/>
    </row>
    <row r="41" spans="1:26" s="685" customFormat="1" ht="12.75" customHeight="1">
      <c r="A41" s="1287">
        <f t="shared" si="4"/>
        <v>27</v>
      </c>
      <c r="B41" s="1937"/>
      <c r="C41" s="1239"/>
      <c r="D41" s="1928" t="s">
        <v>1950</v>
      </c>
      <c r="E41" s="836"/>
      <c r="F41" s="836"/>
      <c r="G41" s="1929"/>
      <c r="H41" s="1938"/>
      <c r="I41" s="1939"/>
      <c r="J41" s="1940"/>
      <c r="K41" s="1939">
        <f t="shared" si="5"/>
        <v>27</v>
      </c>
      <c r="L41" s="1941">
        <f t="shared" si="5"/>
        <v>27</v>
      </c>
      <c r="M41" s="1942"/>
      <c r="N41" s="1942"/>
      <c r="O41" s="1943"/>
      <c r="P41" s="1939"/>
      <c r="Q41" s="1939"/>
      <c r="R41" s="1944"/>
      <c r="S41" s="1940"/>
      <c r="T41" s="1290">
        <f t="shared" si="6"/>
        <v>27</v>
      </c>
      <c r="W41" s="841"/>
      <c r="X41" s="841"/>
      <c r="Y41" s="841"/>
      <c r="Z41" s="841"/>
    </row>
    <row r="42" spans="1:26" s="685" customFormat="1" ht="12.75" customHeight="1">
      <c r="A42" s="1287">
        <f t="shared" si="4"/>
        <v>28</v>
      </c>
      <c r="B42" s="1937"/>
      <c r="C42" s="1239"/>
      <c r="D42" s="1928" t="s">
        <v>1951</v>
      </c>
      <c r="E42" s="836"/>
      <c r="F42" s="836"/>
      <c r="G42" s="1929">
        <v>5990</v>
      </c>
      <c r="H42" s="1938">
        <v>8759</v>
      </c>
      <c r="I42" s="1939"/>
      <c r="J42" s="1940"/>
      <c r="K42" s="1939">
        <f t="shared" si="5"/>
        <v>28</v>
      </c>
      <c r="L42" s="1941">
        <f t="shared" si="5"/>
        <v>28</v>
      </c>
      <c r="M42" s="1942"/>
      <c r="N42" s="1942"/>
      <c r="O42" s="1943">
        <v>2090</v>
      </c>
      <c r="P42" s="1939">
        <v>142544</v>
      </c>
      <c r="Q42" s="1939"/>
      <c r="R42" s="1944">
        <v>22298</v>
      </c>
      <c r="S42" s="1940"/>
      <c r="T42" s="1290">
        <f t="shared" si="6"/>
        <v>28</v>
      </c>
      <c r="W42" s="841"/>
      <c r="X42" s="841"/>
      <c r="Y42" s="841"/>
      <c r="Z42" s="841"/>
    </row>
    <row r="43" spans="1:26" s="685" customFormat="1" ht="12.75" customHeight="1">
      <c r="A43" s="1287">
        <f t="shared" si="4"/>
        <v>29</v>
      </c>
      <c r="B43" s="1937"/>
      <c r="C43" s="1239"/>
      <c r="D43" s="1928" t="s">
        <v>2036</v>
      </c>
      <c r="E43" s="836"/>
      <c r="F43" s="836"/>
      <c r="G43" s="1929"/>
      <c r="H43" s="1938"/>
      <c r="I43" s="1939"/>
      <c r="J43" s="1940"/>
      <c r="K43" s="1939">
        <f t="shared" si="5"/>
        <v>29</v>
      </c>
      <c r="L43" s="1941">
        <f t="shared" si="5"/>
        <v>29</v>
      </c>
      <c r="M43" s="1942"/>
      <c r="N43" s="1942"/>
      <c r="O43" s="1943"/>
      <c r="P43" s="1939"/>
      <c r="Q43" s="1939"/>
      <c r="R43" s="1944"/>
      <c r="S43" s="1940"/>
      <c r="T43" s="1290">
        <f t="shared" si="6"/>
        <v>29</v>
      </c>
      <c r="W43" s="841"/>
      <c r="X43" s="841"/>
      <c r="Y43" s="841"/>
      <c r="Z43" s="841"/>
    </row>
    <row r="44" spans="1:26" s="685" customFormat="1" ht="12.75" customHeight="1">
      <c r="A44" s="1287">
        <f t="shared" si="4"/>
        <v>30</v>
      </c>
      <c r="B44" s="1937"/>
      <c r="C44" s="1239"/>
      <c r="D44" s="1971" t="s">
        <v>2037</v>
      </c>
      <c r="E44" s="1369"/>
      <c r="F44" s="1295"/>
      <c r="G44" s="1946">
        <v>42174</v>
      </c>
      <c r="H44" s="1947">
        <v>13638</v>
      </c>
      <c r="I44" s="1685"/>
      <c r="J44" s="1686"/>
      <c r="K44" s="1685">
        <f t="shared" si="5"/>
        <v>30</v>
      </c>
      <c r="L44" s="1959">
        <f t="shared" si="5"/>
        <v>30</v>
      </c>
      <c r="M44" s="1942"/>
      <c r="N44" s="1942"/>
      <c r="O44" s="1972"/>
      <c r="P44" s="1685">
        <v>208800</v>
      </c>
      <c r="Q44" s="1685"/>
      <c r="R44" s="1973">
        <v>37523</v>
      </c>
      <c r="S44" s="1686"/>
      <c r="T44" s="1301">
        <f t="shared" si="6"/>
        <v>30</v>
      </c>
      <c r="W44" s="841"/>
      <c r="X44" s="841"/>
      <c r="Y44" s="841"/>
      <c r="Z44" s="841"/>
    </row>
    <row r="45" spans="1:26" s="685" customFormat="1" ht="12.75" customHeight="1">
      <c r="A45" s="1287">
        <f t="shared" si="4"/>
        <v>31</v>
      </c>
      <c r="B45" s="1937"/>
      <c r="C45" s="1239"/>
      <c r="D45" s="1928" t="s">
        <v>2038</v>
      </c>
      <c r="E45" s="836"/>
      <c r="F45" s="836"/>
      <c r="G45" s="1929"/>
      <c r="H45" s="1938"/>
      <c r="I45" s="1939"/>
      <c r="J45" s="1940"/>
      <c r="K45" s="1939">
        <f t="shared" si="5"/>
        <v>31</v>
      </c>
      <c r="L45" s="1941">
        <f t="shared" si="5"/>
        <v>31</v>
      </c>
      <c r="M45" s="1942"/>
      <c r="N45" s="1942"/>
      <c r="O45" s="1943"/>
      <c r="P45" s="1939"/>
      <c r="Q45" s="1939"/>
      <c r="R45" s="1944"/>
      <c r="S45" s="1940"/>
      <c r="T45" s="1290">
        <f t="shared" si="6"/>
        <v>31</v>
      </c>
      <c r="W45" s="841"/>
      <c r="X45" s="841"/>
      <c r="Y45" s="841"/>
      <c r="Z45" s="841"/>
    </row>
    <row r="46" spans="1:26" s="685" customFormat="1" ht="12.75" customHeight="1">
      <c r="A46" s="1287">
        <f t="shared" si="4"/>
        <v>32</v>
      </c>
      <c r="B46" s="1937" t="s">
        <v>98</v>
      </c>
      <c r="C46" s="1239"/>
      <c r="D46" s="1928"/>
      <c r="E46" s="836" t="s">
        <v>2039</v>
      </c>
      <c r="F46" s="836"/>
      <c r="G46" s="1972">
        <v>49695</v>
      </c>
      <c r="H46" s="1947">
        <v>32302</v>
      </c>
      <c r="I46" s="1685"/>
      <c r="J46" s="1974">
        <v>-73</v>
      </c>
      <c r="K46" s="1685">
        <f t="shared" si="5"/>
        <v>32</v>
      </c>
      <c r="L46" s="1959">
        <f t="shared" si="5"/>
        <v>32</v>
      </c>
      <c r="M46" s="1942"/>
      <c r="N46" s="1942"/>
      <c r="O46" s="1943">
        <v>16920</v>
      </c>
      <c r="P46" s="1685">
        <v>532687</v>
      </c>
      <c r="Q46" s="1685"/>
      <c r="R46" s="1685">
        <v>177319</v>
      </c>
      <c r="S46" s="1686"/>
      <c r="T46" s="1290">
        <f t="shared" si="6"/>
        <v>32</v>
      </c>
      <c r="W46" s="841"/>
      <c r="X46" s="841"/>
      <c r="Y46" s="841"/>
      <c r="Z46" s="841"/>
    </row>
    <row r="47" spans="1:26" s="685" customFormat="1" ht="12.75" customHeight="1">
      <c r="A47" s="1302"/>
      <c r="B47" s="1427"/>
      <c r="C47" s="1249"/>
      <c r="D47" s="1960" t="s">
        <v>2040</v>
      </c>
      <c r="E47" s="855"/>
      <c r="F47" s="855"/>
      <c r="G47" s="1950"/>
      <c r="H47" s="1951"/>
      <c r="I47" s="1952"/>
      <c r="J47" s="1953"/>
      <c r="K47" s="1952"/>
      <c r="L47" s="1954"/>
      <c r="M47" s="1955"/>
      <c r="N47" s="1955"/>
      <c r="O47" s="1956"/>
      <c r="P47" s="1952"/>
      <c r="Q47" s="1952"/>
      <c r="R47" s="1957"/>
      <c r="S47" s="1953"/>
      <c r="T47" s="1319"/>
      <c r="W47" s="841"/>
      <c r="X47" s="841"/>
      <c r="Y47" s="841"/>
      <c r="Z47" s="841"/>
    </row>
    <row r="48" spans="1:26" s="685" customFormat="1" ht="12.75" customHeight="1">
      <c r="A48" s="1280">
        <f>+A46+1</f>
        <v>33</v>
      </c>
      <c r="B48" s="1263"/>
      <c r="C48" s="1239"/>
      <c r="D48" s="1928" t="s">
        <v>2041</v>
      </c>
      <c r="E48" s="836"/>
      <c r="F48" s="836"/>
      <c r="G48" s="1929"/>
      <c r="H48" s="1930"/>
      <c r="I48" s="1931"/>
      <c r="J48" s="1932"/>
      <c r="K48" s="1931">
        <f>+K46+1</f>
        <v>33</v>
      </c>
      <c r="L48" s="1933">
        <f>+L46+1</f>
        <v>33</v>
      </c>
      <c r="M48" s="1934"/>
      <c r="N48" s="1934"/>
      <c r="O48" s="1935"/>
      <c r="P48" s="1931"/>
      <c r="Q48" s="1931"/>
      <c r="R48" s="1936"/>
      <c r="S48" s="1932"/>
      <c r="T48" s="1286">
        <f>+T46+1</f>
        <v>33</v>
      </c>
      <c r="W48" s="841"/>
      <c r="X48" s="841"/>
      <c r="Y48" s="841"/>
      <c r="Z48" s="841"/>
    </row>
    <row r="49" spans="1:26" s="685" customFormat="1" ht="12.75" customHeight="1">
      <c r="A49" s="1287">
        <f>+A48+1</f>
        <v>34</v>
      </c>
      <c r="B49" s="1937"/>
      <c r="C49" s="1239"/>
      <c r="D49" s="1928" t="s">
        <v>2042</v>
      </c>
      <c r="E49" s="836"/>
      <c r="F49" s="836"/>
      <c r="G49" s="1929"/>
      <c r="H49" s="1938"/>
      <c r="I49" s="1939"/>
      <c r="J49" s="1940"/>
      <c r="K49" s="1939">
        <f>+K48+1</f>
        <v>34</v>
      </c>
      <c r="L49" s="1941">
        <f>+L48+1</f>
        <v>34</v>
      </c>
      <c r="M49" s="1942"/>
      <c r="N49" s="1942"/>
      <c r="O49" s="1943"/>
      <c r="P49" s="1939"/>
      <c r="Q49" s="1939"/>
      <c r="R49" s="1944"/>
      <c r="S49" s="1940"/>
      <c r="T49" s="1290">
        <f>+T48+1</f>
        <v>34</v>
      </c>
      <c r="W49" s="841"/>
      <c r="X49" s="841"/>
      <c r="Y49" s="841"/>
      <c r="Z49" s="841"/>
    </row>
    <row r="50" spans="1:26" s="685" customFormat="1" ht="12.75" customHeight="1">
      <c r="A50" s="1287">
        <f>+A49+1</f>
        <v>35</v>
      </c>
      <c r="B50" s="1937" t="s">
        <v>98</v>
      </c>
      <c r="C50" s="1239"/>
      <c r="D50" s="1928"/>
      <c r="E50" s="836" t="s">
        <v>2043</v>
      </c>
      <c r="F50" s="836"/>
      <c r="G50" s="1946"/>
      <c r="H50" s="1947"/>
      <c r="I50" s="1685"/>
      <c r="J50" s="1686"/>
      <c r="K50" s="1685">
        <f>+K49+1</f>
        <v>35</v>
      </c>
      <c r="L50" s="1959">
        <f>+L49+1</f>
        <v>35</v>
      </c>
      <c r="M50" s="1942"/>
      <c r="N50" s="1942"/>
      <c r="O50" s="1975"/>
      <c r="P50" s="1685"/>
      <c r="Q50" s="1685"/>
      <c r="R50" s="1685"/>
      <c r="S50" s="1686"/>
      <c r="T50" s="1290">
        <f>+T49+1</f>
        <v>35</v>
      </c>
      <c r="W50" s="841"/>
      <c r="X50" s="841"/>
      <c r="Y50" s="841"/>
      <c r="Z50" s="841"/>
    </row>
    <row r="51" spans="1:26" s="685" customFormat="1" ht="12.75" customHeight="1">
      <c r="A51" s="1960"/>
      <c r="B51" s="1427"/>
      <c r="C51" s="1249"/>
      <c r="D51" s="1960" t="s">
        <v>2044</v>
      </c>
      <c r="E51" s="855"/>
      <c r="F51" s="855"/>
      <c r="G51" s="1950"/>
      <c r="H51" s="1951"/>
      <c r="I51" s="1952"/>
      <c r="J51" s="1953"/>
      <c r="K51" s="1952"/>
      <c r="L51" s="1954"/>
      <c r="M51" s="1955"/>
      <c r="N51" s="1955"/>
      <c r="O51" s="1956"/>
      <c r="P51" s="1952"/>
      <c r="Q51" s="1952"/>
      <c r="R51" s="1957"/>
      <c r="S51" s="1953"/>
      <c r="T51" s="1319"/>
      <c r="W51" s="841"/>
      <c r="X51" s="841"/>
      <c r="Y51" s="841"/>
      <c r="Z51" s="841"/>
    </row>
    <row r="52" spans="1:26" s="685" customFormat="1" ht="12.75" customHeight="1">
      <c r="A52" s="1960"/>
      <c r="B52" s="1961"/>
      <c r="C52" s="1249"/>
      <c r="D52" s="1960" t="s">
        <v>2045</v>
      </c>
      <c r="E52" s="855"/>
      <c r="F52" s="855"/>
      <c r="G52" s="1950"/>
      <c r="H52" s="1963"/>
      <c r="I52" s="1964"/>
      <c r="J52" s="1965"/>
      <c r="K52" s="1964"/>
      <c r="L52" s="1966"/>
      <c r="M52" s="1967"/>
      <c r="N52" s="1967"/>
      <c r="O52" s="1968"/>
      <c r="P52" s="1964"/>
      <c r="Q52" s="1964"/>
      <c r="R52" s="1969"/>
      <c r="S52" s="1965"/>
      <c r="T52" s="1264"/>
      <c r="W52" s="841"/>
      <c r="X52" s="841"/>
      <c r="Y52" s="841"/>
      <c r="Z52" s="841"/>
    </row>
    <row r="53" spans="1:26" s="685" customFormat="1" ht="12.75" customHeight="1">
      <c r="A53" s="1970">
        <f>A50+1</f>
        <v>36</v>
      </c>
      <c r="B53" s="1263" t="s">
        <v>98</v>
      </c>
      <c r="C53" s="1239"/>
      <c r="D53" s="1928" t="s">
        <v>2046</v>
      </c>
      <c r="E53" s="836"/>
      <c r="F53" s="836"/>
      <c r="G53" s="1929"/>
      <c r="H53" s="1930"/>
      <c r="I53" s="1931"/>
      <c r="J53" s="1932"/>
      <c r="K53" s="1933">
        <f>+K50+1</f>
        <v>36</v>
      </c>
      <c r="L53" s="1933">
        <f>+L50+1</f>
        <v>36</v>
      </c>
      <c r="M53" s="1934"/>
      <c r="N53" s="1934"/>
      <c r="O53" s="1935"/>
      <c r="P53" s="1931"/>
      <c r="Q53" s="1931"/>
      <c r="R53" s="1936"/>
      <c r="S53" s="1932"/>
      <c r="T53" s="1286">
        <v>36</v>
      </c>
      <c r="W53" s="841"/>
      <c r="X53" s="1976"/>
      <c r="Y53" s="841"/>
      <c r="Z53" s="841"/>
    </row>
    <row r="54" spans="1:26" s="685" customFormat="1" ht="12.75" customHeight="1">
      <c r="A54" s="1287">
        <f t="shared" ref="A54:A59" si="7">+A53+1</f>
        <v>37</v>
      </c>
      <c r="B54" s="1937" t="s">
        <v>98</v>
      </c>
      <c r="C54" s="1239"/>
      <c r="D54" s="1928" t="s">
        <v>2047</v>
      </c>
      <c r="E54" s="836"/>
      <c r="F54" s="836"/>
      <c r="G54" s="1929">
        <v>74071</v>
      </c>
      <c r="H54" s="1938">
        <v>48175</v>
      </c>
      <c r="I54" s="1939"/>
      <c r="J54" s="1940">
        <v>-9800</v>
      </c>
      <c r="K54" s="1941">
        <f t="shared" ref="K54:L59" si="8">+K53+1</f>
        <v>37</v>
      </c>
      <c r="L54" s="1941">
        <f t="shared" si="8"/>
        <v>37</v>
      </c>
      <c r="M54" s="1942"/>
      <c r="N54" s="1942"/>
      <c r="O54" s="1943"/>
      <c r="P54" s="1939">
        <v>486992</v>
      </c>
      <c r="Q54" s="1685"/>
      <c r="R54" s="1944">
        <v>280819</v>
      </c>
      <c r="S54" s="1977"/>
      <c r="T54" s="1290">
        <v>37</v>
      </c>
      <c r="W54" s="841"/>
      <c r="X54" s="1976"/>
      <c r="Y54" s="841"/>
      <c r="Z54" s="841"/>
    </row>
    <row r="55" spans="1:26" s="685" customFormat="1" ht="12.75" customHeight="1">
      <c r="A55" s="1287">
        <f t="shared" si="7"/>
        <v>38</v>
      </c>
      <c r="B55" s="1937" t="s">
        <v>98</v>
      </c>
      <c r="C55" s="1239"/>
      <c r="D55" s="1928" t="s">
        <v>3721</v>
      </c>
      <c r="E55" s="836"/>
      <c r="F55" s="836"/>
      <c r="G55" s="1929">
        <v>7547</v>
      </c>
      <c r="H55" s="1938">
        <v>1314</v>
      </c>
      <c r="I55" s="1939"/>
      <c r="J55" s="1940">
        <v>-175</v>
      </c>
      <c r="K55" s="1939">
        <f t="shared" si="8"/>
        <v>38</v>
      </c>
      <c r="L55" s="1941">
        <f t="shared" si="8"/>
        <v>38</v>
      </c>
      <c r="M55" s="1942"/>
      <c r="N55" s="1942"/>
      <c r="O55" s="1943">
        <v>400</v>
      </c>
      <c r="P55" s="1939">
        <v>42784</v>
      </c>
      <c r="Q55" s="1939"/>
      <c r="R55" s="1944">
        <v>17255</v>
      </c>
      <c r="S55" s="1940"/>
      <c r="T55" s="1290">
        <v>38</v>
      </c>
      <c r="W55" s="841"/>
      <c r="X55" s="841"/>
      <c r="Y55" s="841"/>
      <c r="Z55" s="841"/>
    </row>
    <row r="56" spans="1:26" s="685" customFormat="1" ht="12.75" customHeight="1">
      <c r="A56" s="1287">
        <f t="shared" si="7"/>
        <v>39</v>
      </c>
      <c r="B56" s="1937" t="s">
        <v>98</v>
      </c>
      <c r="C56" s="1239"/>
      <c r="D56" s="1978" t="s">
        <v>3722</v>
      </c>
      <c r="E56" s="836"/>
      <c r="F56" s="836"/>
      <c r="G56" s="1929">
        <v>6707</v>
      </c>
      <c r="H56" s="1938">
        <v>1093</v>
      </c>
      <c r="I56" s="1939"/>
      <c r="J56" s="1940">
        <v>-146</v>
      </c>
      <c r="K56" s="1939">
        <f t="shared" si="8"/>
        <v>39</v>
      </c>
      <c r="L56" s="1941">
        <f t="shared" si="8"/>
        <v>39</v>
      </c>
      <c r="M56" s="1942"/>
      <c r="N56" s="1942"/>
      <c r="O56" s="1943"/>
      <c r="P56" s="1939">
        <v>35588</v>
      </c>
      <c r="Q56" s="1939"/>
      <c r="R56" s="1944">
        <v>14353</v>
      </c>
      <c r="S56" s="1940"/>
      <c r="T56" s="1290">
        <v>39</v>
      </c>
      <c r="W56" s="841"/>
      <c r="X56" s="841"/>
      <c r="Y56" s="841"/>
      <c r="Z56" s="841"/>
    </row>
    <row r="57" spans="1:26" s="685" customFormat="1" ht="12.75" customHeight="1">
      <c r="A57" s="1287">
        <f t="shared" si="7"/>
        <v>40</v>
      </c>
      <c r="B57" s="1937" t="s">
        <v>98</v>
      </c>
      <c r="C57" s="1239"/>
      <c r="D57" s="1979" t="s">
        <v>3723</v>
      </c>
      <c r="E57" s="1325"/>
      <c r="F57" s="1295"/>
      <c r="G57" s="1946">
        <v>549</v>
      </c>
      <c r="H57" s="1947">
        <v>2289</v>
      </c>
      <c r="I57" s="1685"/>
      <c r="J57" s="1686">
        <v>-305</v>
      </c>
      <c r="K57" s="1685">
        <f t="shared" si="8"/>
        <v>40</v>
      </c>
      <c r="L57" s="1941">
        <f t="shared" si="8"/>
        <v>40</v>
      </c>
      <c r="M57" s="1942"/>
      <c r="N57" s="1942"/>
      <c r="O57" s="1972"/>
      <c r="P57" s="1685">
        <v>74530</v>
      </c>
      <c r="Q57" s="1685"/>
      <c r="R57" s="1973">
        <v>30058</v>
      </c>
      <c r="S57" s="1686"/>
      <c r="T57" s="1301">
        <f>+T56+1</f>
        <v>40</v>
      </c>
      <c r="W57" s="841"/>
      <c r="X57" s="841"/>
      <c r="Y57" s="841"/>
      <c r="Z57" s="841"/>
    </row>
    <row r="58" spans="1:26" s="685" customFormat="1" ht="12.75" customHeight="1">
      <c r="A58" s="1287">
        <f t="shared" si="7"/>
        <v>41</v>
      </c>
      <c r="B58" s="1937" t="s">
        <v>98</v>
      </c>
      <c r="C58" s="1239"/>
      <c r="D58" s="1928" t="s">
        <v>2048</v>
      </c>
      <c r="E58" s="836"/>
      <c r="F58" s="836"/>
      <c r="G58" s="1929">
        <v>17320</v>
      </c>
      <c r="H58" s="1938">
        <v>19475</v>
      </c>
      <c r="I58" s="1939"/>
      <c r="J58" s="1940">
        <v>-3357</v>
      </c>
      <c r="K58" s="1939">
        <f t="shared" si="8"/>
        <v>41</v>
      </c>
      <c r="L58" s="1941">
        <f t="shared" si="8"/>
        <v>41</v>
      </c>
      <c r="M58" s="1942"/>
      <c r="N58" s="1942"/>
      <c r="O58" s="1943">
        <v>450</v>
      </c>
      <c r="P58" s="1939">
        <v>419215</v>
      </c>
      <c r="Q58" s="1939"/>
      <c r="R58" s="1944">
        <v>171648</v>
      </c>
      <c r="S58" s="1940"/>
      <c r="T58" s="1290">
        <f>+T57+1</f>
        <v>41</v>
      </c>
      <c r="W58" s="841"/>
      <c r="X58" s="841"/>
      <c r="Y58" s="841"/>
      <c r="Z58" s="841"/>
    </row>
    <row r="59" spans="1:26" s="685" customFormat="1" ht="12.75" customHeight="1">
      <c r="A59" s="1287">
        <f t="shared" si="7"/>
        <v>42</v>
      </c>
      <c r="B59" s="1937"/>
      <c r="C59" s="1239"/>
      <c r="D59" s="1928"/>
      <c r="E59" s="836" t="s">
        <v>2049</v>
      </c>
      <c r="F59" s="836"/>
      <c r="G59" s="1946">
        <v>106194</v>
      </c>
      <c r="H59" s="1947">
        <v>72346</v>
      </c>
      <c r="I59" s="1685"/>
      <c r="J59" s="1686">
        <v>-13783</v>
      </c>
      <c r="K59" s="1685">
        <f t="shared" si="8"/>
        <v>42</v>
      </c>
      <c r="L59" s="1959">
        <f t="shared" si="8"/>
        <v>42</v>
      </c>
      <c r="M59" s="1947"/>
      <c r="N59" s="1947"/>
      <c r="O59" s="1943">
        <v>850</v>
      </c>
      <c r="P59" s="1942">
        <v>1059109</v>
      </c>
      <c r="Q59" s="1685"/>
      <c r="R59" s="1973">
        <v>514133</v>
      </c>
      <c r="S59" s="1686"/>
      <c r="T59" s="1290">
        <f>+T58+1</f>
        <v>42</v>
      </c>
      <c r="W59" s="841"/>
      <c r="X59" s="841"/>
      <c r="Y59" s="841"/>
      <c r="Z59" s="841"/>
    </row>
    <row r="60" spans="1:26" s="685" customFormat="1" ht="12.75" customHeight="1">
      <c r="A60" s="1302"/>
      <c r="B60" s="1427"/>
      <c r="C60" s="1249"/>
      <c r="D60" s="1960"/>
      <c r="E60" s="855" t="s">
        <v>2050</v>
      </c>
      <c r="F60" s="855"/>
      <c r="G60" s="1980"/>
      <c r="H60" s="1981"/>
      <c r="I60" s="1982"/>
      <c r="J60" s="1983"/>
      <c r="K60" s="1982"/>
      <c r="L60" s="1984"/>
      <c r="M60" s="1985"/>
      <c r="N60" s="1986"/>
      <c r="O60" s="1987"/>
      <c r="P60" s="1982"/>
      <c r="Q60" s="1982"/>
      <c r="R60" s="1988"/>
      <c r="S60" s="1983"/>
      <c r="T60" s="1319" t="s">
        <v>327</v>
      </c>
      <c r="W60" s="841"/>
      <c r="X60" s="841"/>
      <c r="Y60" s="841"/>
      <c r="Z60" s="841"/>
    </row>
    <row r="61" spans="1:26" s="685" customFormat="1" ht="12.75" customHeight="1" thickBot="1">
      <c r="A61" s="1280">
        <f>+A59+1</f>
        <v>43</v>
      </c>
      <c r="B61" s="1263"/>
      <c r="C61" s="1239"/>
      <c r="D61" s="1928"/>
      <c r="E61" s="836" t="s">
        <v>2051</v>
      </c>
      <c r="F61" s="855"/>
      <c r="G61" s="1989">
        <v>657174</v>
      </c>
      <c r="H61" s="1990">
        <v>296704</v>
      </c>
      <c r="I61" s="1990">
        <v>167</v>
      </c>
      <c r="J61" s="1991">
        <v>-75874</v>
      </c>
      <c r="K61" s="1958">
        <f>+K59+1</f>
        <v>43</v>
      </c>
      <c r="L61" s="1992">
        <f>+L59+1</f>
        <v>43</v>
      </c>
      <c r="M61" s="1993"/>
      <c r="N61" s="1994"/>
      <c r="O61" s="1989">
        <v>28359</v>
      </c>
      <c r="P61" s="1995">
        <v>9982120</v>
      </c>
      <c r="Q61" s="1990">
        <v>5660</v>
      </c>
      <c r="R61" s="1990">
        <v>4111344</v>
      </c>
      <c r="S61" s="1991">
        <v>1770</v>
      </c>
      <c r="T61" s="1996">
        <v>43</v>
      </c>
      <c r="W61" s="841"/>
      <c r="X61" s="841"/>
      <c r="Y61" s="841"/>
      <c r="Z61" s="841"/>
    </row>
    <row r="62" spans="1:26" ht="12.75" customHeight="1">
      <c r="A62" s="1578" t="s">
        <v>2052</v>
      </c>
      <c r="B62" s="1997"/>
      <c r="C62" s="1997" t="s">
        <v>2053</v>
      </c>
      <c r="D62" s="1997"/>
      <c r="E62" s="1998"/>
      <c r="F62" s="1998"/>
      <c r="G62" s="1998"/>
      <c r="H62" s="1998"/>
      <c r="I62" s="1998"/>
      <c r="J62" s="1998"/>
      <c r="K62" s="829"/>
      <c r="L62" s="1578" t="s">
        <v>2069</v>
      </c>
      <c r="M62" s="1997"/>
      <c r="N62" s="1997" t="s">
        <v>2054</v>
      </c>
      <c r="P62" s="830"/>
      <c r="Q62" s="830"/>
      <c r="R62" s="830"/>
      <c r="S62" s="830"/>
      <c r="T62" s="829"/>
    </row>
    <row r="63" spans="1:26" ht="12.75" customHeight="1">
      <c r="A63" s="1578" t="s">
        <v>2055</v>
      </c>
      <c r="B63" s="1997"/>
      <c r="C63" s="1997" t="s">
        <v>2056</v>
      </c>
      <c r="D63" s="1997"/>
      <c r="E63" s="1997"/>
      <c r="F63" s="1997"/>
      <c r="G63" s="1997"/>
      <c r="H63" s="1997"/>
      <c r="I63" s="1997"/>
      <c r="J63" s="1997"/>
      <c r="K63" s="825"/>
      <c r="L63" s="1578" t="s">
        <v>327</v>
      </c>
      <c r="M63" s="1997"/>
      <c r="N63" s="1997" t="s">
        <v>2057</v>
      </c>
      <c r="O63" s="1997"/>
      <c r="P63" s="1997"/>
      <c r="Q63" s="1997"/>
      <c r="R63" s="1997"/>
      <c r="S63" s="1997"/>
      <c r="T63" s="1999"/>
    </row>
    <row r="64" spans="1:26" ht="12.75" customHeight="1">
      <c r="A64" s="1578" t="s">
        <v>2058</v>
      </c>
      <c r="B64" s="1997"/>
      <c r="C64" s="1997" t="s">
        <v>2059</v>
      </c>
      <c r="D64" s="1997"/>
      <c r="E64" s="1997"/>
      <c r="F64" s="1997"/>
      <c r="G64" s="1997"/>
      <c r="H64" s="1997"/>
      <c r="I64" s="1997"/>
      <c r="J64" s="1997"/>
      <c r="K64" s="825"/>
      <c r="L64" s="1578" t="s">
        <v>3720</v>
      </c>
      <c r="M64" s="1997"/>
      <c r="N64" s="1997" t="s">
        <v>3555</v>
      </c>
      <c r="O64" s="1997"/>
      <c r="P64" s="1997"/>
      <c r="Q64" s="1997"/>
      <c r="R64" s="1997"/>
      <c r="S64" s="1997"/>
      <c r="T64" s="1999"/>
    </row>
    <row r="65" spans="1:20" ht="12.75" customHeight="1">
      <c r="A65" s="1578"/>
      <c r="B65" s="1997"/>
      <c r="C65" s="1997" t="s">
        <v>2060</v>
      </c>
      <c r="D65" s="1997"/>
      <c r="E65" s="1997"/>
      <c r="F65" s="1997"/>
      <c r="G65" s="1997"/>
      <c r="H65" s="1997"/>
      <c r="I65" s="1997"/>
      <c r="J65" s="1997"/>
      <c r="K65" s="825"/>
      <c r="L65" s="1578" t="s">
        <v>327</v>
      </c>
      <c r="M65" s="1997"/>
      <c r="N65" s="1997" t="s">
        <v>2061</v>
      </c>
      <c r="O65" s="1997"/>
      <c r="P65" s="1997"/>
      <c r="Q65" s="1997"/>
      <c r="R65" s="1997"/>
      <c r="S65" s="1997"/>
      <c r="T65" s="1999"/>
    </row>
    <row r="66" spans="1:20" ht="12.75" customHeight="1">
      <c r="A66" s="2000"/>
      <c r="B66" s="1654"/>
      <c r="C66" s="1654"/>
      <c r="D66" s="1654"/>
      <c r="E66" s="1654"/>
      <c r="F66" s="1654"/>
      <c r="G66" s="1654"/>
      <c r="H66" s="1654"/>
      <c r="I66" s="1654"/>
      <c r="J66" s="1654"/>
      <c r="K66" s="835"/>
      <c r="L66" s="2000"/>
      <c r="M66" s="1654"/>
      <c r="N66" s="1654"/>
      <c r="O66" s="1654"/>
      <c r="P66" s="1654"/>
      <c r="Q66" s="1654"/>
      <c r="R66" s="1654"/>
      <c r="S66" s="2001"/>
      <c r="T66" s="2002"/>
    </row>
    <row r="67" spans="1:20">
      <c r="K67" s="686" t="s">
        <v>391</v>
      </c>
      <c r="L67" s="684" t="s">
        <v>391</v>
      </c>
    </row>
  </sheetData>
  <customSheetViews>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5" orientation="portrait" r:id="rId12"/>
  <headerFooter alignWithMargins="0"/>
  <colBreaks count="1" manualBreakCount="1">
    <brk id="11" max="1048575" man="1"/>
  </colBreaks>
  <legacyDrawing r:id="rId1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8"/>
  <sheetViews>
    <sheetView showGridLines="0" showZeros="0" topLeftCell="A22" workbookViewId="0">
      <selection activeCell="C38" sqref="C38"/>
    </sheetView>
  </sheetViews>
  <sheetFormatPr defaultColWidth="8.85546875" defaultRowHeight="12.75" customHeight="1"/>
  <cols>
    <col min="1" max="1" width="4.7109375" style="1084" customWidth="1"/>
    <col min="2" max="2" width="1.85546875" style="1084" customWidth="1"/>
    <col min="3" max="3" width="4.5703125" style="1084" customWidth="1"/>
    <col min="4" max="4" width="4.7109375" style="1084" customWidth="1"/>
    <col min="5" max="5" width="3.7109375" style="1084" customWidth="1"/>
    <col min="6" max="6" width="30.5703125" style="1084" customWidth="1"/>
    <col min="7" max="7" width="13" style="1084" customWidth="1"/>
    <col min="8" max="8" width="11.42578125" style="1084" customWidth="1"/>
    <col min="9" max="9" width="12" style="1084" customWidth="1"/>
    <col min="10" max="10" width="14.28515625" style="1084" customWidth="1"/>
    <col min="11" max="12" width="4.7109375" style="1084" customWidth="1"/>
    <col min="13" max="13" width="2.85546875" style="1084" customWidth="1"/>
    <col min="14" max="14" width="3.5703125" style="1084" customWidth="1"/>
    <col min="15" max="15" width="19.85546875" style="1084" customWidth="1"/>
    <col min="16" max="16" width="18.7109375" style="1084" customWidth="1"/>
    <col min="17" max="17" width="19" style="1084" customWidth="1"/>
    <col min="18" max="18" width="18.42578125" style="1084" customWidth="1"/>
    <col min="19" max="19" width="11.7109375" style="1084" customWidth="1"/>
    <col min="20" max="20" width="6.28515625" style="1084" customWidth="1"/>
    <col min="21" max="22" width="8.85546875" style="1084"/>
    <col min="23" max="23" width="20.140625" style="1240" bestFit="1" customWidth="1"/>
    <col min="24" max="24" width="10.140625" style="1240" bestFit="1" customWidth="1"/>
    <col min="25" max="25" width="25.28515625" style="1240" bestFit="1" customWidth="1"/>
    <col min="26" max="26" width="10.140625" style="1240" bestFit="1" customWidth="1"/>
    <col min="27" max="16384" width="8.85546875" style="1084"/>
  </cols>
  <sheetData>
    <row r="1" spans="1:26" ht="12.75" customHeight="1">
      <c r="A1" s="1662" t="s">
        <v>2062</v>
      </c>
      <c r="I1" s="685"/>
      <c r="J1" s="685"/>
      <c r="K1" s="1664" t="s">
        <v>3461</v>
      </c>
      <c r="L1" s="1662" t="s">
        <v>3461</v>
      </c>
      <c r="M1" s="685"/>
      <c r="N1" s="685"/>
      <c r="O1" s="685"/>
      <c r="T1" s="1664" t="s">
        <v>2063</v>
      </c>
    </row>
    <row r="2" spans="1:26">
      <c r="A2" s="3906" t="s">
        <v>2064</v>
      </c>
      <c r="B2" s="3907"/>
      <c r="C2" s="3907"/>
      <c r="D2" s="3907"/>
      <c r="E2" s="3907"/>
      <c r="F2" s="3907"/>
      <c r="G2" s="3907"/>
      <c r="H2" s="3907"/>
      <c r="I2" s="3907"/>
      <c r="J2" s="3907"/>
      <c r="K2" s="3908"/>
      <c r="L2" s="3906" t="s">
        <v>2064</v>
      </c>
      <c r="M2" s="3907"/>
      <c r="N2" s="3907"/>
      <c r="O2" s="3907"/>
      <c r="P2" s="3907"/>
      <c r="Q2" s="3907"/>
      <c r="R2" s="3907"/>
      <c r="S2" s="3907"/>
      <c r="T2" s="3908"/>
    </row>
    <row r="3" spans="1:26" s="685" customFormat="1" ht="12.75" customHeight="1">
      <c r="A3" s="3909" t="s">
        <v>295</v>
      </c>
      <c r="B3" s="3947"/>
      <c r="C3" s="3947"/>
      <c r="D3" s="3947"/>
      <c r="E3" s="3947"/>
      <c r="F3" s="3947"/>
      <c r="G3" s="3947"/>
      <c r="H3" s="3947"/>
      <c r="I3" s="3947"/>
      <c r="J3" s="3947"/>
      <c r="K3" s="3911"/>
      <c r="L3" s="3909" t="s">
        <v>295</v>
      </c>
      <c r="M3" s="3947"/>
      <c r="N3" s="3947"/>
      <c r="O3" s="3947"/>
      <c r="P3" s="3947"/>
      <c r="Q3" s="3947"/>
      <c r="R3" s="3947"/>
      <c r="S3" s="3947"/>
      <c r="T3" s="3911"/>
      <c r="W3" s="841"/>
      <c r="X3" s="841"/>
      <c r="Y3" s="841"/>
      <c r="Z3" s="841"/>
    </row>
    <row r="4" spans="1:26" s="685" customFormat="1" ht="12.75" customHeight="1">
      <c r="A4" s="1247"/>
      <c r="B4" s="1273"/>
      <c r="C4" s="1273"/>
      <c r="D4" s="1273"/>
      <c r="E4" s="1248"/>
      <c r="F4" s="1273"/>
      <c r="G4" s="1273"/>
      <c r="H4" s="1273"/>
      <c r="I4" s="1273"/>
      <c r="J4" s="1273"/>
      <c r="K4" s="1250"/>
      <c r="L4" s="1247"/>
      <c r="M4" s="1273"/>
      <c r="N4" s="1273"/>
      <c r="O4" s="1273"/>
      <c r="P4" s="1273"/>
      <c r="Q4" s="1273"/>
      <c r="R4" s="1273"/>
      <c r="S4" s="1273"/>
      <c r="T4" s="1250"/>
      <c r="W4" s="841"/>
      <c r="X4" s="841"/>
      <c r="Y4" s="841"/>
      <c r="Z4" s="841"/>
    </row>
    <row r="5" spans="1:26" s="685" customFormat="1" ht="12">
      <c r="A5" s="1256" t="s">
        <v>2065</v>
      </c>
      <c r="B5" s="1258"/>
      <c r="C5" s="1258"/>
      <c r="D5" s="1258"/>
      <c r="E5" s="1258"/>
      <c r="F5" s="1258"/>
      <c r="G5" s="1258"/>
      <c r="H5" s="1258"/>
      <c r="I5" s="1258"/>
      <c r="J5" s="1258"/>
      <c r="K5" s="1259"/>
      <c r="L5" s="1256" t="s">
        <v>2065</v>
      </c>
      <c r="M5" s="1258"/>
      <c r="N5" s="1258"/>
      <c r="O5" s="1258"/>
      <c r="P5" s="1258"/>
      <c r="Q5" s="1258"/>
      <c r="R5" s="1258"/>
      <c r="S5" s="1258"/>
      <c r="T5" s="1259"/>
      <c r="W5" s="841"/>
      <c r="X5" s="841"/>
      <c r="Y5" s="841"/>
      <c r="Z5" s="841"/>
    </row>
    <row r="6" spans="1:26" s="1240" customFormat="1" ht="12.75" customHeight="1">
      <c r="A6" s="1797"/>
      <c r="B6" s="1798"/>
      <c r="C6" s="1799"/>
      <c r="D6" s="1800"/>
      <c r="E6" s="1800"/>
      <c r="F6" s="1799"/>
      <c r="G6" s="1364"/>
      <c r="H6" s="1909" t="s">
        <v>983</v>
      </c>
      <c r="I6" s="1909"/>
      <c r="J6" s="827"/>
      <c r="K6" s="1797"/>
      <c r="L6" s="1797"/>
      <c r="M6" s="1798"/>
      <c r="N6" s="1799"/>
      <c r="O6" s="1800"/>
      <c r="P6" s="1358" t="s">
        <v>2004</v>
      </c>
      <c r="Q6" s="1668"/>
      <c r="R6" s="1909" t="s">
        <v>2005</v>
      </c>
      <c r="S6" s="1910"/>
      <c r="T6" s="1797"/>
    </row>
    <row r="7" spans="1:26" s="1240" customFormat="1" ht="12.75" customHeight="1">
      <c r="A7" s="1398"/>
      <c r="B7" s="1399"/>
      <c r="C7" s="1400"/>
      <c r="D7" s="1378"/>
      <c r="E7" s="1084"/>
      <c r="F7" s="1400"/>
      <c r="G7" s="854"/>
      <c r="H7" s="839"/>
      <c r="I7" s="839"/>
      <c r="J7" s="839" t="s">
        <v>1187</v>
      </c>
      <c r="K7" s="839"/>
      <c r="L7" s="839"/>
      <c r="M7" s="844"/>
      <c r="N7" s="854"/>
      <c r="O7" s="1644"/>
      <c r="P7" s="1911"/>
      <c r="Q7" s="1643"/>
      <c r="R7" s="1643"/>
      <c r="S7" s="1643"/>
      <c r="T7" s="1398"/>
    </row>
    <row r="8" spans="1:26" s="1240" customFormat="1" ht="12.75" customHeight="1">
      <c r="A8" s="2003" t="s">
        <v>7</v>
      </c>
      <c r="B8" s="1632" t="s">
        <v>71</v>
      </c>
      <c r="C8" s="1791"/>
      <c r="D8" s="1273" t="s">
        <v>2006</v>
      </c>
      <c r="E8" s="1351"/>
      <c r="F8" s="1273"/>
      <c r="G8" s="1247" t="s">
        <v>2007</v>
      </c>
      <c r="H8" s="839" t="s">
        <v>2066</v>
      </c>
      <c r="I8" s="839" t="s">
        <v>2008</v>
      </c>
      <c r="J8" s="839" t="s">
        <v>2009</v>
      </c>
      <c r="K8" s="2003" t="s">
        <v>7</v>
      </c>
      <c r="L8" s="2003" t="s">
        <v>7</v>
      </c>
      <c r="M8" s="1632" t="s">
        <v>71</v>
      </c>
      <c r="N8" s="1791"/>
      <c r="O8" s="856" t="s">
        <v>2010</v>
      </c>
      <c r="P8" s="839" t="s">
        <v>2066</v>
      </c>
      <c r="Q8" s="839" t="s">
        <v>2008</v>
      </c>
      <c r="R8" s="839" t="s">
        <v>2066</v>
      </c>
      <c r="S8" s="839" t="s">
        <v>2008</v>
      </c>
      <c r="T8" s="839" t="s">
        <v>7</v>
      </c>
    </row>
    <row r="9" spans="1:26" s="1240" customFormat="1" ht="12.75" customHeight="1">
      <c r="A9" s="2003" t="s">
        <v>17</v>
      </c>
      <c r="B9" s="1632" t="s">
        <v>79</v>
      </c>
      <c r="C9" s="1791"/>
      <c r="D9" s="1248"/>
      <c r="E9" s="1248"/>
      <c r="F9" s="1351"/>
      <c r="G9" s="1247" t="s">
        <v>2011</v>
      </c>
      <c r="H9" s="839"/>
      <c r="I9" s="839" t="s">
        <v>2012</v>
      </c>
      <c r="J9" s="839" t="s">
        <v>1192</v>
      </c>
      <c r="K9" s="2003" t="s">
        <v>17</v>
      </c>
      <c r="L9" s="2003" t="s">
        <v>17</v>
      </c>
      <c r="M9" s="1632" t="s">
        <v>79</v>
      </c>
      <c r="N9" s="1791"/>
      <c r="O9" s="1248" t="s">
        <v>1880</v>
      </c>
      <c r="P9" s="1398"/>
      <c r="Q9" s="839" t="s">
        <v>2012</v>
      </c>
      <c r="R9" s="839"/>
      <c r="S9" s="839" t="s">
        <v>2012</v>
      </c>
      <c r="T9" s="839" t="s">
        <v>17</v>
      </c>
    </row>
    <row r="10" spans="1:26" s="1240" customFormat="1" ht="12.75" customHeight="1" thickBot="1">
      <c r="A10" s="1451"/>
      <c r="B10" s="1912"/>
      <c r="C10" s="1915"/>
      <c r="D10" s="1452" t="s">
        <v>24</v>
      </c>
      <c r="E10" s="1452"/>
      <c r="F10" s="1258"/>
      <c r="G10" s="1256" t="s">
        <v>25</v>
      </c>
      <c r="H10" s="833" t="s">
        <v>26</v>
      </c>
      <c r="I10" s="833" t="s">
        <v>27</v>
      </c>
      <c r="J10" s="833" t="s">
        <v>28</v>
      </c>
      <c r="K10" s="2004"/>
      <c r="L10" s="2004"/>
      <c r="M10" s="1795"/>
      <c r="N10" s="1796"/>
      <c r="O10" s="1258" t="s">
        <v>29</v>
      </c>
      <c r="P10" s="833" t="s">
        <v>30</v>
      </c>
      <c r="Q10" s="833" t="s">
        <v>31</v>
      </c>
      <c r="R10" s="833" t="s">
        <v>32</v>
      </c>
      <c r="S10" s="833" t="s">
        <v>89</v>
      </c>
      <c r="T10" s="1451"/>
      <c r="W10" s="220"/>
      <c r="X10" s="220"/>
      <c r="Y10" s="220"/>
      <c r="Z10" s="220"/>
    </row>
    <row r="11" spans="1:26" s="1240" customFormat="1" ht="12.75" customHeight="1">
      <c r="A11" s="1398"/>
      <c r="B11" s="1427"/>
      <c r="C11" s="2005"/>
      <c r="D11" s="1918" t="s">
        <v>2013</v>
      </c>
      <c r="E11" s="1918"/>
      <c r="F11" s="1918"/>
      <c r="G11" s="1919"/>
      <c r="H11" s="1920"/>
      <c r="I11" s="1921"/>
      <c r="J11" s="1922"/>
      <c r="K11" s="1923"/>
      <c r="L11" s="1923"/>
      <c r="M11" s="1924"/>
      <c r="N11" s="1924"/>
      <c r="O11" s="1925"/>
      <c r="P11" s="1926"/>
      <c r="Q11" s="1921"/>
      <c r="R11" s="1927"/>
      <c r="S11" s="1922"/>
      <c r="T11" s="1398"/>
    </row>
    <row r="12" spans="1:26" s="685" customFormat="1" ht="12.75" customHeight="1">
      <c r="A12" s="1280">
        <v>1</v>
      </c>
      <c r="B12" s="1263"/>
      <c r="C12" s="2006"/>
      <c r="D12" s="1945" t="s">
        <v>2014</v>
      </c>
      <c r="E12" s="836"/>
      <c r="F12" s="836"/>
      <c r="G12" s="1929"/>
      <c r="H12" s="1930"/>
      <c r="I12" s="1931"/>
      <c r="J12" s="1932"/>
      <c r="K12" s="1931">
        <v>1</v>
      </c>
      <c r="L12" s="1933">
        <v>1</v>
      </c>
      <c r="M12" s="1934"/>
      <c r="N12" s="1934"/>
      <c r="O12" s="1935"/>
      <c r="P12" s="1931"/>
      <c r="Q12" s="1931"/>
      <c r="R12" s="1936"/>
      <c r="S12" s="1932"/>
      <c r="T12" s="1286">
        <v>1</v>
      </c>
      <c r="W12" s="841"/>
      <c r="X12" s="841"/>
      <c r="Y12" s="841"/>
      <c r="Z12" s="841"/>
    </row>
    <row r="13" spans="1:26" s="685" customFormat="1" ht="12.75" customHeight="1">
      <c r="A13" s="1287">
        <f>+A12+1</f>
        <v>2</v>
      </c>
      <c r="B13" s="1937"/>
      <c r="C13" s="2006"/>
      <c r="D13" s="1945" t="s">
        <v>2015</v>
      </c>
      <c r="E13" s="836"/>
      <c r="F13" s="836"/>
      <c r="G13" s="1929"/>
      <c r="H13" s="1938">
        <v>9</v>
      </c>
      <c r="I13" s="1939"/>
      <c r="J13" s="1940"/>
      <c r="K13" s="1939">
        <f t="shared" ref="K13:L16" si="0">+K12+1</f>
        <v>2</v>
      </c>
      <c r="L13" s="1941">
        <f t="shared" si="0"/>
        <v>2</v>
      </c>
      <c r="M13" s="1942"/>
      <c r="N13" s="1942"/>
      <c r="O13" s="1943"/>
      <c r="P13" s="1948">
        <v>325</v>
      </c>
      <c r="Q13" s="1939"/>
      <c r="R13" s="1944">
        <v>54</v>
      </c>
      <c r="S13" s="1940"/>
      <c r="T13" s="1290">
        <f>+T12+1</f>
        <v>2</v>
      </c>
      <c r="W13" s="841"/>
      <c r="X13" s="841"/>
      <c r="Y13" s="841"/>
      <c r="Z13" s="841"/>
    </row>
    <row r="14" spans="1:26" s="685" customFormat="1" ht="12.75" customHeight="1">
      <c r="A14" s="1287">
        <f>+A13+1</f>
        <v>3</v>
      </c>
      <c r="B14" s="1937"/>
      <c r="C14" s="2006"/>
      <c r="D14" s="1945" t="s">
        <v>2016</v>
      </c>
      <c r="E14" s="836"/>
      <c r="F14" s="836"/>
      <c r="G14" s="1929"/>
      <c r="H14" s="1938"/>
      <c r="I14" s="1939"/>
      <c r="J14" s="1940"/>
      <c r="K14" s="1939">
        <f t="shared" si="0"/>
        <v>3</v>
      </c>
      <c r="L14" s="1941">
        <f t="shared" si="0"/>
        <v>3</v>
      </c>
      <c r="M14" s="1942"/>
      <c r="N14" s="1942"/>
      <c r="O14" s="1943"/>
      <c r="P14" s="1939"/>
      <c r="Q14" s="1939"/>
      <c r="R14" s="1944"/>
      <c r="S14" s="1940"/>
      <c r="T14" s="1290">
        <f>+T13+1</f>
        <v>3</v>
      </c>
      <c r="W14" s="841"/>
      <c r="X14" s="841"/>
      <c r="Y14" s="841"/>
      <c r="Z14" s="841"/>
    </row>
    <row r="15" spans="1:26" s="685" customFormat="1" ht="12.75" customHeight="1">
      <c r="A15" s="1287">
        <f>+A14+1</f>
        <v>4</v>
      </c>
      <c r="B15" s="1937"/>
      <c r="C15" s="2006"/>
      <c r="D15" s="1945" t="s">
        <v>2017</v>
      </c>
      <c r="E15" s="836"/>
      <c r="F15" s="836"/>
      <c r="G15" s="1929"/>
      <c r="H15" s="1938"/>
      <c r="I15" s="1939"/>
      <c r="J15" s="1940"/>
      <c r="K15" s="1939">
        <f t="shared" si="0"/>
        <v>4</v>
      </c>
      <c r="L15" s="1941">
        <f t="shared" si="0"/>
        <v>4</v>
      </c>
      <c r="M15" s="1942"/>
      <c r="N15" s="1942"/>
      <c r="O15" s="1943"/>
      <c r="P15" s="1939"/>
      <c r="Q15" s="1939"/>
      <c r="R15" s="1944"/>
      <c r="S15" s="1940"/>
      <c r="T15" s="1290">
        <f>+T14+1</f>
        <v>4</v>
      </c>
      <c r="W15" s="841"/>
      <c r="X15" s="841"/>
      <c r="Y15" s="841"/>
      <c r="Z15" s="841"/>
    </row>
    <row r="16" spans="1:26" s="685" customFormat="1" ht="12.75" customHeight="1">
      <c r="A16" s="1287">
        <f>+A15+1</f>
        <v>5</v>
      </c>
      <c r="B16" s="1937" t="s">
        <v>98</v>
      </c>
      <c r="C16" s="2006"/>
      <c r="D16" s="1945"/>
      <c r="E16" s="1945" t="s">
        <v>16</v>
      </c>
      <c r="F16" s="1945"/>
      <c r="G16" s="1946"/>
      <c r="H16" s="1947">
        <v>9</v>
      </c>
      <c r="I16" s="1685"/>
      <c r="J16" s="1686"/>
      <c r="K16" s="1939">
        <f t="shared" si="0"/>
        <v>5</v>
      </c>
      <c r="L16" s="1941">
        <f t="shared" si="0"/>
        <v>5</v>
      </c>
      <c r="M16" s="1942"/>
      <c r="N16" s="1942"/>
      <c r="O16" s="1943"/>
      <c r="P16" s="1948">
        <v>325</v>
      </c>
      <c r="Q16" s="1948"/>
      <c r="R16" s="1948">
        <v>54</v>
      </c>
      <c r="S16" s="1949"/>
      <c r="T16" s="1290">
        <f>+T15+1</f>
        <v>5</v>
      </c>
      <c r="W16" s="841"/>
      <c r="X16" s="841"/>
      <c r="Y16" s="841"/>
      <c r="Z16" s="841"/>
    </row>
    <row r="17" spans="1:26" s="685" customFormat="1" ht="12.75" customHeight="1">
      <c r="A17" s="1302"/>
      <c r="B17" s="1427"/>
      <c r="C17" s="2005"/>
      <c r="D17" s="1918" t="s">
        <v>206</v>
      </c>
      <c r="E17" s="1918"/>
      <c r="F17" s="1918"/>
      <c r="G17" s="1950"/>
      <c r="H17" s="1951"/>
      <c r="I17" s="1952"/>
      <c r="J17" s="1953"/>
      <c r="K17" s="1952"/>
      <c r="L17" s="1954"/>
      <c r="M17" s="1955"/>
      <c r="N17" s="1955"/>
      <c r="O17" s="1956"/>
      <c r="P17" s="1952"/>
      <c r="Q17" s="1952"/>
      <c r="R17" s="1957"/>
      <c r="S17" s="1953"/>
      <c r="T17" s="1319"/>
      <c r="W17" s="841"/>
      <c r="X17" s="841"/>
      <c r="Y17" s="841"/>
      <c r="Z17" s="841"/>
    </row>
    <row r="18" spans="1:26" s="685" customFormat="1" ht="12.75" customHeight="1">
      <c r="A18" s="1280">
        <f>+A16+1</f>
        <v>6</v>
      </c>
      <c r="B18" s="1263"/>
      <c r="C18" s="2006"/>
      <c r="D18" s="1945" t="s">
        <v>2018</v>
      </c>
      <c r="E18" s="836"/>
      <c r="F18" s="836"/>
      <c r="G18" s="1929"/>
      <c r="H18" s="1930"/>
      <c r="I18" s="1931"/>
      <c r="J18" s="1932"/>
      <c r="K18" s="1931">
        <f>+K16+1</f>
        <v>6</v>
      </c>
      <c r="L18" s="1933">
        <f>+L16+1</f>
        <v>6</v>
      </c>
      <c r="M18" s="1934"/>
      <c r="N18" s="1934"/>
      <c r="O18" s="1935"/>
      <c r="P18" s="1931"/>
      <c r="Q18" s="1931"/>
      <c r="R18" s="1936"/>
      <c r="S18" s="1932"/>
      <c r="T18" s="1286">
        <f>+T16+1</f>
        <v>6</v>
      </c>
      <c r="W18" s="841"/>
      <c r="X18" s="841"/>
      <c r="Y18" s="841"/>
      <c r="Z18" s="841"/>
    </row>
    <row r="19" spans="1:26" s="685" customFormat="1" ht="12.75" customHeight="1">
      <c r="A19" s="1287">
        <f t="shared" ref="A19:A36" si="1">+A18+1</f>
        <v>7</v>
      </c>
      <c r="B19" s="1937"/>
      <c r="C19" s="2006"/>
      <c r="D19" s="1945" t="s">
        <v>2019</v>
      </c>
      <c r="E19" s="836"/>
      <c r="F19" s="836"/>
      <c r="G19" s="1929"/>
      <c r="H19" s="1938"/>
      <c r="I19" s="1939"/>
      <c r="J19" s="1940"/>
      <c r="K19" s="1939">
        <f t="shared" ref="K19:L34" si="2">+K18+1</f>
        <v>7</v>
      </c>
      <c r="L19" s="1941">
        <f t="shared" si="2"/>
        <v>7</v>
      </c>
      <c r="M19" s="1942"/>
      <c r="N19" s="1942"/>
      <c r="O19" s="1943"/>
      <c r="P19" s="1939"/>
      <c r="Q19" s="1939"/>
      <c r="R19" s="1944"/>
      <c r="S19" s="1940"/>
      <c r="T19" s="1290">
        <f t="shared" ref="T19:T36" si="3">+T18+1</f>
        <v>7</v>
      </c>
      <c r="W19" s="841"/>
      <c r="X19" s="841"/>
      <c r="Y19" s="841"/>
      <c r="Z19" s="841"/>
    </row>
    <row r="20" spans="1:26" s="685" customFormat="1" ht="12.75" customHeight="1">
      <c r="A20" s="1287">
        <f t="shared" si="1"/>
        <v>8</v>
      </c>
      <c r="B20" s="1937"/>
      <c r="C20" s="2006"/>
      <c r="D20" s="1945" t="s">
        <v>2020</v>
      </c>
      <c r="E20" s="836"/>
      <c r="F20" s="836"/>
      <c r="G20" s="1929"/>
      <c r="H20" s="1938"/>
      <c r="I20" s="1939"/>
      <c r="J20" s="1940"/>
      <c r="K20" s="1939">
        <f t="shared" si="2"/>
        <v>8</v>
      </c>
      <c r="L20" s="1941">
        <f t="shared" si="2"/>
        <v>8</v>
      </c>
      <c r="M20" s="1942"/>
      <c r="N20" s="1942"/>
      <c r="O20" s="1943"/>
      <c r="P20" s="1939"/>
      <c r="Q20" s="1939"/>
      <c r="R20" s="1944"/>
      <c r="S20" s="1940"/>
      <c r="T20" s="1290">
        <f t="shared" si="3"/>
        <v>8</v>
      </c>
      <c r="W20" s="841"/>
      <c r="X20" s="841"/>
      <c r="Y20" s="841"/>
      <c r="Z20" s="841"/>
    </row>
    <row r="21" spans="1:26" s="685" customFormat="1" ht="12.75" customHeight="1">
      <c r="A21" s="1287">
        <f t="shared" si="1"/>
        <v>9</v>
      </c>
      <c r="B21" s="1937"/>
      <c r="C21" s="2006"/>
      <c r="D21" s="1945" t="s">
        <v>2021</v>
      </c>
      <c r="E21" s="836"/>
      <c r="F21" s="836"/>
      <c r="G21" s="1929"/>
      <c r="H21" s="1938"/>
      <c r="I21" s="1939"/>
      <c r="J21" s="1940"/>
      <c r="K21" s="1939">
        <f t="shared" si="2"/>
        <v>9</v>
      </c>
      <c r="L21" s="1941">
        <f t="shared" si="2"/>
        <v>9</v>
      </c>
      <c r="M21" s="1942"/>
      <c r="N21" s="1942"/>
      <c r="O21" s="1943"/>
      <c r="P21" s="1939"/>
      <c r="Q21" s="1939"/>
      <c r="R21" s="1944"/>
      <c r="S21" s="1940"/>
      <c r="T21" s="1290">
        <f t="shared" si="3"/>
        <v>9</v>
      </c>
      <c r="W21" s="841"/>
      <c r="X21" s="841"/>
      <c r="Y21" s="841"/>
      <c r="Z21" s="841"/>
    </row>
    <row r="22" spans="1:26" s="685" customFormat="1" ht="12.75" customHeight="1">
      <c r="A22" s="1287">
        <f t="shared" si="1"/>
        <v>10</v>
      </c>
      <c r="B22" s="1937"/>
      <c r="C22" s="2006"/>
      <c r="D22" s="1945" t="s">
        <v>2022</v>
      </c>
      <c r="E22" s="836"/>
      <c r="F22" s="836"/>
      <c r="G22" s="1929"/>
      <c r="H22" s="1938"/>
      <c r="I22" s="1939"/>
      <c r="J22" s="1940"/>
      <c r="K22" s="1939">
        <f t="shared" si="2"/>
        <v>10</v>
      </c>
      <c r="L22" s="1941">
        <f t="shared" si="2"/>
        <v>10</v>
      </c>
      <c r="M22" s="1942"/>
      <c r="N22" s="1942"/>
      <c r="O22" s="1943"/>
      <c r="P22" s="1939"/>
      <c r="Q22" s="1939"/>
      <c r="R22" s="1944"/>
      <c r="S22" s="1940"/>
      <c r="T22" s="1290">
        <f t="shared" si="3"/>
        <v>10</v>
      </c>
      <c r="W22" s="841"/>
      <c r="X22" s="841"/>
      <c r="Y22" s="841"/>
      <c r="Z22" s="841"/>
    </row>
    <row r="23" spans="1:26" s="685" customFormat="1" ht="12.75" customHeight="1">
      <c r="A23" s="1287">
        <f t="shared" si="1"/>
        <v>11</v>
      </c>
      <c r="B23" s="1937"/>
      <c r="C23" s="2006"/>
      <c r="D23" s="1945" t="s">
        <v>2023</v>
      </c>
      <c r="E23" s="836"/>
      <c r="F23" s="836"/>
      <c r="G23" s="1929"/>
      <c r="H23" s="1938"/>
      <c r="I23" s="1939"/>
      <c r="J23" s="1940"/>
      <c r="K23" s="1939">
        <f t="shared" si="2"/>
        <v>11</v>
      </c>
      <c r="L23" s="1941">
        <f t="shared" si="2"/>
        <v>11</v>
      </c>
      <c r="M23" s="1942"/>
      <c r="N23" s="1942"/>
      <c r="O23" s="1943"/>
      <c r="P23" s="1939"/>
      <c r="Q23" s="1939"/>
      <c r="R23" s="1944"/>
      <c r="S23" s="1940"/>
      <c r="T23" s="1290">
        <f t="shared" si="3"/>
        <v>11</v>
      </c>
      <c r="W23" s="841"/>
      <c r="X23" s="841"/>
      <c r="Y23" s="841"/>
      <c r="Z23" s="841"/>
    </row>
    <row r="24" spans="1:26" s="685" customFormat="1" ht="12.75" customHeight="1">
      <c r="A24" s="1287">
        <f t="shared" si="1"/>
        <v>12</v>
      </c>
      <c r="B24" s="1937"/>
      <c r="C24" s="2006"/>
      <c r="D24" s="1945" t="s">
        <v>2024</v>
      </c>
      <c r="E24" s="836"/>
      <c r="F24" s="836"/>
      <c r="G24" s="1929"/>
      <c r="H24" s="1938"/>
      <c r="I24" s="1939"/>
      <c r="J24" s="1940"/>
      <c r="K24" s="1939">
        <f t="shared" si="2"/>
        <v>12</v>
      </c>
      <c r="L24" s="1941">
        <f t="shared" si="2"/>
        <v>12</v>
      </c>
      <c r="M24" s="1942"/>
      <c r="N24" s="1942"/>
      <c r="O24" s="1943"/>
      <c r="P24" s="1939"/>
      <c r="Q24" s="1939"/>
      <c r="R24" s="1944"/>
      <c r="S24" s="1940"/>
      <c r="T24" s="1290">
        <f t="shared" si="3"/>
        <v>12</v>
      </c>
      <c r="W24" s="841"/>
      <c r="X24" s="841"/>
      <c r="Y24" s="841"/>
      <c r="Z24" s="841"/>
    </row>
    <row r="25" spans="1:26" s="685" customFormat="1" ht="12.75" customHeight="1">
      <c r="A25" s="1287">
        <f t="shared" si="1"/>
        <v>13</v>
      </c>
      <c r="B25" s="1937"/>
      <c r="C25" s="2006"/>
      <c r="D25" s="1945" t="s">
        <v>2025</v>
      </c>
      <c r="E25" s="836"/>
      <c r="F25" s="836"/>
      <c r="G25" s="1929"/>
      <c r="H25" s="1938"/>
      <c r="I25" s="1939"/>
      <c r="J25" s="1940"/>
      <c r="K25" s="1939">
        <f t="shared" si="2"/>
        <v>13</v>
      </c>
      <c r="L25" s="1941">
        <f t="shared" si="2"/>
        <v>13</v>
      </c>
      <c r="M25" s="1942"/>
      <c r="N25" s="1942"/>
      <c r="O25" s="1943"/>
      <c r="P25" s="1939"/>
      <c r="Q25" s="1939"/>
      <c r="R25" s="1944"/>
      <c r="S25" s="1940"/>
      <c r="T25" s="1290">
        <f t="shared" si="3"/>
        <v>13</v>
      </c>
      <c r="W25" s="841"/>
      <c r="X25" s="841"/>
      <c r="Y25" s="841"/>
      <c r="Z25" s="841"/>
    </row>
    <row r="26" spans="1:26" s="685" customFormat="1" ht="12.75" customHeight="1">
      <c r="A26" s="1287">
        <f t="shared" si="1"/>
        <v>14</v>
      </c>
      <c r="B26" s="1937"/>
      <c r="C26" s="2006"/>
      <c r="D26" s="1945" t="s">
        <v>2026</v>
      </c>
      <c r="E26" s="836"/>
      <c r="F26" s="836"/>
      <c r="G26" s="1929"/>
      <c r="H26" s="1938"/>
      <c r="I26" s="1939"/>
      <c r="J26" s="1940"/>
      <c r="K26" s="1939">
        <f t="shared" si="2"/>
        <v>14</v>
      </c>
      <c r="L26" s="1941">
        <f t="shared" si="2"/>
        <v>14</v>
      </c>
      <c r="M26" s="1942"/>
      <c r="N26" s="1942"/>
      <c r="O26" s="1943"/>
      <c r="P26" s="1939"/>
      <c r="Q26" s="1939"/>
      <c r="R26" s="1944"/>
      <c r="S26" s="1940"/>
      <c r="T26" s="1290">
        <f t="shared" si="3"/>
        <v>14</v>
      </c>
      <c r="W26" s="841"/>
      <c r="X26" s="841"/>
      <c r="Y26" s="841"/>
      <c r="Z26" s="841"/>
    </row>
    <row r="27" spans="1:26" s="685" customFormat="1" ht="12.75" customHeight="1">
      <c r="A27" s="1287">
        <f t="shared" si="1"/>
        <v>15</v>
      </c>
      <c r="B27" s="1937"/>
      <c r="C27" s="2006"/>
      <c r="D27" s="1945" t="s">
        <v>2027</v>
      </c>
      <c r="E27" s="836"/>
      <c r="F27" s="836"/>
      <c r="G27" s="1929"/>
      <c r="H27" s="1938"/>
      <c r="I27" s="1939"/>
      <c r="J27" s="1940"/>
      <c r="K27" s="1939">
        <f t="shared" si="2"/>
        <v>15</v>
      </c>
      <c r="L27" s="1941">
        <f t="shared" si="2"/>
        <v>15</v>
      </c>
      <c r="M27" s="1942"/>
      <c r="N27" s="1942"/>
      <c r="O27" s="1943"/>
      <c r="P27" s="1939"/>
      <c r="Q27" s="1939"/>
      <c r="R27" s="1944"/>
      <c r="S27" s="1940"/>
      <c r="T27" s="1290">
        <f t="shared" si="3"/>
        <v>15</v>
      </c>
      <c r="W27" s="841"/>
      <c r="X27" s="841"/>
      <c r="Y27" s="841"/>
      <c r="Z27" s="841"/>
    </row>
    <row r="28" spans="1:26" s="685" customFormat="1" ht="12.75" customHeight="1">
      <c r="A28" s="1287">
        <f t="shared" si="1"/>
        <v>16</v>
      </c>
      <c r="B28" s="1937"/>
      <c r="C28" s="2006"/>
      <c r="D28" s="1945" t="s">
        <v>2028</v>
      </c>
      <c r="E28" s="836"/>
      <c r="F28" s="836"/>
      <c r="G28" s="1929"/>
      <c r="H28" s="1938"/>
      <c r="I28" s="1939"/>
      <c r="J28" s="1940"/>
      <c r="K28" s="1939">
        <f t="shared" si="2"/>
        <v>16</v>
      </c>
      <c r="L28" s="1941">
        <f t="shared" si="2"/>
        <v>16</v>
      </c>
      <c r="M28" s="1942"/>
      <c r="N28" s="1942"/>
      <c r="O28" s="1943"/>
      <c r="P28" s="1939"/>
      <c r="Q28" s="1939"/>
      <c r="R28" s="1944"/>
      <c r="S28" s="1940"/>
      <c r="T28" s="1290">
        <f t="shared" si="3"/>
        <v>16</v>
      </c>
      <c r="W28" s="841"/>
      <c r="X28" s="841"/>
      <c r="Y28" s="841"/>
      <c r="Z28" s="841"/>
    </row>
    <row r="29" spans="1:26" s="685" customFormat="1" ht="12.75" customHeight="1">
      <c r="A29" s="1287">
        <f t="shared" si="1"/>
        <v>17</v>
      </c>
      <c r="B29" s="1937"/>
      <c r="C29" s="2006"/>
      <c r="D29" s="1945" t="s">
        <v>2029</v>
      </c>
      <c r="E29" s="836"/>
      <c r="F29" s="836"/>
      <c r="G29" s="1929"/>
      <c r="H29" s="1938"/>
      <c r="I29" s="1939"/>
      <c r="J29" s="1940"/>
      <c r="K29" s="1939">
        <f t="shared" si="2"/>
        <v>17</v>
      </c>
      <c r="L29" s="1941">
        <f t="shared" si="2"/>
        <v>17</v>
      </c>
      <c r="M29" s="1942"/>
      <c r="N29" s="1942"/>
      <c r="O29" s="1943"/>
      <c r="P29" s="1939"/>
      <c r="Q29" s="1939"/>
      <c r="R29" s="1944"/>
      <c r="S29" s="1940"/>
      <c r="T29" s="1290">
        <f t="shared" si="3"/>
        <v>17</v>
      </c>
      <c r="W29" s="841"/>
      <c r="X29" s="841"/>
      <c r="Y29" s="841"/>
      <c r="Z29" s="841"/>
    </row>
    <row r="30" spans="1:26" s="685" customFormat="1" ht="12.75" customHeight="1">
      <c r="A30" s="1287">
        <f t="shared" si="1"/>
        <v>18</v>
      </c>
      <c r="B30" s="1937"/>
      <c r="C30" s="2006"/>
      <c r="D30" s="1945" t="s">
        <v>2030</v>
      </c>
      <c r="E30" s="836"/>
      <c r="F30" s="836"/>
      <c r="G30" s="1929"/>
      <c r="H30" s="1938"/>
      <c r="I30" s="1939"/>
      <c r="J30" s="1940"/>
      <c r="K30" s="1939">
        <f t="shared" si="2"/>
        <v>18</v>
      </c>
      <c r="L30" s="1941">
        <f t="shared" si="2"/>
        <v>18</v>
      </c>
      <c r="M30" s="1942"/>
      <c r="N30" s="1942"/>
      <c r="O30" s="1943"/>
      <c r="P30" s="1939"/>
      <c r="Q30" s="1939"/>
      <c r="R30" s="1944"/>
      <c r="S30" s="1940"/>
      <c r="T30" s="1290">
        <f t="shared" si="3"/>
        <v>18</v>
      </c>
      <c r="W30" s="841"/>
      <c r="X30" s="841"/>
      <c r="Y30" s="841"/>
      <c r="Z30" s="841"/>
    </row>
    <row r="31" spans="1:26" s="685" customFormat="1" ht="12.75" customHeight="1">
      <c r="A31" s="1287">
        <f t="shared" si="1"/>
        <v>19</v>
      </c>
      <c r="B31" s="1937"/>
      <c r="C31" s="2006"/>
      <c r="D31" s="1945" t="s">
        <v>2031</v>
      </c>
      <c r="E31" s="836"/>
      <c r="F31" s="836"/>
      <c r="G31" s="1929"/>
      <c r="H31" s="1938"/>
      <c r="I31" s="1939"/>
      <c r="J31" s="1940"/>
      <c r="K31" s="1939">
        <f t="shared" si="2"/>
        <v>19</v>
      </c>
      <c r="L31" s="1941">
        <f t="shared" si="2"/>
        <v>19</v>
      </c>
      <c r="M31" s="1942"/>
      <c r="N31" s="1942"/>
      <c r="O31" s="1943"/>
      <c r="P31" s="1939"/>
      <c r="Q31" s="1939"/>
      <c r="R31" s="1944"/>
      <c r="S31" s="1940"/>
      <c r="T31" s="1290">
        <f t="shared" si="3"/>
        <v>19</v>
      </c>
      <c r="W31" s="841"/>
      <c r="X31" s="841"/>
      <c r="Y31" s="841"/>
      <c r="Z31" s="841"/>
    </row>
    <row r="32" spans="1:26" s="685" customFormat="1" ht="12.75" customHeight="1">
      <c r="A32" s="1287">
        <f t="shared" si="1"/>
        <v>20</v>
      </c>
      <c r="B32" s="1937"/>
      <c r="C32" s="2006"/>
      <c r="D32" s="1945" t="s">
        <v>1944</v>
      </c>
      <c r="E32" s="836"/>
      <c r="F32" s="836"/>
      <c r="G32" s="1929"/>
      <c r="H32" s="1938"/>
      <c r="I32" s="1939"/>
      <c r="J32" s="1940"/>
      <c r="K32" s="1939">
        <f t="shared" si="2"/>
        <v>20</v>
      </c>
      <c r="L32" s="1941">
        <f t="shared" si="2"/>
        <v>20</v>
      </c>
      <c r="M32" s="1942"/>
      <c r="N32" s="1942"/>
      <c r="O32" s="1943"/>
      <c r="P32" s="1939"/>
      <c r="Q32" s="1939"/>
      <c r="R32" s="1944"/>
      <c r="S32" s="1940"/>
      <c r="T32" s="1290">
        <f t="shared" si="3"/>
        <v>20</v>
      </c>
      <c r="W32" s="841"/>
      <c r="X32" s="841"/>
      <c r="Y32" s="841"/>
      <c r="Z32" s="841"/>
    </row>
    <row r="33" spans="1:26" s="685" customFormat="1" ht="12.75" customHeight="1">
      <c r="A33" s="1287">
        <f t="shared" si="1"/>
        <v>21</v>
      </c>
      <c r="B33" s="1937"/>
      <c r="C33" s="2006"/>
      <c r="D33" s="1945" t="s">
        <v>2032</v>
      </c>
      <c r="E33" s="836"/>
      <c r="F33" s="836"/>
      <c r="G33" s="1929"/>
      <c r="H33" s="1938"/>
      <c r="I33" s="1939"/>
      <c r="J33" s="1940"/>
      <c r="K33" s="1939">
        <f t="shared" si="2"/>
        <v>21</v>
      </c>
      <c r="L33" s="1941">
        <f t="shared" si="2"/>
        <v>21</v>
      </c>
      <c r="M33" s="1942"/>
      <c r="N33" s="1942"/>
      <c r="O33" s="1943"/>
      <c r="P33" s="1939"/>
      <c r="Q33" s="1939"/>
      <c r="R33" s="1944"/>
      <c r="S33" s="1940"/>
      <c r="T33" s="1290">
        <f t="shared" si="3"/>
        <v>21</v>
      </c>
      <c r="W33" s="841"/>
      <c r="X33" s="841"/>
      <c r="Y33" s="841"/>
      <c r="Z33" s="841"/>
    </row>
    <row r="34" spans="1:26" s="685" customFormat="1" ht="12.75" customHeight="1">
      <c r="A34" s="1287">
        <f t="shared" si="1"/>
        <v>22</v>
      </c>
      <c r="B34" s="1937"/>
      <c r="C34" s="2006"/>
      <c r="D34" s="1945" t="s">
        <v>1945</v>
      </c>
      <c r="E34" s="836"/>
      <c r="F34" s="836"/>
      <c r="G34" s="1929"/>
      <c r="H34" s="1938">
        <v>14</v>
      </c>
      <c r="I34" s="1939"/>
      <c r="J34" s="1940"/>
      <c r="K34" s="1939">
        <f t="shared" si="2"/>
        <v>22</v>
      </c>
      <c r="L34" s="1941">
        <f t="shared" si="2"/>
        <v>22</v>
      </c>
      <c r="M34" s="1942"/>
      <c r="N34" s="1942"/>
      <c r="O34" s="1943">
        <v>258</v>
      </c>
      <c r="P34" s="1939">
        <v>55</v>
      </c>
      <c r="Q34" s="1939"/>
      <c r="R34" s="1944">
        <v>31</v>
      </c>
      <c r="S34" s="1940"/>
      <c r="T34" s="1290">
        <f t="shared" si="3"/>
        <v>22</v>
      </c>
      <c r="W34" s="841"/>
      <c r="X34" s="841"/>
      <c r="Y34" s="841"/>
      <c r="Z34" s="841"/>
    </row>
    <row r="35" spans="1:26" s="685" customFormat="1" ht="12.75" customHeight="1">
      <c r="A35" s="1287">
        <f t="shared" si="1"/>
        <v>23</v>
      </c>
      <c r="B35" s="1937"/>
      <c r="C35" s="2006"/>
      <c r="D35" s="1945" t="s">
        <v>3719</v>
      </c>
      <c r="E35" s="836"/>
      <c r="F35" s="836"/>
      <c r="G35" s="1929"/>
      <c r="H35" s="1938"/>
      <c r="I35" s="1939"/>
      <c r="J35" s="1940"/>
      <c r="K35" s="1939">
        <f>+K34+1</f>
        <v>23</v>
      </c>
      <c r="L35" s="1941">
        <f>+L34+1</f>
        <v>23</v>
      </c>
      <c r="M35" s="1942"/>
      <c r="N35" s="1942"/>
      <c r="O35" s="1943"/>
      <c r="P35" s="1939"/>
      <c r="Q35" s="1939"/>
      <c r="R35" s="1944"/>
      <c r="S35" s="1940"/>
      <c r="T35" s="1290">
        <f t="shared" si="3"/>
        <v>23</v>
      </c>
      <c r="W35" s="841"/>
      <c r="X35" s="841"/>
      <c r="Y35" s="841"/>
      <c r="Z35" s="841"/>
    </row>
    <row r="36" spans="1:26" s="685" customFormat="1" ht="12.75" customHeight="1">
      <c r="A36" s="1287">
        <f t="shared" si="1"/>
        <v>24</v>
      </c>
      <c r="B36" s="1937" t="s">
        <v>98</v>
      </c>
      <c r="C36" s="2006"/>
      <c r="D36" s="1945"/>
      <c r="E36" s="1945" t="s">
        <v>2033</v>
      </c>
      <c r="F36" s="1945"/>
      <c r="G36" s="1946">
        <v>0</v>
      </c>
      <c r="H36" s="1958">
        <v>14</v>
      </c>
      <c r="I36" s="1947"/>
      <c r="J36" s="1686">
        <v>0</v>
      </c>
      <c r="K36" s="1685">
        <f>+K35+1</f>
        <v>24</v>
      </c>
      <c r="L36" s="1959">
        <f>+L35+1</f>
        <v>24</v>
      </c>
      <c r="M36" s="1942"/>
      <c r="N36" s="1942"/>
      <c r="O36" s="1943">
        <v>258</v>
      </c>
      <c r="P36" s="1685">
        <v>55</v>
      </c>
      <c r="Q36" s="1685"/>
      <c r="R36" s="1685">
        <v>31</v>
      </c>
      <c r="S36" s="1686"/>
      <c r="T36" s="1290">
        <f t="shared" si="3"/>
        <v>24</v>
      </c>
      <c r="W36" s="841"/>
      <c r="X36" s="841"/>
      <c r="Y36" s="841"/>
      <c r="Z36" s="841"/>
    </row>
    <row r="37" spans="1:26" s="685" customFormat="1" ht="15" customHeight="1">
      <c r="A37" s="1960"/>
      <c r="B37" s="1427"/>
      <c r="C37" s="2005"/>
      <c r="D37" s="2007" t="s">
        <v>2034</v>
      </c>
      <c r="E37" s="1084"/>
      <c r="F37" s="1084"/>
      <c r="G37" s="1950"/>
      <c r="H37" s="1951"/>
      <c r="I37" s="1952"/>
      <c r="J37" s="1953"/>
      <c r="K37" s="1952"/>
      <c r="L37" s="1954"/>
      <c r="M37" s="1955"/>
      <c r="N37" s="1955"/>
      <c r="O37" s="1956"/>
      <c r="P37" s="1952"/>
      <c r="Q37" s="1952"/>
      <c r="R37" s="1957"/>
      <c r="S37" s="1953"/>
      <c r="T37" s="1319"/>
      <c r="W37" s="841"/>
      <c r="X37" s="841"/>
      <c r="Y37" s="841"/>
      <c r="Z37" s="841"/>
    </row>
    <row r="38" spans="1:26" s="685" customFormat="1" ht="15" customHeight="1">
      <c r="A38" s="1960"/>
      <c r="B38" s="1961"/>
      <c r="C38" s="2005"/>
      <c r="D38" s="2007" t="s">
        <v>2035</v>
      </c>
      <c r="E38" s="1084"/>
      <c r="F38" s="1084"/>
      <c r="G38" s="1962"/>
      <c r="H38" s="1963"/>
      <c r="I38" s="1964"/>
      <c r="J38" s="1965"/>
      <c r="K38" s="1964"/>
      <c r="L38" s="1966"/>
      <c r="M38" s="1967"/>
      <c r="N38" s="1967"/>
      <c r="O38" s="1968"/>
      <c r="P38" s="1964"/>
      <c r="Q38" s="1964"/>
      <c r="R38" s="1969"/>
      <c r="S38" s="1965"/>
      <c r="T38" s="1264"/>
      <c r="W38" s="841"/>
      <c r="X38" s="841"/>
      <c r="Y38" s="841"/>
      <c r="Z38" s="841"/>
    </row>
    <row r="39" spans="1:26" s="685" customFormat="1" ht="12.75" customHeight="1">
      <c r="A39" s="1970">
        <f>+A36+1</f>
        <v>25</v>
      </c>
      <c r="B39" s="1263"/>
      <c r="C39" s="2006"/>
      <c r="D39" s="1945" t="s">
        <v>1948</v>
      </c>
      <c r="E39" s="836"/>
      <c r="F39" s="836"/>
      <c r="G39" s="1929"/>
      <c r="H39" s="1930"/>
      <c r="I39" s="1931"/>
      <c r="J39" s="1932"/>
      <c r="K39" s="1931">
        <f>+K36+1</f>
        <v>25</v>
      </c>
      <c r="L39" s="1933">
        <f>+L36+1</f>
        <v>25</v>
      </c>
      <c r="M39" s="1934"/>
      <c r="N39" s="1934"/>
      <c r="O39" s="1935"/>
      <c r="P39" s="1931"/>
      <c r="Q39" s="1931"/>
      <c r="R39" s="1936"/>
      <c r="S39" s="1932"/>
      <c r="T39" s="1286">
        <f>+T36+1</f>
        <v>25</v>
      </c>
      <c r="W39" s="841"/>
      <c r="X39" s="841"/>
      <c r="Y39" s="841"/>
      <c r="Z39" s="841"/>
    </row>
    <row r="40" spans="1:26" s="685" customFormat="1" ht="12.75" customHeight="1">
      <c r="A40" s="1287">
        <f t="shared" ref="A40:A46" si="4">+A39+1</f>
        <v>26</v>
      </c>
      <c r="B40" s="1937"/>
      <c r="C40" s="2006"/>
      <c r="D40" s="1945" t="s">
        <v>1949</v>
      </c>
      <c r="E40" s="836"/>
      <c r="F40" s="836"/>
      <c r="G40" s="1929"/>
      <c r="H40" s="1938"/>
      <c r="I40" s="1939"/>
      <c r="J40" s="1940"/>
      <c r="K40" s="1939">
        <f t="shared" ref="K40:L46" si="5">+K39+1</f>
        <v>26</v>
      </c>
      <c r="L40" s="1941">
        <f t="shared" si="5"/>
        <v>26</v>
      </c>
      <c r="M40" s="1942"/>
      <c r="N40" s="1942"/>
      <c r="O40" s="1943"/>
      <c r="P40" s="1939"/>
      <c r="Q40" s="1939"/>
      <c r="R40" s="1944"/>
      <c r="S40" s="1940"/>
      <c r="T40" s="1290">
        <f t="shared" ref="T40:T46" si="6">+T39+1</f>
        <v>26</v>
      </c>
      <c r="W40" s="841"/>
      <c r="X40" s="841"/>
      <c r="Y40" s="841"/>
      <c r="Z40" s="841"/>
    </row>
    <row r="41" spans="1:26" s="685" customFormat="1" ht="12.75" customHeight="1">
      <c r="A41" s="1287">
        <f t="shared" si="4"/>
        <v>27</v>
      </c>
      <c r="B41" s="1937"/>
      <c r="C41" s="2006"/>
      <c r="D41" s="1945" t="s">
        <v>1950</v>
      </c>
      <c r="E41" s="836"/>
      <c r="F41" s="836"/>
      <c r="G41" s="1929"/>
      <c r="H41" s="1938"/>
      <c r="I41" s="1939"/>
      <c r="J41" s="1940"/>
      <c r="K41" s="1939">
        <f t="shared" si="5"/>
        <v>27</v>
      </c>
      <c r="L41" s="1941">
        <f t="shared" si="5"/>
        <v>27</v>
      </c>
      <c r="M41" s="1942"/>
      <c r="N41" s="1942"/>
      <c r="O41" s="1943"/>
      <c r="P41" s="1939"/>
      <c r="Q41" s="1939"/>
      <c r="R41" s="1944"/>
      <c r="S41" s="1940"/>
      <c r="T41" s="1290">
        <f t="shared" si="6"/>
        <v>27</v>
      </c>
      <c r="W41" s="841"/>
      <c r="X41" s="841"/>
      <c r="Y41" s="841"/>
      <c r="Z41" s="841"/>
    </row>
    <row r="42" spans="1:26" s="685" customFormat="1" ht="12.75" customHeight="1">
      <c r="A42" s="1287">
        <f t="shared" si="4"/>
        <v>28</v>
      </c>
      <c r="B42" s="1937"/>
      <c r="C42" s="2006"/>
      <c r="D42" s="1945" t="s">
        <v>1951</v>
      </c>
      <c r="E42" s="836"/>
      <c r="F42" s="836"/>
      <c r="G42" s="1929"/>
      <c r="H42" s="1938"/>
      <c r="I42" s="1939"/>
      <c r="J42" s="1940"/>
      <c r="K42" s="1939">
        <f t="shared" si="5"/>
        <v>28</v>
      </c>
      <c r="L42" s="1941">
        <f t="shared" si="5"/>
        <v>28</v>
      </c>
      <c r="M42" s="1942"/>
      <c r="N42" s="1942"/>
      <c r="O42" s="1943"/>
      <c r="P42" s="1939"/>
      <c r="Q42" s="1939"/>
      <c r="R42" s="1944"/>
      <c r="S42" s="1940"/>
      <c r="T42" s="1290">
        <f t="shared" si="6"/>
        <v>28</v>
      </c>
      <c r="W42" s="841"/>
      <c r="X42" s="841"/>
      <c r="Y42" s="841"/>
      <c r="Z42" s="841"/>
    </row>
    <row r="43" spans="1:26" s="685" customFormat="1" ht="12.75" customHeight="1">
      <c r="A43" s="1287">
        <f t="shared" si="4"/>
        <v>29</v>
      </c>
      <c r="B43" s="1937"/>
      <c r="C43" s="2006"/>
      <c r="D43" s="1945" t="s">
        <v>2036</v>
      </c>
      <c r="E43" s="836"/>
      <c r="F43" s="836"/>
      <c r="G43" s="1929"/>
      <c r="H43" s="1938"/>
      <c r="I43" s="1939"/>
      <c r="J43" s="1940"/>
      <c r="K43" s="1939">
        <f t="shared" si="5"/>
        <v>29</v>
      </c>
      <c r="L43" s="1941">
        <f t="shared" si="5"/>
        <v>29</v>
      </c>
      <c r="M43" s="1942"/>
      <c r="N43" s="1942"/>
      <c r="O43" s="1943"/>
      <c r="P43" s="1939"/>
      <c r="Q43" s="1939"/>
      <c r="R43" s="1944"/>
      <c r="S43" s="1940"/>
      <c r="T43" s="1290">
        <f t="shared" si="6"/>
        <v>29</v>
      </c>
      <c r="W43" s="841"/>
      <c r="X43" s="841"/>
      <c r="Y43" s="841"/>
      <c r="Z43" s="841"/>
    </row>
    <row r="44" spans="1:26" s="685" customFormat="1" ht="12.75" customHeight="1">
      <c r="A44" s="1287">
        <f t="shared" si="4"/>
        <v>30</v>
      </c>
      <c r="B44" s="1937"/>
      <c r="C44" s="2006"/>
      <c r="D44" s="1437" t="s">
        <v>2037</v>
      </c>
      <c r="E44" s="1369"/>
      <c r="F44" s="1295"/>
      <c r="G44" s="1946"/>
      <c r="H44" s="1947"/>
      <c r="I44" s="1685"/>
      <c r="J44" s="1686"/>
      <c r="K44" s="1685">
        <f t="shared" si="5"/>
        <v>30</v>
      </c>
      <c r="L44" s="1959">
        <f t="shared" si="5"/>
        <v>30</v>
      </c>
      <c r="M44" s="1942"/>
      <c r="N44" s="1942"/>
      <c r="O44" s="1972"/>
      <c r="P44" s="1685"/>
      <c r="Q44" s="1685"/>
      <c r="R44" s="1973"/>
      <c r="S44" s="1686"/>
      <c r="T44" s="1301">
        <f t="shared" si="6"/>
        <v>30</v>
      </c>
      <c r="W44" s="841"/>
      <c r="X44" s="841"/>
      <c r="Y44" s="841"/>
      <c r="Z44" s="841"/>
    </row>
    <row r="45" spans="1:26" s="685" customFormat="1" ht="12.75" customHeight="1">
      <c r="A45" s="1287">
        <f t="shared" si="4"/>
        <v>31</v>
      </c>
      <c r="B45" s="1937"/>
      <c r="C45" s="2006"/>
      <c r="D45" s="1945" t="s">
        <v>2038</v>
      </c>
      <c r="E45" s="836"/>
      <c r="F45" s="836"/>
      <c r="G45" s="1929"/>
      <c r="H45" s="1938"/>
      <c r="I45" s="1939"/>
      <c r="J45" s="1940"/>
      <c r="K45" s="1939">
        <f t="shared" si="5"/>
        <v>31</v>
      </c>
      <c r="L45" s="1941">
        <f t="shared" si="5"/>
        <v>31</v>
      </c>
      <c r="M45" s="1942"/>
      <c r="N45" s="1942"/>
      <c r="O45" s="1943"/>
      <c r="P45" s="1939"/>
      <c r="Q45" s="1939"/>
      <c r="R45" s="1944"/>
      <c r="S45" s="1940"/>
      <c r="T45" s="1290">
        <f t="shared" si="6"/>
        <v>31</v>
      </c>
      <c r="W45" s="841"/>
      <c r="X45" s="841"/>
      <c r="Y45" s="841"/>
      <c r="Z45" s="841"/>
    </row>
    <row r="46" spans="1:26" s="685" customFormat="1" ht="12.75" customHeight="1">
      <c r="A46" s="1287">
        <f t="shared" si="4"/>
        <v>32</v>
      </c>
      <c r="B46" s="1937" t="s">
        <v>98</v>
      </c>
      <c r="C46" s="2006"/>
      <c r="D46" s="1945"/>
      <c r="E46" s="836" t="s">
        <v>2039</v>
      </c>
      <c r="F46" s="836"/>
      <c r="G46" s="1972">
        <v>0</v>
      </c>
      <c r="H46" s="1947"/>
      <c r="I46" s="1685"/>
      <c r="J46" s="1974">
        <v>0</v>
      </c>
      <c r="K46" s="1685">
        <f t="shared" si="5"/>
        <v>32</v>
      </c>
      <c r="L46" s="1959">
        <f t="shared" si="5"/>
        <v>32</v>
      </c>
      <c r="M46" s="1942"/>
      <c r="N46" s="1942"/>
      <c r="O46" s="1943"/>
      <c r="P46" s="1685"/>
      <c r="Q46" s="1685"/>
      <c r="R46" s="1685"/>
      <c r="S46" s="1686"/>
      <c r="T46" s="1290">
        <f t="shared" si="6"/>
        <v>32</v>
      </c>
      <c r="W46" s="841"/>
      <c r="X46" s="841"/>
      <c r="Y46" s="841"/>
      <c r="Z46" s="841"/>
    </row>
    <row r="47" spans="1:26" s="685" customFormat="1" ht="12.75" customHeight="1">
      <c r="A47" s="1302"/>
      <c r="B47" s="1427"/>
      <c r="C47" s="2005"/>
      <c r="D47" s="2007" t="s">
        <v>2040</v>
      </c>
      <c r="E47" s="855"/>
      <c r="F47" s="855"/>
      <c r="G47" s="1950"/>
      <c r="H47" s="1951"/>
      <c r="I47" s="1952"/>
      <c r="J47" s="1953"/>
      <c r="K47" s="1952"/>
      <c r="L47" s="1954"/>
      <c r="M47" s="1955"/>
      <c r="N47" s="1955"/>
      <c r="O47" s="1956"/>
      <c r="P47" s="1952"/>
      <c r="Q47" s="1952"/>
      <c r="R47" s="1957"/>
      <c r="S47" s="1953"/>
      <c r="T47" s="1319"/>
      <c r="W47" s="841"/>
      <c r="X47" s="841"/>
      <c r="Y47" s="841"/>
      <c r="Z47" s="841"/>
    </row>
    <row r="48" spans="1:26" s="685" customFormat="1" ht="12.75" customHeight="1">
      <c r="A48" s="1280">
        <f>+A46+1</f>
        <v>33</v>
      </c>
      <c r="B48" s="1263"/>
      <c r="C48" s="2006"/>
      <c r="D48" s="1945" t="s">
        <v>2041</v>
      </c>
      <c r="E48" s="836"/>
      <c r="F48" s="836"/>
      <c r="G48" s="1929"/>
      <c r="H48" s="1930"/>
      <c r="I48" s="1931"/>
      <c r="J48" s="1932"/>
      <c r="K48" s="1931">
        <f>+K46+1</f>
        <v>33</v>
      </c>
      <c r="L48" s="1933">
        <f>+L46+1</f>
        <v>33</v>
      </c>
      <c r="M48" s="1934"/>
      <c r="N48" s="1934"/>
      <c r="O48" s="1935"/>
      <c r="P48" s="1931"/>
      <c r="Q48" s="1931"/>
      <c r="R48" s="1936"/>
      <c r="S48" s="1932"/>
      <c r="T48" s="1286">
        <f>+T46+1</f>
        <v>33</v>
      </c>
      <c r="W48" s="841"/>
      <c r="X48" s="841"/>
      <c r="Y48" s="841"/>
      <c r="Z48" s="841"/>
    </row>
    <row r="49" spans="1:26" s="685" customFormat="1" ht="12.75" customHeight="1">
      <c r="A49" s="1287">
        <f>+A48+1</f>
        <v>34</v>
      </c>
      <c r="B49" s="1937"/>
      <c r="C49" s="2006"/>
      <c r="D49" s="1945" t="s">
        <v>2042</v>
      </c>
      <c r="E49" s="836"/>
      <c r="F49" s="836"/>
      <c r="G49" s="1929"/>
      <c r="H49" s="1938"/>
      <c r="I49" s="1939"/>
      <c r="J49" s="1940"/>
      <c r="K49" s="1939">
        <f>+K48+1</f>
        <v>34</v>
      </c>
      <c r="L49" s="1941">
        <f>+L48+1</f>
        <v>34</v>
      </c>
      <c r="M49" s="1942"/>
      <c r="N49" s="1942"/>
      <c r="O49" s="1943"/>
      <c r="P49" s="1939"/>
      <c r="Q49" s="1939"/>
      <c r="R49" s="1944"/>
      <c r="S49" s="1940"/>
      <c r="T49" s="1290">
        <f>+T48+1</f>
        <v>34</v>
      </c>
      <c r="W49" s="841"/>
      <c r="X49" s="841"/>
      <c r="Y49" s="841"/>
      <c r="Z49" s="841"/>
    </row>
    <row r="50" spans="1:26" s="685" customFormat="1" ht="12.75" customHeight="1">
      <c r="A50" s="1287">
        <f>+A49+1</f>
        <v>35</v>
      </c>
      <c r="B50" s="1937" t="s">
        <v>98</v>
      </c>
      <c r="C50" s="2006"/>
      <c r="D50" s="1945"/>
      <c r="E50" s="836" t="s">
        <v>2043</v>
      </c>
      <c r="F50" s="836"/>
      <c r="G50" s="1946"/>
      <c r="H50" s="1947"/>
      <c r="I50" s="1685"/>
      <c r="J50" s="1686"/>
      <c r="K50" s="1685">
        <f>+K49+1</f>
        <v>35</v>
      </c>
      <c r="L50" s="1959">
        <f>+L49+1</f>
        <v>35</v>
      </c>
      <c r="M50" s="1942"/>
      <c r="N50" s="1942"/>
      <c r="O50" s="1975"/>
      <c r="P50" s="1685"/>
      <c r="Q50" s="1685"/>
      <c r="R50" s="1685"/>
      <c r="S50" s="1686"/>
      <c r="T50" s="1290">
        <f>+T49+1</f>
        <v>35</v>
      </c>
      <c r="W50" s="841"/>
      <c r="X50" s="841"/>
      <c r="Y50" s="841"/>
      <c r="Z50" s="841"/>
    </row>
    <row r="51" spans="1:26" s="685" customFormat="1" ht="12.75" customHeight="1">
      <c r="A51" s="1960"/>
      <c r="B51" s="1427"/>
      <c r="C51" s="2005"/>
      <c r="D51" s="2007" t="s">
        <v>2044</v>
      </c>
      <c r="E51" s="855"/>
      <c r="F51" s="855"/>
      <c r="G51" s="1950"/>
      <c r="H51" s="1951"/>
      <c r="I51" s="1952"/>
      <c r="J51" s="1953"/>
      <c r="K51" s="1952"/>
      <c r="L51" s="1954"/>
      <c r="M51" s="1955"/>
      <c r="N51" s="1955"/>
      <c r="O51" s="1956"/>
      <c r="P51" s="1952"/>
      <c r="Q51" s="1952"/>
      <c r="R51" s="1957"/>
      <c r="S51" s="1953"/>
      <c r="T51" s="1319"/>
      <c r="W51" s="841"/>
      <c r="X51" s="841"/>
      <c r="Y51" s="841"/>
      <c r="Z51" s="841"/>
    </row>
    <row r="52" spans="1:26" s="685" customFormat="1" ht="12.75" customHeight="1">
      <c r="A52" s="1960"/>
      <c r="B52" s="1961"/>
      <c r="C52" s="2005"/>
      <c r="D52" s="2007" t="s">
        <v>2045</v>
      </c>
      <c r="E52" s="855"/>
      <c r="F52" s="855"/>
      <c r="G52" s="1950"/>
      <c r="H52" s="1963"/>
      <c r="I52" s="1964"/>
      <c r="J52" s="1965"/>
      <c r="K52" s="1964"/>
      <c r="L52" s="1966"/>
      <c r="M52" s="1967"/>
      <c r="N52" s="1967"/>
      <c r="O52" s="1968"/>
      <c r="P52" s="1964"/>
      <c r="Q52" s="1964"/>
      <c r="R52" s="1969"/>
      <c r="S52" s="1965"/>
      <c r="T52" s="1264"/>
      <c r="W52" s="841"/>
      <c r="X52" s="841"/>
      <c r="Y52" s="841"/>
      <c r="Z52" s="841"/>
    </row>
    <row r="53" spans="1:26" s="685" customFormat="1" ht="12.75" customHeight="1">
      <c r="A53" s="1970">
        <f>A50+1</f>
        <v>36</v>
      </c>
      <c r="B53" s="1263" t="s">
        <v>98</v>
      </c>
      <c r="C53" s="2006"/>
      <c r="D53" s="1945" t="s">
        <v>2046</v>
      </c>
      <c r="E53" s="836"/>
      <c r="F53" s="836"/>
      <c r="G53" s="1929"/>
      <c r="H53" s="1930"/>
      <c r="I53" s="1931"/>
      <c r="J53" s="1932"/>
      <c r="K53" s="1933">
        <f>+K50+1</f>
        <v>36</v>
      </c>
      <c r="L53" s="1933">
        <f>+L50+1</f>
        <v>36</v>
      </c>
      <c r="M53" s="1934"/>
      <c r="N53" s="1934"/>
      <c r="O53" s="1935"/>
      <c r="P53" s="1931"/>
      <c r="Q53" s="1931"/>
      <c r="R53" s="1936"/>
      <c r="S53" s="1932"/>
      <c r="T53" s="1286">
        <v>36</v>
      </c>
      <c r="W53" s="841"/>
      <c r="X53" s="1976"/>
      <c r="Y53" s="841"/>
      <c r="Z53" s="841"/>
    </row>
    <row r="54" spans="1:26" s="685" customFormat="1" ht="12.75" customHeight="1">
      <c r="A54" s="1287">
        <f t="shared" ref="A54:A59" si="7">+A53+1</f>
        <v>37</v>
      </c>
      <c r="B54" s="1937" t="s">
        <v>98</v>
      </c>
      <c r="C54" s="2006"/>
      <c r="D54" s="1945" t="s">
        <v>2047</v>
      </c>
      <c r="E54" s="836"/>
      <c r="F54" s="836"/>
      <c r="G54" s="1929"/>
      <c r="H54" s="1938"/>
      <c r="I54" s="1939"/>
      <c r="J54" s="1940"/>
      <c r="K54" s="1941">
        <f t="shared" ref="K54:L59" si="8">+K53+1</f>
        <v>37</v>
      </c>
      <c r="L54" s="1941">
        <f t="shared" si="8"/>
        <v>37</v>
      </c>
      <c r="M54" s="1942"/>
      <c r="N54" s="1942"/>
      <c r="O54" s="1943"/>
      <c r="P54" s="1939"/>
      <c r="Q54" s="1939"/>
      <c r="R54" s="1944"/>
      <c r="S54" s="1940"/>
      <c r="T54" s="1290">
        <v>37</v>
      </c>
      <c r="W54" s="841"/>
      <c r="X54" s="1976"/>
      <c r="Y54" s="841"/>
      <c r="Z54" s="841"/>
    </row>
    <row r="55" spans="1:26" s="685" customFormat="1" ht="12.75" customHeight="1">
      <c r="A55" s="1287">
        <f t="shared" si="7"/>
        <v>38</v>
      </c>
      <c r="B55" s="1937" t="s">
        <v>98</v>
      </c>
      <c r="C55" s="2006"/>
      <c r="D55" s="1928" t="s">
        <v>3721</v>
      </c>
      <c r="E55" s="836"/>
      <c r="F55" s="836"/>
      <c r="G55" s="1929"/>
      <c r="H55" s="1938"/>
      <c r="I55" s="1939"/>
      <c r="J55" s="1940"/>
      <c r="K55" s="1939">
        <f t="shared" si="8"/>
        <v>38</v>
      </c>
      <c r="L55" s="1941">
        <f t="shared" si="8"/>
        <v>38</v>
      </c>
      <c r="M55" s="1942"/>
      <c r="N55" s="1942"/>
      <c r="O55" s="1943"/>
      <c r="P55" s="1939"/>
      <c r="Q55" s="1939"/>
      <c r="R55" s="1944"/>
      <c r="S55" s="1940"/>
      <c r="T55" s="1290">
        <v>38</v>
      </c>
      <c r="W55" s="841"/>
      <c r="X55" s="841"/>
      <c r="Y55" s="841"/>
      <c r="Z55" s="841"/>
    </row>
    <row r="56" spans="1:26" s="685" customFormat="1" ht="12.75" customHeight="1">
      <c r="A56" s="1287">
        <f t="shared" si="7"/>
        <v>39</v>
      </c>
      <c r="B56" s="1937" t="s">
        <v>98</v>
      </c>
      <c r="C56" s="2006"/>
      <c r="D56" s="1978" t="s">
        <v>3722</v>
      </c>
      <c r="E56" s="836"/>
      <c r="F56" s="836"/>
      <c r="G56" s="1929"/>
      <c r="H56" s="1938"/>
      <c r="I56" s="1939"/>
      <c r="J56" s="1940"/>
      <c r="K56" s="1939">
        <f t="shared" si="8"/>
        <v>39</v>
      </c>
      <c r="L56" s="1941">
        <f t="shared" si="8"/>
        <v>39</v>
      </c>
      <c r="M56" s="1942"/>
      <c r="N56" s="1942"/>
      <c r="O56" s="1943"/>
      <c r="P56" s="1939"/>
      <c r="Q56" s="1939"/>
      <c r="R56" s="1944"/>
      <c r="S56" s="1940"/>
      <c r="T56" s="1290">
        <v>39</v>
      </c>
      <c r="W56" s="841"/>
      <c r="X56" s="841"/>
      <c r="Y56" s="841"/>
      <c r="Z56" s="841"/>
    </row>
    <row r="57" spans="1:26" s="685" customFormat="1" ht="12.75" customHeight="1">
      <c r="A57" s="1287">
        <f t="shared" si="7"/>
        <v>40</v>
      </c>
      <c r="B57" s="1937" t="s">
        <v>98</v>
      </c>
      <c r="C57" s="2006"/>
      <c r="D57" s="1979" t="s">
        <v>3723</v>
      </c>
      <c r="E57" s="1325"/>
      <c r="F57" s="1295"/>
      <c r="G57" s="1946"/>
      <c r="H57" s="1947"/>
      <c r="I57" s="1685"/>
      <c r="J57" s="1686"/>
      <c r="K57" s="1685">
        <f t="shared" si="8"/>
        <v>40</v>
      </c>
      <c r="L57" s="1941">
        <f t="shared" si="8"/>
        <v>40</v>
      </c>
      <c r="M57" s="1942"/>
      <c r="N57" s="1942"/>
      <c r="O57" s="1972"/>
      <c r="P57" s="1685"/>
      <c r="Q57" s="1685"/>
      <c r="R57" s="1973"/>
      <c r="S57" s="1686"/>
      <c r="T57" s="1301">
        <f>+T56+1</f>
        <v>40</v>
      </c>
      <c r="W57" s="841"/>
      <c r="X57" s="841"/>
      <c r="Y57" s="841"/>
      <c r="Z57" s="841"/>
    </row>
    <row r="58" spans="1:26" s="685" customFormat="1" ht="12.75" customHeight="1">
      <c r="A58" s="1287">
        <f t="shared" si="7"/>
        <v>41</v>
      </c>
      <c r="B58" s="1937" t="s">
        <v>98</v>
      </c>
      <c r="C58" s="2006"/>
      <c r="D58" s="1945" t="s">
        <v>2048</v>
      </c>
      <c r="E58" s="836"/>
      <c r="F58" s="836"/>
      <c r="G58" s="1929"/>
      <c r="H58" s="1938"/>
      <c r="I58" s="1939"/>
      <c r="J58" s="1940"/>
      <c r="K58" s="1939">
        <f t="shared" si="8"/>
        <v>41</v>
      </c>
      <c r="L58" s="1941">
        <f t="shared" si="8"/>
        <v>41</v>
      </c>
      <c r="M58" s="1942"/>
      <c r="N58" s="1942"/>
      <c r="O58" s="1943"/>
      <c r="P58" s="1939"/>
      <c r="Q58" s="1939"/>
      <c r="R58" s="1944"/>
      <c r="S58" s="1940"/>
      <c r="T58" s="1290">
        <f>+T57+1</f>
        <v>41</v>
      </c>
      <c r="W58" s="841"/>
      <c r="X58" s="841"/>
      <c r="Y58" s="841"/>
      <c r="Z58" s="841"/>
    </row>
    <row r="59" spans="1:26" s="685" customFormat="1" ht="12.75" customHeight="1">
      <c r="A59" s="1287">
        <f t="shared" si="7"/>
        <v>42</v>
      </c>
      <c r="B59" s="1937"/>
      <c r="C59" s="2006"/>
      <c r="D59" s="1945"/>
      <c r="E59" s="836" t="s">
        <v>2049</v>
      </c>
      <c r="F59" s="836"/>
      <c r="G59" s="1946">
        <v>0</v>
      </c>
      <c r="H59" s="1947"/>
      <c r="I59" s="1685"/>
      <c r="J59" s="1686">
        <v>0</v>
      </c>
      <c r="K59" s="1685">
        <f t="shared" si="8"/>
        <v>42</v>
      </c>
      <c r="L59" s="1959">
        <f t="shared" si="8"/>
        <v>42</v>
      </c>
      <c r="M59" s="1947"/>
      <c r="N59" s="1947"/>
      <c r="O59" s="1943"/>
      <c r="P59" s="1942"/>
      <c r="Q59" s="1685"/>
      <c r="R59" s="1973"/>
      <c r="S59" s="1686"/>
      <c r="T59" s="1290">
        <f>+T58+1</f>
        <v>42</v>
      </c>
      <c r="W59" s="841"/>
      <c r="X59" s="841"/>
      <c r="Y59" s="841"/>
      <c r="Z59" s="841"/>
    </row>
    <row r="60" spans="1:26" s="685" customFormat="1" ht="12.75" customHeight="1">
      <c r="A60" s="1302"/>
      <c r="B60" s="1427"/>
      <c r="C60" s="2005"/>
      <c r="D60" s="2007"/>
      <c r="E60" s="855" t="s">
        <v>2050</v>
      </c>
      <c r="F60" s="855"/>
      <c r="G60" s="1980"/>
      <c r="H60" s="1981"/>
      <c r="I60" s="1982"/>
      <c r="J60" s="1983"/>
      <c r="K60" s="1982"/>
      <c r="L60" s="1984"/>
      <c r="M60" s="1985"/>
      <c r="N60" s="1986"/>
      <c r="O60" s="1987"/>
      <c r="P60" s="1982"/>
      <c r="Q60" s="1982"/>
      <c r="R60" s="1988"/>
      <c r="S60" s="1983"/>
      <c r="T60" s="1319" t="s">
        <v>327</v>
      </c>
      <c r="W60" s="841"/>
      <c r="X60" s="841"/>
      <c r="Y60" s="841"/>
      <c r="Z60" s="841"/>
    </row>
    <row r="61" spans="1:26" s="685" customFormat="1" ht="12.75" customHeight="1" thickBot="1">
      <c r="A61" s="1280">
        <f>+A59+1</f>
        <v>43</v>
      </c>
      <c r="B61" s="1263"/>
      <c r="C61" s="2006"/>
      <c r="D61" s="1945"/>
      <c r="E61" s="855" t="s">
        <v>2051</v>
      </c>
      <c r="F61" s="855"/>
      <c r="G61" s="1989">
        <v>0</v>
      </c>
      <c r="H61" s="1990">
        <v>23</v>
      </c>
      <c r="I61" s="1990">
        <v>0</v>
      </c>
      <c r="J61" s="1991">
        <v>0</v>
      </c>
      <c r="K61" s="1958">
        <f>+K59+1</f>
        <v>43</v>
      </c>
      <c r="L61" s="1992">
        <f>+L59+1</f>
        <v>43</v>
      </c>
      <c r="M61" s="1993"/>
      <c r="N61" s="1994"/>
      <c r="O61" s="1989">
        <v>258</v>
      </c>
      <c r="P61" s="1995">
        <v>380</v>
      </c>
      <c r="Q61" s="1990"/>
      <c r="R61" s="1990">
        <v>85</v>
      </c>
      <c r="S61" s="1991"/>
      <c r="T61" s="1996">
        <v>43</v>
      </c>
      <c r="W61" s="841"/>
      <c r="X61" s="841"/>
      <c r="Y61" s="841"/>
      <c r="Z61" s="841"/>
    </row>
    <row r="62" spans="1:26" ht="12.75" customHeight="1">
      <c r="A62" s="1578" t="s">
        <v>2052</v>
      </c>
      <c r="B62" s="1997"/>
      <c r="C62" s="1997" t="s">
        <v>2053</v>
      </c>
      <c r="D62" s="1997"/>
      <c r="E62" s="1998"/>
      <c r="F62" s="830"/>
      <c r="G62" s="830"/>
      <c r="H62" s="830"/>
      <c r="I62" s="830"/>
      <c r="J62" s="830"/>
      <c r="K62" s="829"/>
      <c r="L62" s="1578" t="s">
        <v>2069</v>
      </c>
      <c r="N62" s="1997" t="s">
        <v>2067</v>
      </c>
      <c r="P62" s="830"/>
      <c r="Q62" s="830"/>
      <c r="R62" s="830"/>
      <c r="S62" s="830"/>
      <c r="T62" s="829"/>
    </row>
    <row r="63" spans="1:26" ht="12.75" customHeight="1">
      <c r="A63" s="1578" t="s">
        <v>2055</v>
      </c>
      <c r="B63" s="1997"/>
      <c r="C63" s="1997" t="s">
        <v>2056</v>
      </c>
      <c r="D63" s="1997"/>
      <c r="E63" s="1997"/>
      <c r="F63" s="855"/>
      <c r="G63" s="855"/>
      <c r="H63" s="855"/>
      <c r="I63" s="855"/>
      <c r="J63" s="855"/>
      <c r="K63" s="825"/>
      <c r="L63" s="1578" t="s">
        <v>327</v>
      </c>
      <c r="M63" s="1997"/>
      <c r="N63" s="1997" t="s">
        <v>2068</v>
      </c>
      <c r="O63" s="1997"/>
      <c r="P63" s="855"/>
      <c r="Q63" s="855"/>
      <c r="R63" s="855"/>
      <c r="S63" s="855"/>
      <c r="T63" s="825"/>
    </row>
    <row r="64" spans="1:26" ht="12.75" customHeight="1">
      <c r="A64" s="1578" t="s">
        <v>2058</v>
      </c>
      <c r="B64" s="1997"/>
      <c r="C64" s="1997" t="s">
        <v>2059</v>
      </c>
      <c r="D64" s="1997"/>
      <c r="E64" s="1997"/>
      <c r="F64" s="855"/>
      <c r="G64" s="855"/>
      <c r="H64" s="855"/>
      <c r="I64" s="855"/>
      <c r="J64" s="855"/>
      <c r="K64" s="825"/>
      <c r="L64" s="1578" t="s">
        <v>3720</v>
      </c>
      <c r="M64" s="1997"/>
      <c r="N64" s="1997" t="s">
        <v>3540</v>
      </c>
      <c r="O64" s="1997"/>
      <c r="P64" s="855"/>
      <c r="Q64" s="855"/>
      <c r="R64" s="855"/>
      <c r="S64" s="855"/>
      <c r="T64" s="825"/>
    </row>
    <row r="65" spans="1:20" ht="12.75" customHeight="1">
      <c r="A65" s="1578"/>
      <c r="B65" s="1997"/>
      <c r="C65" s="1997" t="s">
        <v>2060</v>
      </c>
      <c r="D65" s="1997"/>
      <c r="E65" s="1997"/>
      <c r="F65" s="855"/>
      <c r="G65" s="855"/>
      <c r="H65" s="855"/>
      <c r="I65" s="855"/>
      <c r="J65" s="855"/>
      <c r="K65" s="825"/>
      <c r="L65" s="1578" t="s">
        <v>327</v>
      </c>
      <c r="M65" s="1997"/>
      <c r="N65" s="1997" t="s">
        <v>2061</v>
      </c>
      <c r="O65" s="1997"/>
      <c r="P65" s="855"/>
      <c r="Q65" s="855"/>
      <c r="R65" s="855"/>
      <c r="S65" s="855"/>
      <c r="T65" s="825"/>
    </row>
    <row r="66" spans="1:20" ht="12.75" customHeight="1">
      <c r="A66" s="1578"/>
      <c r="B66" s="1997"/>
      <c r="C66" s="1997"/>
      <c r="D66" s="1997"/>
      <c r="E66" s="1997"/>
      <c r="F66" s="855"/>
      <c r="G66" s="855"/>
      <c r="H66" s="855"/>
      <c r="I66" s="855"/>
      <c r="J66" s="855"/>
      <c r="K66" s="825"/>
      <c r="L66" s="1578"/>
      <c r="M66" s="1997"/>
      <c r="N66" s="1997"/>
      <c r="O66" s="1997"/>
      <c r="P66" s="855"/>
      <c r="Q66" s="855"/>
      <c r="R66" s="855"/>
      <c r="S66" s="855"/>
      <c r="T66" s="825"/>
    </row>
    <row r="67" spans="1:20" ht="12.75" customHeight="1">
      <c r="A67" s="2000"/>
      <c r="B67" s="1654"/>
      <c r="C67" s="1654"/>
      <c r="D67" s="1654"/>
      <c r="E67" s="1654"/>
      <c r="F67" s="836"/>
      <c r="G67" s="836"/>
      <c r="H67" s="836"/>
      <c r="I67" s="836"/>
      <c r="J67" s="1237"/>
      <c r="K67" s="835"/>
      <c r="L67" s="2000"/>
      <c r="M67" s="1654"/>
      <c r="N67" s="1654"/>
      <c r="O67" s="1654"/>
      <c r="P67" s="836"/>
      <c r="Q67" s="836"/>
      <c r="R67" s="836"/>
      <c r="S67" s="1239"/>
      <c r="T67" s="835"/>
    </row>
    <row r="68" spans="1:20">
      <c r="K68" s="686" t="s">
        <v>391</v>
      </c>
      <c r="L68" s="684" t="s">
        <v>391</v>
      </c>
    </row>
  </sheetData>
  <customSheetViews>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1"/>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2"/>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3"/>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4"/>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5"/>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6"/>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7"/>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8"/>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9"/>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0"/>
      <headerFooter alignWithMargins="0"/>
    </customSheetView>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s>
  <mergeCells count="4">
    <mergeCell ref="A2:K2"/>
    <mergeCell ref="L2:T2"/>
    <mergeCell ref="A3:K3"/>
    <mergeCell ref="L3:T3"/>
  </mergeCells>
  <printOptions horizontalCentered="1" verticalCentered="1" gridLinesSet="0"/>
  <pageMargins left="0.5" right="0.5" top="0.5" bottom="0.25" header="0.25" footer="0.25"/>
  <pageSetup scale="85" orientation="portrait" r:id="rId12"/>
  <headerFooter alignWithMargins="0"/>
  <colBreaks count="1" manualBreakCount="1">
    <brk id="11" max="1048575" man="1"/>
  </colBreaks>
  <legacyDrawing r:id="rId1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3"/>
  <sheetViews>
    <sheetView workbookViewId="0">
      <selection activeCell="C38" sqref="C38"/>
    </sheetView>
  </sheetViews>
  <sheetFormatPr defaultColWidth="8.7109375" defaultRowHeight="12.75"/>
  <cols>
    <col min="1" max="1" width="3.28515625" style="1084" customWidth="1"/>
    <col min="2" max="2" width="4.42578125" style="1084" customWidth="1"/>
    <col min="3" max="3" width="10.28515625" style="1084" customWidth="1"/>
    <col min="4" max="4" width="7.42578125" style="1084" customWidth="1"/>
    <col min="5" max="5" width="10.85546875" style="1084" customWidth="1"/>
    <col min="6" max="6" width="9.7109375" style="1084" customWidth="1"/>
    <col min="7" max="7" width="8.140625" style="1084" customWidth="1"/>
    <col min="8" max="8" width="8.7109375" style="1084" customWidth="1"/>
    <col min="9" max="9" width="9" style="1084" customWidth="1"/>
    <col min="10" max="10" width="8.5703125" style="1084" customWidth="1"/>
    <col min="11" max="11" width="8.7109375" style="1084" customWidth="1"/>
    <col min="12" max="12" width="9.140625" style="1084" customWidth="1"/>
    <col min="13" max="13" width="8" style="1084" customWidth="1"/>
    <col min="14" max="14" width="10.42578125" style="1084" customWidth="1"/>
    <col min="15" max="15" width="9.85546875" style="1084" customWidth="1"/>
    <col min="16" max="16" width="4.5703125" style="1240" customWidth="1"/>
    <col min="17" max="17" width="3.28515625" style="1084" customWidth="1"/>
    <col min="18" max="18" width="8.7109375" style="1084"/>
    <col min="19" max="19" width="20.140625" style="1240" bestFit="1" customWidth="1"/>
    <col min="20" max="20" width="10.140625" style="1240" bestFit="1" customWidth="1"/>
    <col min="21" max="21" width="26.28515625" style="1240" bestFit="1" customWidth="1"/>
    <col min="22" max="22" width="10.140625" style="1240" bestFit="1" customWidth="1"/>
    <col min="23" max="23" width="20.140625" style="1084" bestFit="1" customWidth="1"/>
    <col min="24" max="24" width="10.140625" style="1084" bestFit="1" customWidth="1"/>
    <col min="25" max="16384" width="8.7109375" style="1084"/>
  </cols>
  <sheetData>
    <row r="1" spans="1:24" ht="12.75" customHeight="1">
      <c r="B1" s="684"/>
      <c r="P1" s="686"/>
    </row>
    <row r="2" spans="1:24" ht="17.25" customHeight="1">
      <c r="B2" s="2008" t="s">
        <v>3711</v>
      </c>
      <c r="C2" s="1679"/>
      <c r="D2" s="1679"/>
      <c r="E2" s="1679"/>
      <c r="F2" s="1679"/>
      <c r="G2" s="1679"/>
      <c r="H2" s="1679"/>
      <c r="I2" s="1679"/>
      <c r="J2" s="1679"/>
      <c r="K2" s="1679"/>
      <c r="L2" s="1679"/>
      <c r="M2" s="1679"/>
      <c r="N2" s="1679"/>
      <c r="O2" s="1679"/>
      <c r="P2" s="1799"/>
      <c r="Q2" s="2009">
        <v>58</v>
      </c>
    </row>
    <row r="3" spans="1:24" ht="13.5" customHeight="1">
      <c r="B3" s="1244" t="s">
        <v>295</v>
      </c>
      <c r="C3" s="1245"/>
      <c r="D3" s="1245"/>
      <c r="E3" s="1245"/>
      <c r="F3" s="1245"/>
      <c r="G3" s="1245"/>
      <c r="H3" s="1245"/>
      <c r="I3" s="1245"/>
      <c r="J3" s="1245"/>
      <c r="K3" s="1245"/>
      <c r="L3" s="1245"/>
      <c r="M3" s="1245"/>
      <c r="N3" s="1245"/>
      <c r="O3" s="1245"/>
      <c r="P3" s="1400"/>
      <c r="Q3" s="1118"/>
    </row>
    <row r="4" spans="1:24" ht="12.75" customHeight="1">
      <c r="B4" s="1914"/>
      <c r="C4" s="1452"/>
      <c r="D4" s="1452"/>
      <c r="E4" s="1452"/>
      <c r="F4" s="1452"/>
      <c r="G4" s="1452"/>
      <c r="H4" s="1452"/>
      <c r="I4" s="1452"/>
      <c r="J4" s="1452"/>
      <c r="K4" s="1452"/>
      <c r="L4" s="1452"/>
      <c r="M4" s="1452"/>
      <c r="N4" s="1452"/>
      <c r="O4" s="1452"/>
      <c r="P4" s="1915"/>
    </row>
    <row r="5" spans="1:24" ht="15.75" customHeight="1" thickBot="1">
      <c r="B5" s="1675"/>
      <c r="C5" s="1675"/>
      <c r="D5" s="1997"/>
      <c r="E5" s="3983" t="s">
        <v>2070</v>
      </c>
      <c r="F5" s="3984"/>
      <c r="G5" s="3985"/>
      <c r="H5" s="3983" t="s">
        <v>2071</v>
      </c>
      <c r="I5" s="3984"/>
      <c r="J5" s="3985"/>
      <c r="K5" s="1258" t="s">
        <v>2072</v>
      </c>
      <c r="L5" s="1258"/>
      <c r="M5" s="1259"/>
      <c r="N5" s="1258" t="s">
        <v>16</v>
      </c>
      <c r="O5" s="1250"/>
      <c r="P5" s="1253"/>
    </row>
    <row r="6" spans="1:24" ht="12.75" customHeight="1">
      <c r="B6" s="839"/>
      <c r="C6" s="839" t="s">
        <v>2073</v>
      </c>
      <c r="D6" s="856"/>
      <c r="E6" s="1402"/>
      <c r="F6" s="1268"/>
      <c r="G6" s="1267" t="s">
        <v>2074</v>
      </c>
      <c r="H6" s="1402"/>
      <c r="I6" s="1268"/>
      <c r="J6" s="1267" t="s">
        <v>2074</v>
      </c>
      <c r="K6" s="2010"/>
      <c r="L6" s="2011" t="s">
        <v>2075</v>
      </c>
      <c r="M6" s="1403"/>
      <c r="N6" s="1403"/>
      <c r="O6" s="1405" t="s">
        <v>2076</v>
      </c>
      <c r="P6" s="854"/>
    </row>
    <row r="7" spans="1:24" ht="12.75" customHeight="1">
      <c r="B7" s="839" t="s">
        <v>7</v>
      </c>
      <c r="C7" s="839" t="s">
        <v>2077</v>
      </c>
      <c r="D7" s="856" t="s">
        <v>557</v>
      </c>
      <c r="E7" s="1274" t="s">
        <v>2078</v>
      </c>
      <c r="F7" s="1272" t="s">
        <v>2076</v>
      </c>
      <c r="G7" s="839" t="s">
        <v>1382</v>
      </c>
      <c r="H7" s="1274" t="s">
        <v>2078</v>
      </c>
      <c r="I7" s="1272" t="s">
        <v>2079</v>
      </c>
      <c r="J7" s="839" t="s">
        <v>1382</v>
      </c>
      <c r="K7" s="2012" t="s">
        <v>2078</v>
      </c>
      <c r="L7" s="844" t="s">
        <v>1415</v>
      </c>
      <c r="M7" s="839" t="s">
        <v>2079</v>
      </c>
      <c r="N7" s="839" t="s">
        <v>2078</v>
      </c>
      <c r="O7" s="1272" t="s">
        <v>2080</v>
      </c>
      <c r="P7" s="854" t="s">
        <v>7</v>
      </c>
    </row>
    <row r="8" spans="1:24" ht="12.75" customHeight="1">
      <c r="B8" s="839" t="s">
        <v>17</v>
      </c>
      <c r="C8" s="839" t="s">
        <v>2081</v>
      </c>
      <c r="D8" s="856" t="s">
        <v>17</v>
      </c>
      <c r="E8" s="1274" t="s">
        <v>2082</v>
      </c>
      <c r="F8" s="1272" t="s">
        <v>2083</v>
      </c>
      <c r="G8" s="839" t="s">
        <v>2084</v>
      </c>
      <c r="H8" s="1274" t="s">
        <v>2082</v>
      </c>
      <c r="I8" s="1272" t="s">
        <v>2083</v>
      </c>
      <c r="J8" s="839" t="s">
        <v>2084</v>
      </c>
      <c r="K8" s="2012" t="s">
        <v>2085</v>
      </c>
      <c r="L8" s="844" t="s">
        <v>2086</v>
      </c>
      <c r="M8" s="839" t="s">
        <v>2086</v>
      </c>
      <c r="N8" s="839" t="s">
        <v>2082</v>
      </c>
      <c r="O8" s="1272" t="s">
        <v>2086</v>
      </c>
      <c r="P8" s="854" t="s">
        <v>17</v>
      </c>
    </row>
    <row r="9" spans="1:24" ht="12.75" customHeight="1">
      <c r="B9" s="833"/>
      <c r="C9" s="833" t="s">
        <v>24</v>
      </c>
      <c r="D9" s="837" t="s">
        <v>25</v>
      </c>
      <c r="E9" s="1275" t="s">
        <v>26</v>
      </c>
      <c r="F9" s="2013" t="s">
        <v>27</v>
      </c>
      <c r="G9" s="833" t="s">
        <v>28</v>
      </c>
      <c r="H9" s="1275" t="s">
        <v>29</v>
      </c>
      <c r="I9" s="2013" t="s">
        <v>30</v>
      </c>
      <c r="J9" s="833" t="s">
        <v>31</v>
      </c>
      <c r="K9" s="2014" t="s">
        <v>32</v>
      </c>
      <c r="L9" s="2015" t="s">
        <v>89</v>
      </c>
      <c r="M9" s="839" t="s">
        <v>90</v>
      </c>
      <c r="N9" s="839" t="s">
        <v>91</v>
      </c>
      <c r="O9" s="2013" t="s">
        <v>204</v>
      </c>
      <c r="P9" s="1357"/>
      <c r="S9" s="220"/>
      <c r="T9" s="220"/>
      <c r="U9" s="220"/>
      <c r="V9" s="220"/>
      <c r="W9" s="220"/>
      <c r="X9" s="220"/>
    </row>
    <row r="10" spans="1:24" ht="12.75" customHeight="1">
      <c r="B10" s="2016">
        <v>1</v>
      </c>
      <c r="C10" s="1381" t="s">
        <v>1045</v>
      </c>
      <c r="D10" s="2017">
        <v>3</v>
      </c>
      <c r="E10" s="2018">
        <v>1483466</v>
      </c>
      <c r="F10" s="1940">
        <v>380330</v>
      </c>
      <c r="G10" s="2019">
        <v>2.3599999999999999E-2</v>
      </c>
      <c r="H10" s="2018"/>
      <c r="I10" s="1940"/>
      <c r="J10" s="1939"/>
      <c r="K10" s="2018"/>
      <c r="L10" s="1944"/>
      <c r="M10" s="1939"/>
      <c r="N10" s="1939">
        <v>1483466</v>
      </c>
      <c r="O10" s="2020">
        <v>380330</v>
      </c>
      <c r="P10" s="2021">
        <f t="shared" ref="P10:P35" si="0">+B10</f>
        <v>1</v>
      </c>
    </row>
    <row r="11" spans="1:24" ht="12.75" customHeight="1">
      <c r="B11" s="1507">
        <f t="shared" ref="B11:B35" si="1">+B10+1</f>
        <v>2</v>
      </c>
      <c r="C11" s="1379"/>
      <c r="D11" s="833">
        <v>8</v>
      </c>
      <c r="E11" s="1929">
        <v>2013815</v>
      </c>
      <c r="F11" s="1932">
        <v>660973</v>
      </c>
      <c r="G11" s="2022">
        <v>4.6100000000000002E-2</v>
      </c>
      <c r="H11" s="1929"/>
      <c r="I11" s="1932"/>
      <c r="J11" s="1931"/>
      <c r="K11" s="1929"/>
      <c r="L11" s="1936"/>
      <c r="M11" s="1931"/>
      <c r="N11" s="1939">
        <v>2013815</v>
      </c>
      <c r="O11" s="2020">
        <v>660973</v>
      </c>
      <c r="P11" s="2021">
        <f t="shared" si="0"/>
        <v>2</v>
      </c>
    </row>
    <row r="12" spans="1:24" ht="12.75" customHeight="1">
      <c r="B12" s="1507">
        <f t="shared" si="1"/>
        <v>3</v>
      </c>
      <c r="C12" s="1379"/>
      <c r="D12" s="833">
        <v>9</v>
      </c>
      <c r="E12" s="1929">
        <v>2738250</v>
      </c>
      <c r="F12" s="1932">
        <v>808362</v>
      </c>
      <c r="G12" s="2022">
        <v>2.6499999999999999E-2</v>
      </c>
      <c r="H12" s="1929"/>
      <c r="I12" s="1932"/>
      <c r="J12" s="1931"/>
      <c r="K12" s="1929"/>
      <c r="L12" s="1936"/>
      <c r="M12" s="1931"/>
      <c r="N12" s="1939">
        <v>2738250</v>
      </c>
      <c r="O12" s="2020">
        <v>808362</v>
      </c>
      <c r="P12" s="2021">
        <f t="shared" si="0"/>
        <v>3</v>
      </c>
    </row>
    <row r="13" spans="1:24" ht="12.75" customHeight="1">
      <c r="B13" s="1507">
        <f t="shared" si="1"/>
        <v>4</v>
      </c>
      <c r="C13" s="1379"/>
      <c r="D13" s="833">
        <v>11</v>
      </c>
      <c r="E13" s="1929">
        <v>1047084</v>
      </c>
      <c r="F13" s="1932">
        <v>216576</v>
      </c>
      <c r="G13" s="2022">
        <v>2.7099999999999999E-2</v>
      </c>
      <c r="H13" s="1929"/>
      <c r="I13" s="1932"/>
      <c r="J13" s="1931"/>
      <c r="K13" s="1929"/>
      <c r="L13" s="1936"/>
      <c r="M13" s="1931"/>
      <c r="N13" s="1939">
        <v>1047084</v>
      </c>
      <c r="O13" s="2020">
        <v>216576</v>
      </c>
      <c r="P13" s="2021">
        <f t="shared" si="0"/>
        <v>4</v>
      </c>
    </row>
    <row r="14" spans="1:24" ht="12.75" customHeight="1">
      <c r="B14" s="1507">
        <f t="shared" si="1"/>
        <v>5</v>
      </c>
      <c r="C14" s="2023" t="s">
        <v>1547</v>
      </c>
      <c r="D14" s="1996"/>
      <c r="E14" s="1946">
        <v>7282615</v>
      </c>
      <c r="F14" s="2024">
        <v>2066241</v>
      </c>
      <c r="G14" s="2025"/>
      <c r="H14" s="1946"/>
      <c r="I14" s="2024"/>
      <c r="J14" s="1958"/>
      <c r="K14" s="1946"/>
      <c r="L14" s="1993"/>
      <c r="M14" s="1958"/>
      <c r="N14" s="1958">
        <v>7282615</v>
      </c>
      <c r="O14" s="1994">
        <v>2066241</v>
      </c>
      <c r="P14" s="2021">
        <f t="shared" si="0"/>
        <v>5</v>
      </c>
    </row>
    <row r="15" spans="1:24" ht="12.75" customHeight="1">
      <c r="B15" s="1507">
        <f t="shared" si="1"/>
        <v>6</v>
      </c>
      <c r="C15" s="1379" t="s">
        <v>1047</v>
      </c>
      <c r="D15" s="2026">
        <v>3</v>
      </c>
      <c r="E15" s="1946">
        <v>1115520</v>
      </c>
      <c r="F15" s="2024">
        <v>285997</v>
      </c>
      <c r="G15" s="2025">
        <v>2.3599999999999999E-2</v>
      </c>
      <c r="H15" s="1946"/>
      <c r="I15" s="2024"/>
      <c r="J15" s="1958"/>
      <c r="K15" s="1946"/>
      <c r="L15" s="1993"/>
      <c r="M15" s="1958"/>
      <c r="N15" s="1939">
        <v>1115520</v>
      </c>
      <c r="O15" s="2020">
        <v>285997</v>
      </c>
      <c r="P15" s="2021">
        <f t="shared" si="0"/>
        <v>6</v>
      </c>
    </row>
    <row r="16" spans="1:24" ht="12.75" customHeight="1">
      <c r="B16" s="1507">
        <f t="shared" si="1"/>
        <v>7</v>
      </c>
      <c r="C16" s="2027"/>
      <c r="D16" s="2028">
        <v>8</v>
      </c>
      <c r="E16" s="1946">
        <v>1795542</v>
      </c>
      <c r="F16" s="2024">
        <v>589207</v>
      </c>
      <c r="G16" s="2025">
        <v>4.6100000000000002E-2</v>
      </c>
      <c r="H16" s="1946"/>
      <c r="I16" s="2024"/>
      <c r="J16" s="1958"/>
      <c r="K16" s="1946"/>
      <c r="L16" s="1993"/>
      <c r="M16" s="1958"/>
      <c r="N16" s="1939">
        <v>1795542</v>
      </c>
      <c r="O16" s="2020">
        <v>589207</v>
      </c>
      <c r="P16" s="2021">
        <f t="shared" si="0"/>
        <v>7</v>
      </c>
    </row>
    <row r="17" spans="1:17" ht="12.75" customHeight="1">
      <c r="B17" s="1507">
        <f t="shared" si="1"/>
        <v>8</v>
      </c>
      <c r="C17" s="2027"/>
      <c r="D17" s="2028">
        <v>9</v>
      </c>
      <c r="E17" s="1946">
        <v>2398437</v>
      </c>
      <c r="F17" s="2024">
        <v>707996</v>
      </c>
      <c r="G17" s="2025">
        <v>2.5100000000000001E-2</v>
      </c>
      <c r="H17" s="1946"/>
      <c r="I17" s="2024"/>
      <c r="J17" s="1958"/>
      <c r="K17" s="1946"/>
      <c r="L17" s="1993"/>
      <c r="M17" s="1958"/>
      <c r="N17" s="1939">
        <v>2398437</v>
      </c>
      <c r="O17" s="2020">
        <v>707996</v>
      </c>
      <c r="P17" s="2021">
        <f t="shared" si="0"/>
        <v>8</v>
      </c>
    </row>
    <row r="18" spans="1:17" ht="12.75" customHeight="1">
      <c r="B18" s="1507">
        <f t="shared" si="1"/>
        <v>9</v>
      </c>
      <c r="C18" s="2027"/>
      <c r="D18" s="2028">
        <v>11</v>
      </c>
      <c r="E18" s="1946">
        <v>916345</v>
      </c>
      <c r="F18" s="2024">
        <v>189492</v>
      </c>
      <c r="G18" s="2025">
        <v>2.7099999999999999E-2</v>
      </c>
      <c r="H18" s="1946"/>
      <c r="I18" s="2024"/>
      <c r="J18" s="1958"/>
      <c r="K18" s="1946"/>
      <c r="L18" s="1993"/>
      <c r="M18" s="1958"/>
      <c r="N18" s="1939">
        <v>916345</v>
      </c>
      <c r="O18" s="2020">
        <v>189492</v>
      </c>
      <c r="P18" s="2021">
        <f t="shared" si="0"/>
        <v>9</v>
      </c>
    </row>
    <row r="19" spans="1:17" ht="12.75" customHeight="1">
      <c r="B19" s="1507">
        <f t="shared" si="1"/>
        <v>10</v>
      </c>
      <c r="C19" s="2027" t="s">
        <v>1547</v>
      </c>
      <c r="D19" s="1996"/>
      <c r="E19" s="1946">
        <v>6225844</v>
      </c>
      <c r="F19" s="2024">
        <v>1772692</v>
      </c>
      <c r="G19" s="2025"/>
      <c r="H19" s="1946"/>
      <c r="I19" s="2024"/>
      <c r="J19" s="1958"/>
      <c r="K19" s="1946"/>
      <c r="L19" s="1993"/>
      <c r="M19" s="1958"/>
      <c r="N19" s="1958">
        <v>6225844</v>
      </c>
      <c r="O19" s="1994">
        <v>1772692</v>
      </c>
      <c r="P19" s="2021">
        <f t="shared" si="0"/>
        <v>10</v>
      </c>
    </row>
    <row r="20" spans="1:17" ht="12.75" customHeight="1">
      <c r="B20" s="1507">
        <f t="shared" si="1"/>
        <v>11</v>
      </c>
      <c r="C20" s="1379" t="s">
        <v>1049</v>
      </c>
      <c r="D20" s="2026">
        <v>3</v>
      </c>
      <c r="E20" s="1946">
        <v>19554</v>
      </c>
      <c r="F20" s="2029" t="s">
        <v>104</v>
      </c>
      <c r="G20" s="2029" t="s">
        <v>104</v>
      </c>
      <c r="H20" s="1946"/>
      <c r="I20" s="2029" t="s">
        <v>104</v>
      </c>
      <c r="J20" s="2029" t="s">
        <v>104</v>
      </c>
      <c r="K20" s="1946"/>
      <c r="L20" s="2031" t="s">
        <v>104</v>
      </c>
      <c r="M20" s="2031" t="s">
        <v>104</v>
      </c>
      <c r="N20" s="1939">
        <v>19554</v>
      </c>
      <c r="O20" s="2029" t="s">
        <v>104</v>
      </c>
      <c r="P20" s="2021">
        <f t="shared" si="0"/>
        <v>11</v>
      </c>
    </row>
    <row r="21" spans="1:17" ht="12.75" customHeight="1">
      <c r="B21" s="1507">
        <f t="shared" si="1"/>
        <v>12</v>
      </c>
      <c r="C21" s="2027"/>
      <c r="D21" s="2028">
        <v>8</v>
      </c>
      <c r="E21" s="1946">
        <v>36596</v>
      </c>
      <c r="F21" s="2029" t="s">
        <v>104</v>
      </c>
      <c r="G21" s="2029" t="s">
        <v>104</v>
      </c>
      <c r="H21" s="1946"/>
      <c r="I21" s="2029" t="s">
        <v>104</v>
      </c>
      <c r="J21" s="2029" t="s">
        <v>104</v>
      </c>
      <c r="K21" s="1946"/>
      <c r="L21" s="2031" t="s">
        <v>104</v>
      </c>
      <c r="M21" s="2031" t="s">
        <v>104</v>
      </c>
      <c r="N21" s="1939">
        <v>36596</v>
      </c>
      <c r="O21" s="2029" t="s">
        <v>104</v>
      </c>
      <c r="P21" s="2021">
        <f t="shared" si="0"/>
        <v>12</v>
      </c>
    </row>
    <row r="22" spans="1:17" ht="12.75" customHeight="1">
      <c r="B22" s="1507">
        <f t="shared" si="1"/>
        <v>13</v>
      </c>
      <c r="C22" s="2027"/>
      <c r="D22" s="2028">
        <v>9</v>
      </c>
      <c r="E22" s="1946">
        <v>36366</v>
      </c>
      <c r="F22" s="2029" t="s">
        <v>104</v>
      </c>
      <c r="G22" s="2029" t="s">
        <v>104</v>
      </c>
      <c r="H22" s="1946"/>
      <c r="I22" s="2029" t="s">
        <v>104</v>
      </c>
      <c r="J22" s="2029" t="s">
        <v>104</v>
      </c>
      <c r="K22" s="1946"/>
      <c r="L22" s="2031" t="s">
        <v>104</v>
      </c>
      <c r="M22" s="2031" t="s">
        <v>104</v>
      </c>
      <c r="N22" s="1939">
        <v>36366</v>
      </c>
      <c r="O22" s="2029" t="s">
        <v>104</v>
      </c>
      <c r="P22" s="2021">
        <f t="shared" si="0"/>
        <v>13</v>
      </c>
    </row>
    <row r="23" spans="1:17" ht="12.75" customHeight="1">
      <c r="B23" s="1507">
        <f t="shared" si="1"/>
        <v>14</v>
      </c>
      <c r="C23" s="2027"/>
      <c r="D23" s="2028">
        <v>11</v>
      </c>
      <c r="E23" s="1946">
        <v>12625</v>
      </c>
      <c r="F23" s="2029" t="s">
        <v>104</v>
      </c>
      <c r="G23" s="2029" t="s">
        <v>104</v>
      </c>
      <c r="H23" s="1946"/>
      <c r="I23" s="2029" t="s">
        <v>104</v>
      </c>
      <c r="J23" s="2029" t="s">
        <v>104</v>
      </c>
      <c r="K23" s="1946"/>
      <c r="L23" s="2031" t="s">
        <v>104</v>
      </c>
      <c r="M23" s="2031" t="s">
        <v>104</v>
      </c>
      <c r="N23" s="1939">
        <v>12625</v>
      </c>
      <c r="O23" s="2029" t="s">
        <v>104</v>
      </c>
      <c r="P23" s="2021">
        <f t="shared" si="0"/>
        <v>14</v>
      </c>
    </row>
    <row r="24" spans="1:17" ht="12.75" customHeight="1">
      <c r="B24" s="1507">
        <f t="shared" si="1"/>
        <v>15</v>
      </c>
      <c r="C24" s="2027" t="s">
        <v>1547</v>
      </c>
      <c r="D24" s="1996"/>
      <c r="E24" s="1946">
        <v>105141</v>
      </c>
      <c r="F24" s="2029"/>
      <c r="G24" s="2032"/>
      <c r="H24" s="1946"/>
      <c r="I24" s="2029" t="s">
        <v>104</v>
      </c>
      <c r="J24" s="2029" t="s">
        <v>104</v>
      </c>
      <c r="K24" s="1946"/>
      <c r="L24" s="2031" t="s">
        <v>104</v>
      </c>
      <c r="M24" s="2031" t="s">
        <v>104</v>
      </c>
      <c r="N24" s="1958">
        <v>105141</v>
      </c>
      <c r="O24" s="2029" t="s">
        <v>104</v>
      </c>
      <c r="P24" s="2021">
        <f t="shared" si="0"/>
        <v>15</v>
      </c>
    </row>
    <row r="25" spans="1:17" ht="12.75" customHeight="1">
      <c r="B25" s="1507">
        <f t="shared" si="1"/>
        <v>16</v>
      </c>
      <c r="C25" s="1379" t="s">
        <v>1051</v>
      </c>
      <c r="D25" s="2026">
        <v>3</v>
      </c>
      <c r="E25" s="1946">
        <v>477524</v>
      </c>
      <c r="F25" s="2024">
        <v>122413</v>
      </c>
      <c r="G25" s="2025">
        <v>2.3599999999999999E-2</v>
      </c>
      <c r="H25" s="1946"/>
      <c r="I25" s="2024"/>
      <c r="J25" s="1958"/>
      <c r="K25" s="1946"/>
      <c r="L25" s="1993"/>
      <c r="M25" s="1958"/>
      <c r="N25" s="1939">
        <v>477524</v>
      </c>
      <c r="O25" s="2020">
        <v>122413</v>
      </c>
      <c r="P25" s="2021">
        <f t="shared" si="0"/>
        <v>16</v>
      </c>
    </row>
    <row r="26" spans="1:17" ht="12.75" customHeight="1">
      <c r="B26" s="1507">
        <f t="shared" si="1"/>
        <v>17</v>
      </c>
      <c r="C26" s="2027"/>
      <c r="D26" s="2028">
        <v>8</v>
      </c>
      <c r="E26" s="1946">
        <v>736820</v>
      </c>
      <c r="F26" s="2024">
        <v>241860</v>
      </c>
      <c r="G26" s="2025">
        <v>4.6100000000000002E-2</v>
      </c>
      <c r="H26" s="1946"/>
      <c r="I26" s="2024"/>
      <c r="J26" s="1958"/>
      <c r="K26" s="1946"/>
      <c r="L26" s="1993"/>
      <c r="M26" s="1958"/>
      <c r="N26" s="1939">
        <v>736820</v>
      </c>
      <c r="O26" s="2020">
        <v>241860</v>
      </c>
      <c r="P26" s="2021">
        <f t="shared" si="0"/>
        <v>17</v>
      </c>
    </row>
    <row r="27" spans="1:17" ht="12.75" customHeight="1">
      <c r="B27" s="1507">
        <f t="shared" si="1"/>
        <v>18</v>
      </c>
      <c r="C27" s="2027"/>
      <c r="D27" s="2028">
        <v>9</v>
      </c>
      <c r="E27" s="1946">
        <v>1000187</v>
      </c>
      <c r="F27" s="2024">
        <v>295300</v>
      </c>
      <c r="G27" s="2025">
        <v>2.3300000000000001E-2</v>
      </c>
      <c r="H27" s="1946"/>
      <c r="I27" s="2024"/>
      <c r="J27" s="1958"/>
      <c r="K27" s="1946"/>
      <c r="L27" s="1993"/>
      <c r="M27" s="1958"/>
      <c r="N27" s="1939">
        <v>1000187</v>
      </c>
      <c r="O27" s="2020">
        <v>295300</v>
      </c>
      <c r="P27" s="2021">
        <f t="shared" si="0"/>
        <v>18</v>
      </c>
    </row>
    <row r="28" spans="1:17" ht="12.75" customHeight="1">
      <c r="B28" s="1507">
        <f t="shared" si="1"/>
        <v>19</v>
      </c>
      <c r="C28" s="1295"/>
      <c r="D28" s="2028">
        <v>11</v>
      </c>
      <c r="E28" s="2033">
        <v>383464</v>
      </c>
      <c r="F28" s="2024">
        <v>79312</v>
      </c>
      <c r="G28" s="2034">
        <v>2.7099999999999999E-2</v>
      </c>
      <c r="H28" s="2033"/>
      <c r="I28" s="2024"/>
      <c r="J28" s="2035"/>
      <c r="K28" s="1946"/>
      <c r="L28" s="2035"/>
      <c r="M28" s="1958"/>
      <c r="N28" s="1939">
        <v>383464</v>
      </c>
      <c r="O28" s="2020">
        <v>79312</v>
      </c>
      <c r="P28" s="2021">
        <f t="shared" si="0"/>
        <v>19</v>
      </c>
    </row>
    <row r="29" spans="1:17" ht="12.75" customHeight="1">
      <c r="B29" s="1507">
        <f t="shared" si="1"/>
        <v>20</v>
      </c>
      <c r="C29" s="1295" t="s">
        <v>1547</v>
      </c>
      <c r="D29" s="1996"/>
      <c r="E29" s="1946">
        <v>2597995</v>
      </c>
      <c r="F29" s="2024">
        <v>738885</v>
      </c>
      <c r="G29" s="2034"/>
      <c r="H29" s="2033"/>
      <c r="I29" s="2024"/>
      <c r="J29" s="2035"/>
      <c r="K29" s="1946"/>
      <c r="L29" s="2035"/>
      <c r="M29" s="1958"/>
      <c r="N29" s="1958">
        <v>2597995</v>
      </c>
      <c r="O29" s="1994">
        <v>738885</v>
      </c>
      <c r="P29" s="2021">
        <f t="shared" si="0"/>
        <v>20</v>
      </c>
      <c r="Q29" s="3986" t="s">
        <v>3461</v>
      </c>
    </row>
    <row r="30" spans="1:17" ht="12.75" customHeight="1">
      <c r="A30" s="3987" t="s">
        <v>391</v>
      </c>
      <c r="B30" s="1507">
        <f t="shared" si="1"/>
        <v>21</v>
      </c>
      <c r="C30" s="2036" t="s">
        <v>1053</v>
      </c>
      <c r="D30" s="2026">
        <v>3</v>
      </c>
      <c r="E30" s="2033"/>
      <c r="F30" s="2024"/>
      <c r="G30" s="2034"/>
      <c r="H30" s="2033"/>
      <c r="I30" s="2024"/>
      <c r="J30" s="2035"/>
      <c r="K30" s="1946"/>
      <c r="L30" s="2035"/>
      <c r="M30" s="1958"/>
      <c r="N30" s="1958"/>
      <c r="O30" s="1994"/>
      <c r="P30" s="2021">
        <f t="shared" si="0"/>
        <v>21</v>
      </c>
      <c r="Q30" s="3986"/>
    </row>
    <row r="31" spans="1:17" ht="12.75" customHeight="1">
      <c r="A31" s="3987"/>
      <c r="B31" s="1507">
        <f t="shared" si="1"/>
        <v>22</v>
      </c>
      <c r="C31" s="1295"/>
      <c r="D31" s="2028">
        <v>8</v>
      </c>
      <c r="E31" s="2033"/>
      <c r="F31" s="2024"/>
      <c r="G31" s="2034"/>
      <c r="H31" s="2033"/>
      <c r="I31" s="2024"/>
      <c r="J31" s="2035"/>
      <c r="K31" s="1946"/>
      <c r="L31" s="2035"/>
      <c r="M31" s="1958"/>
      <c r="N31" s="2030"/>
      <c r="O31" s="1994"/>
      <c r="P31" s="2021">
        <f t="shared" si="0"/>
        <v>22</v>
      </c>
      <c r="Q31" s="3986"/>
    </row>
    <row r="32" spans="1:17" ht="12.75" customHeight="1">
      <c r="A32" s="3987"/>
      <c r="B32" s="1507">
        <f t="shared" si="1"/>
        <v>23</v>
      </c>
      <c r="C32" s="1295"/>
      <c r="D32" s="2028">
        <v>9</v>
      </c>
      <c r="E32" s="1946"/>
      <c r="F32" s="1994"/>
      <c r="G32" s="2037"/>
      <c r="H32" s="1946"/>
      <c r="I32" s="1994"/>
      <c r="J32" s="1958"/>
      <c r="K32" s="2033"/>
      <c r="L32" s="1993"/>
      <c r="M32" s="1958"/>
      <c r="N32" s="1958"/>
      <c r="O32" s="1994"/>
      <c r="P32" s="2021">
        <f t="shared" si="0"/>
        <v>23</v>
      </c>
      <c r="Q32" s="3986"/>
    </row>
    <row r="33" spans="1:17" ht="12.75" customHeight="1">
      <c r="A33" s="3987"/>
      <c r="B33" s="1507">
        <f t="shared" si="1"/>
        <v>24</v>
      </c>
      <c r="C33" s="1295"/>
      <c r="D33" s="2028">
        <v>11</v>
      </c>
      <c r="E33" s="1946"/>
      <c r="F33" s="1994"/>
      <c r="G33" s="2037"/>
      <c r="H33" s="1946"/>
      <c r="I33" s="1994"/>
      <c r="J33" s="1958"/>
      <c r="K33" s="2033"/>
      <c r="L33" s="1993"/>
      <c r="M33" s="1958"/>
      <c r="N33" s="2030"/>
      <c r="O33" s="1994"/>
      <c r="P33" s="2021">
        <f t="shared" si="0"/>
        <v>24</v>
      </c>
      <c r="Q33" s="3986"/>
    </row>
    <row r="34" spans="1:17" ht="12.75" customHeight="1">
      <c r="A34" s="3987"/>
      <c r="B34" s="1507">
        <f t="shared" si="1"/>
        <v>25</v>
      </c>
      <c r="C34" s="1295" t="s">
        <v>1547</v>
      </c>
      <c r="D34" s="1996"/>
      <c r="E34" s="1946">
        <v>0</v>
      </c>
      <c r="F34" s="2024">
        <v>0</v>
      </c>
      <c r="G34" s="2038"/>
      <c r="H34" s="2033"/>
      <c r="I34" s="2024"/>
      <c r="J34" s="2039"/>
      <c r="K34" s="1946"/>
      <c r="L34" s="2035"/>
      <c r="M34" s="1958"/>
      <c r="N34" s="1958">
        <v>0</v>
      </c>
      <c r="O34" s="1994">
        <v>0</v>
      </c>
      <c r="P34" s="2021">
        <f t="shared" si="0"/>
        <v>25</v>
      </c>
      <c r="Q34" s="3986"/>
    </row>
    <row r="35" spans="1:17" ht="12.75" customHeight="1" thickBot="1">
      <c r="A35" s="3987"/>
      <c r="B35" s="1507">
        <f t="shared" si="1"/>
        <v>26</v>
      </c>
      <c r="C35" s="2040" t="s">
        <v>328</v>
      </c>
      <c r="D35" s="2041"/>
      <c r="E35" s="1989">
        <v>16211595</v>
      </c>
      <c r="F35" s="2042">
        <v>4577818</v>
      </c>
      <c r="G35" s="2043" t="s">
        <v>104</v>
      </c>
      <c r="H35" s="1989"/>
      <c r="I35" s="2042"/>
      <c r="J35" s="2044"/>
      <c r="K35" s="2045"/>
      <c r="L35" s="2046"/>
      <c r="M35" s="1990"/>
      <c r="N35" s="1990">
        <v>16211595</v>
      </c>
      <c r="O35" s="1694">
        <v>4577818</v>
      </c>
      <c r="P35" s="2021">
        <f t="shared" si="0"/>
        <v>26</v>
      </c>
      <c r="Q35" s="3986"/>
    </row>
    <row r="36" spans="1:17" ht="11.25" customHeight="1">
      <c r="A36" s="3987"/>
      <c r="B36" s="2047"/>
      <c r="C36" s="2048"/>
      <c r="D36" s="2048"/>
      <c r="E36" s="2049"/>
      <c r="F36" s="2049"/>
      <c r="G36" s="2050"/>
      <c r="H36" s="2049"/>
      <c r="I36" s="2049"/>
      <c r="J36" s="2050"/>
      <c r="K36" s="2049"/>
      <c r="L36" s="2049"/>
      <c r="M36" s="2049"/>
      <c r="N36" s="2049"/>
      <c r="O36" s="2051"/>
      <c r="P36" s="1641"/>
      <c r="Q36" s="3986"/>
    </row>
    <row r="37" spans="1:17" ht="9" customHeight="1">
      <c r="A37" s="3987"/>
      <c r="B37" s="2052"/>
      <c r="C37" s="2053"/>
      <c r="D37" s="2053"/>
      <c r="E37" s="2051"/>
      <c r="F37" s="2051"/>
      <c r="G37" s="2050"/>
      <c r="H37" s="2051"/>
      <c r="I37" s="2051"/>
      <c r="J37" s="2050"/>
      <c r="K37" s="2051"/>
      <c r="L37" s="2051"/>
      <c r="M37" s="2051"/>
      <c r="N37" s="2051"/>
      <c r="O37" s="2051"/>
      <c r="P37" s="1645"/>
      <c r="Q37" s="3986"/>
    </row>
    <row r="38" spans="1:17" ht="8.25" customHeight="1">
      <c r="A38" s="3987"/>
      <c r="B38" s="2052"/>
      <c r="C38" s="2053"/>
      <c r="D38" s="2053"/>
      <c r="E38" s="2051"/>
      <c r="F38" s="2051"/>
      <c r="G38" s="2050"/>
      <c r="H38" s="2051"/>
      <c r="I38" s="2051"/>
      <c r="J38" s="2050"/>
      <c r="K38" s="2051"/>
      <c r="L38" s="2051"/>
      <c r="M38" s="2051"/>
      <c r="N38" s="2051"/>
      <c r="O38" s="2051"/>
      <c r="P38" s="1645"/>
      <c r="Q38" s="3986"/>
    </row>
    <row r="39" spans="1:17" ht="12.75" customHeight="1">
      <c r="A39" s="3987"/>
      <c r="B39" s="1559" t="s">
        <v>2087</v>
      </c>
      <c r="C39" s="2053"/>
      <c r="D39" s="2053"/>
      <c r="E39" s="2051"/>
      <c r="F39" s="2051"/>
      <c r="G39" s="2050"/>
      <c r="H39" s="2051"/>
      <c r="I39" s="2051"/>
      <c r="J39" s="2050"/>
      <c r="K39" s="2051"/>
      <c r="L39" s="2051"/>
      <c r="M39" s="2051"/>
      <c r="N39" s="2051"/>
      <c r="O39" s="2051"/>
      <c r="P39" s="1645"/>
      <c r="Q39" s="3986"/>
    </row>
    <row r="40" spans="1:17" ht="12.75" customHeight="1">
      <c r="A40" s="3987"/>
      <c r="B40" s="1559" t="s">
        <v>2088</v>
      </c>
      <c r="C40" s="2053"/>
      <c r="D40" s="2053"/>
      <c r="E40" s="2051"/>
      <c r="F40" s="2051"/>
      <c r="G40" s="2050"/>
      <c r="H40" s="2051"/>
      <c r="I40" s="2051"/>
      <c r="J40" s="2050"/>
      <c r="K40" s="2051"/>
      <c r="L40" s="2051"/>
      <c r="M40" s="2051"/>
      <c r="N40" s="2051"/>
      <c r="O40" s="2051"/>
      <c r="P40" s="1645"/>
      <c r="Q40" s="3986"/>
    </row>
    <row r="41" spans="1:17" ht="12.75" customHeight="1">
      <c r="A41" s="3987"/>
      <c r="B41" s="1559" t="s">
        <v>2089</v>
      </c>
      <c r="C41" s="2053"/>
      <c r="D41" s="2053"/>
      <c r="E41" s="2051"/>
      <c r="F41" s="2051"/>
      <c r="G41" s="2050"/>
      <c r="H41" s="2051"/>
      <c r="I41" s="2051"/>
      <c r="J41" s="2050"/>
      <c r="K41" s="2051"/>
      <c r="L41" s="2051"/>
      <c r="M41" s="2051"/>
      <c r="N41" s="2051"/>
      <c r="O41" s="2051"/>
      <c r="P41" s="1645"/>
      <c r="Q41" s="3986"/>
    </row>
    <row r="42" spans="1:17" ht="12.75" customHeight="1">
      <c r="A42" s="3987"/>
      <c r="B42" s="1559" t="s">
        <v>2090</v>
      </c>
      <c r="C42" s="2053"/>
      <c r="D42" s="2053"/>
      <c r="E42" s="2051"/>
      <c r="F42" s="2051"/>
      <c r="G42" s="2050"/>
      <c r="H42" s="2051"/>
      <c r="I42" s="2051"/>
      <c r="J42" s="2050"/>
      <c r="K42" s="2051"/>
      <c r="L42" s="2051"/>
      <c r="M42" s="2051"/>
      <c r="N42" s="2051"/>
      <c r="O42" s="2051"/>
      <c r="P42" s="1645"/>
      <c r="Q42" s="3986"/>
    </row>
    <row r="43" spans="1:17" ht="12.75" customHeight="1">
      <c r="A43" s="3987"/>
      <c r="B43" s="2054"/>
      <c r="C43" s="1654"/>
      <c r="D43" s="1654"/>
      <c r="E43" s="1654"/>
      <c r="F43" s="1654"/>
      <c r="G43" s="1654"/>
      <c r="H43" s="1654"/>
      <c r="I43" s="1654"/>
      <c r="J43" s="1654"/>
      <c r="K43" s="1654"/>
      <c r="L43" s="1654"/>
      <c r="M43" s="1654"/>
      <c r="N43" s="1654"/>
      <c r="O43" s="1654"/>
      <c r="P43" s="2006"/>
      <c r="Q43" s="3986"/>
    </row>
  </sheetData>
  <customSheetViews>
    <customSheetView guid="{4E7A3D04-9F51-465C-A42B-3DF9B3E7D5B5}" showPageBreaks="1" fitToPage="1" printArea="1">
      <selection activeCell="N36" sqref="N36"/>
      <pageMargins left="0.2" right="0.2" top="0.5" bottom="0.5" header="0.5" footer="0.5"/>
      <printOptions horizontalCentered="1" verticalCentered="1"/>
      <pageSetup orientation="landscape" r:id="rId1"/>
      <headerFooter alignWithMargins="0"/>
    </customSheetView>
    <customSheetView guid="{0DB5BAD5-393A-4F38-9E8B-709DEA7858B1}" showPageBreaks="1" fitToPage="1" printArea="1">
      <selection activeCell="N36" sqref="N36"/>
      <pageMargins left="0.2" right="0.2" top="0.5" bottom="0.5" header="0.5" footer="0.5"/>
      <printOptions horizontalCentered="1" verticalCentered="1"/>
      <pageSetup orientation="landscape" r:id="rId2"/>
      <headerFooter alignWithMargins="0"/>
    </customSheetView>
    <customSheetView guid="{9188604F-721B-4607-B5A7-F14601E34BB8}" showPageBreaks="1" fitToPage="1" printArea="1">
      <selection activeCell="N36" sqref="N36"/>
      <pageMargins left="0.2" right="0.2" top="0.5" bottom="0.5" header="0.5" footer="0.5"/>
      <printOptions horizontalCentered="1" verticalCentered="1"/>
      <pageSetup orientation="landscape" r:id="rId3"/>
      <headerFooter alignWithMargins="0"/>
    </customSheetView>
    <customSheetView guid="{26429A53-B624-4AA6-8C8D-667186B058B8}" fitToPage="1">
      <selection activeCell="N36" sqref="N36"/>
      <pageMargins left="0.2" right="0.2" top="0.5" bottom="0.5" header="0.5" footer="0.5"/>
      <printOptions horizontalCentered="1" verticalCentered="1"/>
      <pageSetup scale="97" orientation="landscape" r:id="rId4"/>
      <headerFooter alignWithMargins="0"/>
    </customSheetView>
    <customSheetView guid="{7390B031-6060-4327-BF01-8B9465EDB6D9}" fitToPage="1">
      <selection activeCell="N36" sqref="N36"/>
      <pageMargins left="0.2" right="0.2" top="0.5" bottom="0.5" header="0.5" footer="0.5"/>
      <printOptions horizontalCentered="1" verticalCentered="1"/>
      <pageSetup scale="97" orientation="landscape" r:id="rId5"/>
      <headerFooter alignWithMargins="0"/>
    </customSheetView>
    <customSheetView guid="{49D366EC-C851-4932-854D-8EA887B298C5}" fitToPage="1">
      <selection activeCell="N36" sqref="N36"/>
      <pageMargins left="0.2" right="0.2" top="0.5" bottom="0.5" header="0.5" footer="0.5"/>
      <printOptions horizontalCentered="1" verticalCentered="1"/>
      <pageSetup scale="97" orientation="landscape" r:id="rId6"/>
      <headerFooter alignWithMargins="0"/>
    </customSheetView>
    <customSheetView guid="{F228F194-B0FE-4A91-A927-06A4E89703F0}" fitToPage="1">
      <selection activeCell="N36" sqref="N36"/>
      <pageMargins left="0.2" right="0.2" top="0.5" bottom="0.5" header="0.5" footer="0.5"/>
      <printOptions horizontalCentered="1" verticalCentered="1"/>
      <pageSetup orientation="landscape" r:id="rId7"/>
      <headerFooter alignWithMargins="0"/>
    </customSheetView>
    <customSheetView guid="{A2494C54-8D9D-4A05-9F27-C858173D9692}" fitToPage="1">
      <selection activeCell="N36" sqref="N36"/>
      <pageMargins left="0.2" right="0.2" top="0.5" bottom="0.5" header="0.5" footer="0.5"/>
      <printOptions horizontalCentered="1" verticalCentered="1"/>
      <pageSetup orientation="landscape" r:id="rId8"/>
      <headerFooter alignWithMargins="0"/>
    </customSheetView>
    <customSheetView guid="{74404EEC-CA6A-48B0-B168-B7933282EEB2}" showPageBreaks="1" fitToPage="1" printArea="1">
      <selection activeCell="N36" sqref="N36"/>
      <pageMargins left="0.2" right="0.2" top="0.5" bottom="0.5" header="0.5" footer="0.5"/>
      <printOptions horizontalCentered="1" verticalCentered="1"/>
      <pageSetup scale="97" orientation="landscape" r:id="rId9"/>
      <headerFooter alignWithMargins="0"/>
    </customSheetView>
    <customSheetView guid="{FB19BFAA-60BA-4CC2-92E5-E4C141AE804E}" fitToPage="1">
      <selection activeCell="N36" sqref="N36"/>
      <pageMargins left="0.2" right="0.2" top="0.5" bottom="0.5" header="0.5" footer="0.5"/>
      <printOptions horizontalCentered="1" verticalCentered="1"/>
      <pageSetup orientation="landscape" r:id="rId10"/>
      <headerFooter alignWithMargins="0"/>
    </customSheetView>
    <customSheetView guid="{F56BCD39-3910-4701-BCCF-245589B07D98}" showPageBreaks="1" fitToPage="1" printArea="1">
      <selection activeCell="K25" sqref="K25"/>
      <pageMargins left="0.2" right="0.2" top="0.5" bottom="0.5" header="0.5" footer="0.5"/>
      <printOptions horizontalCentered="1" verticalCentered="1"/>
      <pageSetup orientation="landscape" r:id="rId11"/>
      <headerFooter alignWithMargins="0"/>
    </customSheetView>
  </customSheetViews>
  <mergeCells count="4">
    <mergeCell ref="E5:G5"/>
    <mergeCell ref="H5:J5"/>
    <mergeCell ref="Q29:Q43"/>
    <mergeCell ref="A30:A43"/>
  </mergeCells>
  <printOptions horizontalCentered="1" verticalCentered="1"/>
  <pageMargins left="0.2" right="0.2" top="0.5" bottom="0.5" header="0.5" footer="0.5"/>
  <pageSetup orientation="landscape" r:id="rId12"/>
  <headerFooter alignWithMargins="0"/>
  <legacy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48"/>
  <sheetViews>
    <sheetView zoomScaleNormal="100" workbookViewId="0">
      <selection activeCell="C38" sqref="C38"/>
    </sheetView>
  </sheetViews>
  <sheetFormatPr defaultColWidth="7.85546875" defaultRowHeight="15" customHeight="1"/>
  <cols>
    <col min="1" max="1" width="109.140625" style="3587" customWidth="1"/>
    <col min="2" max="11" width="7.85546875" style="3587" customWidth="1"/>
    <col min="12" max="12" width="3.28515625" style="3587" customWidth="1"/>
    <col min="13" max="13" width="2.140625" style="3587" customWidth="1"/>
    <col min="14" max="16384" width="7.85546875" style="3587"/>
  </cols>
  <sheetData>
    <row r="1" spans="1:1" s="3585" customFormat="1" ht="15" customHeight="1">
      <c r="A1" s="3584" t="s">
        <v>3461</v>
      </c>
    </row>
    <row r="2" spans="1:1" ht="17.100000000000001" customHeight="1">
      <c r="A2" s="3586" t="s">
        <v>3435</v>
      </c>
    </row>
    <row r="3" spans="1:1" ht="15" customHeight="1">
      <c r="A3" s="3588"/>
    </row>
    <row r="4" spans="1:1" ht="15" customHeight="1">
      <c r="A4" s="3589" t="s">
        <v>3436</v>
      </c>
    </row>
    <row r="5" spans="1:1" ht="15" customHeight="1">
      <c r="A5" s="3589" t="s">
        <v>3437</v>
      </c>
    </row>
    <row r="6" spans="1:1" ht="15" customHeight="1">
      <c r="A6" s="3589" t="s">
        <v>3438</v>
      </c>
    </row>
    <row r="7" spans="1:1" ht="15" customHeight="1">
      <c r="A7" s="3589"/>
    </row>
    <row r="8" spans="1:1" ht="15" customHeight="1">
      <c r="A8" s="3589" t="s">
        <v>3439</v>
      </c>
    </row>
    <row r="9" spans="1:1" ht="15" customHeight="1">
      <c r="A9" s="3589"/>
    </row>
    <row r="10" spans="1:1" ht="15" customHeight="1">
      <c r="A10" s="3590" t="s">
        <v>3440</v>
      </c>
    </row>
    <row r="11" spans="1:1" ht="15" customHeight="1">
      <c r="A11" s="3589"/>
    </row>
    <row r="12" spans="1:1" ht="15" customHeight="1">
      <c r="A12" s="3595" t="s">
        <v>3441</v>
      </c>
    </row>
    <row r="13" spans="1:1" ht="15" customHeight="1">
      <c r="A13" s="3589"/>
    </row>
    <row r="14" spans="1:1" ht="15" customHeight="1">
      <c r="A14" s="3589" t="s">
        <v>3442</v>
      </c>
    </row>
    <row r="15" spans="1:1" ht="15" customHeight="1">
      <c r="A15" s="3589" t="s">
        <v>3443</v>
      </c>
    </row>
    <row r="16" spans="1:1" ht="15" customHeight="1">
      <c r="A16" s="3589"/>
    </row>
    <row r="17" spans="1:1" ht="15" customHeight="1">
      <c r="A17" s="3589" t="s">
        <v>3444</v>
      </c>
    </row>
    <row r="18" spans="1:1" ht="15" customHeight="1">
      <c r="A18" s="3589" t="s">
        <v>3445</v>
      </c>
    </row>
    <row r="19" spans="1:1" ht="15" customHeight="1">
      <c r="A19" s="3589" t="s">
        <v>3446</v>
      </c>
    </row>
    <row r="20" spans="1:1" ht="15" customHeight="1">
      <c r="A20" s="3589" t="s">
        <v>3447</v>
      </c>
    </row>
    <row r="21" spans="1:1" ht="15" customHeight="1">
      <c r="A21" s="3589" t="s">
        <v>3448</v>
      </c>
    </row>
    <row r="22" spans="1:1" ht="15" customHeight="1">
      <c r="A22" s="3589" t="s">
        <v>3449</v>
      </c>
    </row>
    <row r="23" spans="1:1" ht="15" customHeight="1">
      <c r="A23" s="3589" t="s">
        <v>3450</v>
      </c>
    </row>
    <row r="24" spans="1:1" ht="15" customHeight="1">
      <c r="A24" s="3589" t="s">
        <v>3451</v>
      </c>
    </row>
    <row r="25" spans="1:1" ht="15" customHeight="1">
      <c r="A25" s="3589" t="s">
        <v>3452</v>
      </c>
    </row>
    <row r="26" spans="1:1" ht="15" customHeight="1">
      <c r="A26" s="3589" t="s">
        <v>3453</v>
      </c>
    </row>
    <row r="27" spans="1:1" ht="15" customHeight="1">
      <c r="A27" s="3589" t="s">
        <v>3454</v>
      </c>
    </row>
    <row r="28" spans="1:1" ht="15" customHeight="1">
      <c r="A28" s="3589" t="s">
        <v>3455</v>
      </c>
    </row>
    <row r="29" spans="1:1" ht="15" customHeight="1">
      <c r="A29" s="3589" t="s">
        <v>3456</v>
      </c>
    </row>
    <row r="30" spans="1:1" ht="15" customHeight="1">
      <c r="A30" s="3589" t="s">
        <v>3457</v>
      </c>
    </row>
    <row r="31" spans="1:1" ht="15" customHeight="1">
      <c r="A31" s="3589" t="s">
        <v>3458</v>
      </c>
    </row>
    <row r="32" spans="1:1" ht="15" customHeight="1">
      <c r="A32" s="3589" t="s">
        <v>3459</v>
      </c>
    </row>
    <row r="33" spans="1:1" ht="15" customHeight="1">
      <c r="A33" s="3589" t="s">
        <v>3460</v>
      </c>
    </row>
    <row r="34" spans="1:1" ht="15" customHeight="1">
      <c r="A34" s="3588"/>
    </row>
    <row r="35" spans="1:1" ht="15" customHeight="1">
      <c r="A35" s="3588"/>
    </row>
    <row r="36" spans="1:1" ht="15" customHeight="1">
      <c r="A36" s="3588"/>
    </row>
    <row r="37" spans="1:1" ht="15" customHeight="1">
      <c r="A37" s="3588"/>
    </row>
    <row r="38" spans="1:1" ht="15" customHeight="1">
      <c r="A38" s="3588"/>
    </row>
    <row r="39" spans="1:1" ht="15" customHeight="1">
      <c r="A39" s="3588"/>
    </row>
    <row r="40" spans="1:1" ht="15" customHeight="1">
      <c r="A40" s="3588"/>
    </row>
    <row r="41" spans="1:1" ht="15" customHeight="1">
      <c r="A41" s="3588"/>
    </row>
    <row r="42" spans="1:1" ht="15" customHeight="1">
      <c r="A42" s="3588"/>
    </row>
    <row r="43" spans="1:1" ht="15" customHeight="1">
      <c r="A43" s="3588"/>
    </row>
    <row r="44" spans="1:1" ht="15" customHeight="1">
      <c r="A44" s="3588"/>
    </row>
    <row r="45" spans="1:1" ht="15" customHeight="1">
      <c r="A45" s="3588"/>
    </row>
    <row r="46" spans="1:1" ht="15" customHeight="1">
      <c r="A46" s="3588"/>
    </row>
    <row r="47" spans="1:1" ht="15" customHeight="1">
      <c r="A47" s="3591"/>
    </row>
    <row r="48" spans="1:1" s="3585" customFormat="1" ht="15" customHeight="1">
      <c r="A48" s="3584" t="s">
        <v>391</v>
      </c>
    </row>
  </sheetData>
  <customSheetViews>
    <customSheetView guid="{4E7A3D04-9F51-465C-A42B-3DF9B3E7D5B5}" showPageBreaks="1">
      <selection activeCell="A27" sqref="A27"/>
      <pageMargins left="0.75" right="0.75" top="0.25" bottom="0.5" header="0" footer="0"/>
      <printOptions verticalCentered="1"/>
      <pageSetup orientation="portrait" horizontalDpi="4294967292" r:id="rId1"/>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2"/>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3"/>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4"/>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5"/>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6"/>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7"/>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8"/>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9"/>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10"/>
      <headerFooter alignWithMargins="0"/>
    </customSheetView>
    <customSheetView guid="{F56BCD39-3910-4701-BCCF-245589B07D98}">
      <selection activeCell="A27" sqref="A27"/>
      <pageMargins left="0.75" right="0.75" top="0.25" bottom="0.5" header="0" footer="0"/>
      <printOptions verticalCentered="1"/>
      <pageSetup orientation="portrait" horizontalDpi="4294967292" r:id="rId11"/>
      <headerFooter alignWithMargins="0"/>
    </customSheetView>
  </customSheetViews>
  <printOptions verticalCentered="1"/>
  <pageMargins left="0.75" right="0.75" top="0.25" bottom="0.5" header="0" footer="0"/>
  <pageSetup orientation="portrait" r:id="rId1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workbookViewId="0">
      <selection activeCell="C38" sqref="C38"/>
    </sheetView>
  </sheetViews>
  <sheetFormatPr defaultColWidth="9.140625" defaultRowHeight="12.75"/>
  <cols>
    <col min="1" max="16384" width="9.140625" style="687"/>
  </cols>
  <sheetData>
    <row r="1" spans="1:9" s="685" customFormat="1" ht="12">
      <c r="A1" s="324" t="s">
        <v>3461</v>
      </c>
      <c r="I1" s="686">
        <v>59</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A52" s="685" t="s">
        <v>391</v>
      </c>
    </row>
  </sheetData>
  <customSheetViews>
    <customSheetView guid="{4E7A3D04-9F51-465C-A42B-3DF9B3E7D5B5}">
      <selection activeCell="Q38" sqref="Q38"/>
      <pageMargins left="0.5" right="0.5" top="0.5" bottom="0.25" header="0.5" footer="0.5"/>
      <printOptions horizontalCentered="1" verticalCentered="1"/>
      <pageSetup orientation="portrait" r:id="rId1"/>
      <headerFooter alignWithMargins="0"/>
    </customSheetView>
    <customSheetView guid="{0DB5BAD5-393A-4F38-9E8B-709DEA7858B1}">
      <selection activeCell="Q38" sqref="Q38"/>
      <pageMargins left="0.5" right="0.5" top="0.5" bottom="0.25" header="0.5" footer="0.5"/>
      <printOptions horizontalCentered="1" verticalCentered="1"/>
      <pageSetup orientation="portrait" r:id="rId2"/>
      <headerFooter alignWithMargins="0"/>
    </customSheetView>
    <customSheetView guid="{9188604F-721B-4607-B5A7-F14601E34BB8}">
      <selection activeCell="Q38" sqref="Q38"/>
      <pageMargins left="0.5" right="0.5" top="0.5" bottom="0.25" header="0.5" footer="0.5"/>
      <printOptions horizontalCentered="1" verticalCentered="1"/>
      <pageSetup orientation="portrait" r:id="rId3"/>
      <headerFooter alignWithMargins="0"/>
    </customSheetView>
    <customSheetView guid="{26429A53-B624-4AA6-8C8D-667186B058B8}">
      <selection activeCell="Q38" sqref="Q38"/>
      <pageMargins left="0.5" right="0.5" top="0.5" bottom="0.25" header="0.5" footer="0.5"/>
      <printOptions horizontalCentered="1" verticalCentered="1"/>
      <pageSetup orientation="portrait" r:id="rId4"/>
      <headerFooter alignWithMargins="0"/>
    </customSheetView>
    <customSheetView guid="{7390B031-6060-4327-BF01-8B9465EDB6D9}">
      <selection activeCell="Q38" sqref="Q38"/>
      <pageMargins left="0.5" right="0.5" top="0.5" bottom="0.25" header="0.5" footer="0.5"/>
      <printOptions horizontalCentered="1" verticalCentered="1"/>
      <pageSetup orientation="portrait" r:id="rId5"/>
      <headerFooter alignWithMargins="0"/>
    </customSheetView>
    <customSheetView guid="{49D366EC-C851-4932-854D-8EA887B298C5}">
      <selection activeCell="Q38" sqref="Q38"/>
      <pageMargins left="0.5" right="0.5" top="0.5" bottom="0.25" header="0.5" footer="0.5"/>
      <printOptions horizontalCentered="1" verticalCentered="1"/>
      <pageSetup orientation="portrait" r:id="rId6"/>
      <headerFooter alignWithMargins="0"/>
    </customSheetView>
    <customSheetView guid="{F228F194-B0FE-4A91-A927-06A4E89703F0}">
      <selection activeCell="Q38" sqref="Q38"/>
      <pageMargins left="0.5" right="0.5" top="0.5" bottom="0.25" header="0.5" footer="0.5"/>
      <printOptions horizontalCentered="1" verticalCentered="1"/>
      <pageSetup orientation="portrait" r:id="rId7"/>
      <headerFooter alignWithMargins="0"/>
    </customSheetView>
    <customSheetView guid="{A2494C54-8D9D-4A05-9F27-C858173D9692}">
      <selection activeCell="Q38" sqref="Q38"/>
      <pageMargins left="0.5" right="0.5" top="0.5" bottom="0.25" header="0.5" footer="0.5"/>
      <printOptions horizontalCentered="1" verticalCentered="1"/>
      <pageSetup orientation="portrait" r:id="rId8"/>
      <headerFooter alignWithMargins="0"/>
    </customSheetView>
    <customSheetView guid="{74404EEC-CA6A-48B0-B168-B7933282EEB2}">
      <selection activeCell="Q38" sqref="Q38"/>
      <pageMargins left="0.5" right="0.5" top="0.5" bottom="0.25" header="0.5" footer="0.5"/>
      <printOptions horizontalCentered="1" verticalCentered="1"/>
      <pageSetup orientation="portrait" r:id="rId9"/>
      <headerFooter alignWithMargins="0"/>
    </customSheetView>
    <customSheetView guid="{FB19BFAA-60BA-4CC2-92E5-E4C141AE804E}">
      <selection activeCell="Q38" sqref="Q38"/>
      <pageMargins left="0.5" right="0.5" top="0.5" bottom="0.25" header="0.5" footer="0.5"/>
      <printOptions horizontalCentered="1" verticalCentered="1"/>
      <pageSetup orientation="portrait" r:id="rId10"/>
      <headerFooter alignWithMargins="0"/>
    </customSheetView>
    <customSheetView guid="{F56BCD39-3910-4701-BCCF-245589B07D98}">
      <selection activeCell="Q38" sqref="Q38"/>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legacyDrawing r:id="rId1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8"/>
  <sheetViews>
    <sheetView zoomScaleNormal="100" zoomScaleSheetLayoutView="100" workbookViewId="0">
      <selection activeCell="C38" sqref="C38"/>
    </sheetView>
  </sheetViews>
  <sheetFormatPr defaultColWidth="11.42578125" defaultRowHeight="12.75"/>
  <cols>
    <col min="1" max="1" width="3.28515625" style="1118" customWidth="1"/>
    <col min="2" max="2" width="4.42578125" style="1084" customWidth="1"/>
    <col min="3" max="3" width="5.85546875" style="1084" customWidth="1"/>
    <col min="4" max="4" width="33" style="1084" customWidth="1"/>
    <col min="5" max="5" width="10.140625" style="1084" customWidth="1"/>
    <col min="6" max="6" width="9.5703125" style="1084" customWidth="1"/>
    <col min="7" max="7" width="10.140625" style="1084" customWidth="1"/>
    <col min="8" max="8" width="9.7109375" style="1084" customWidth="1"/>
    <col min="9" max="9" width="11.140625" style="1084" customWidth="1"/>
    <col min="10" max="10" width="9.5703125" style="1084" customWidth="1"/>
    <col min="11" max="11" width="12.85546875" style="1084" customWidth="1"/>
    <col min="12" max="12" width="11.140625" style="2096" customWidth="1"/>
    <col min="13" max="13" width="8.7109375" style="2096" customWidth="1"/>
    <col min="14" max="14" width="4.140625" style="1084" customWidth="1"/>
    <col min="15" max="15" width="3.28515625" style="1084" customWidth="1"/>
    <col min="16" max="18" width="11.42578125" style="1084" hidden="1" customWidth="1"/>
    <col min="19" max="19" width="11.42578125" style="1084"/>
    <col min="20" max="20" width="20.140625" style="1240" bestFit="1" customWidth="1"/>
    <col min="21" max="21" width="10.140625" style="1240" bestFit="1" customWidth="1"/>
    <col min="22" max="22" width="21.140625" style="1240" bestFit="1" customWidth="1"/>
    <col min="23" max="23" width="10.140625" style="1240" bestFit="1" customWidth="1"/>
    <col min="24" max="16384" width="11.42578125" style="1084"/>
  </cols>
  <sheetData>
    <row r="1" spans="1:15">
      <c r="B1" s="1125"/>
      <c r="C1" s="1125"/>
      <c r="D1" s="1125"/>
      <c r="E1" s="1125"/>
      <c r="F1" s="1125"/>
      <c r="G1" s="1125"/>
      <c r="H1" s="1125"/>
      <c r="I1" s="1125"/>
      <c r="J1" s="1125"/>
      <c r="K1" s="1125"/>
      <c r="L1" s="2056"/>
      <c r="M1" s="2056"/>
      <c r="N1" s="1125"/>
    </row>
    <row r="2" spans="1:15" ht="15.75">
      <c r="B2" s="3906" t="s">
        <v>2091</v>
      </c>
      <c r="C2" s="3907"/>
      <c r="D2" s="3907"/>
      <c r="E2" s="3907"/>
      <c r="F2" s="3907"/>
      <c r="G2" s="3907"/>
      <c r="H2" s="3907"/>
      <c r="I2" s="3907"/>
      <c r="J2" s="3907"/>
      <c r="K2" s="3907"/>
      <c r="L2" s="3907"/>
      <c r="M2" s="3907"/>
      <c r="N2" s="3908"/>
      <c r="O2" s="2057">
        <v>60</v>
      </c>
    </row>
    <row r="3" spans="1:15">
      <c r="B3" s="2058"/>
      <c r="C3" s="1125"/>
      <c r="D3" s="1571"/>
      <c r="E3" s="1571"/>
      <c r="F3" s="2059"/>
      <c r="G3" s="2060" t="s">
        <v>1908</v>
      </c>
      <c r="H3" s="1571"/>
      <c r="I3" s="1571"/>
      <c r="J3" s="1571"/>
      <c r="K3" s="1571"/>
      <c r="L3" s="2056"/>
      <c r="M3" s="2056"/>
      <c r="N3" s="2061"/>
    </row>
    <row r="4" spans="1:15">
      <c r="B4" s="2058"/>
      <c r="C4" s="1125"/>
      <c r="D4" s="1125"/>
      <c r="E4" s="1125"/>
      <c r="F4" s="1125"/>
      <c r="G4" s="1125"/>
      <c r="H4" s="2062"/>
      <c r="I4" s="2062"/>
      <c r="J4" s="1125"/>
      <c r="K4" s="1125"/>
      <c r="L4" s="2056"/>
      <c r="M4" s="2056"/>
      <c r="N4" s="2061"/>
    </row>
    <row r="5" spans="1:15">
      <c r="B5" s="2063">
        <v>1</v>
      </c>
      <c r="C5" s="855" t="s">
        <v>1864</v>
      </c>
      <c r="D5" s="1571"/>
      <c r="E5" s="1571"/>
      <c r="F5" s="1571"/>
      <c r="G5" s="1571"/>
      <c r="H5" s="1571"/>
      <c r="I5" s="1571"/>
      <c r="J5" s="1571"/>
      <c r="K5" s="1571"/>
      <c r="L5" s="2064"/>
      <c r="M5" s="2064"/>
      <c r="N5" s="2065"/>
    </row>
    <row r="6" spans="1:15">
      <c r="B6" s="2063">
        <v>2</v>
      </c>
      <c r="C6" s="855" t="s">
        <v>2092</v>
      </c>
      <c r="D6" s="1571"/>
      <c r="E6" s="1571"/>
      <c r="F6" s="1571"/>
      <c r="G6" s="1571"/>
      <c r="H6" s="1571"/>
      <c r="I6" s="1571"/>
      <c r="J6" s="1571"/>
      <c r="K6" s="1571"/>
      <c r="L6" s="2064"/>
      <c r="M6" s="2064"/>
      <c r="N6" s="2065"/>
    </row>
    <row r="7" spans="1:15">
      <c r="B7" s="2063"/>
      <c r="C7" s="2066" t="s">
        <v>2093</v>
      </c>
      <c r="D7" s="1571"/>
      <c r="E7" s="1571"/>
      <c r="F7" s="1571"/>
      <c r="G7" s="1571"/>
      <c r="H7" s="1571"/>
      <c r="I7" s="1571"/>
      <c r="J7" s="1571"/>
      <c r="K7" s="1571"/>
      <c r="L7" s="2064"/>
      <c r="M7" s="2064"/>
      <c r="N7" s="2065"/>
    </row>
    <row r="8" spans="1:15">
      <c r="B8" s="2063"/>
      <c r="C8" s="2066" t="s">
        <v>2094</v>
      </c>
      <c r="D8" s="1571"/>
      <c r="E8" s="1571"/>
      <c r="F8" s="1571"/>
      <c r="G8" s="1571"/>
      <c r="H8" s="1571"/>
      <c r="I8" s="1571"/>
      <c r="J8" s="1571"/>
      <c r="K8" s="1571"/>
      <c r="L8" s="2064"/>
      <c r="M8" s="2064"/>
      <c r="N8" s="2065"/>
    </row>
    <row r="9" spans="1:15">
      <c r="B9" s="2063">
        <v>3</v>
      </c>
      <c r="C9" s="855" t="s">
        <v>2095</v>
      </c>
      <c r="D9" s="1571"/>
      <c r="E9" s="1571"/>
      <c r="F9" s="1571"/>
      <c r="G9" s="1571"/>
      <c r="H9" s="1571"/>
      <c r="I9" s="1571"/>
      <c r="J9" s="1571"/>
      <c r="K9" s="1571"/>
      <c r="L9" s="2064"/>
      <c r="M9" s="2064"/>
      <c r="N9" s="2065"/>
    </row>
    <row r="10" spans="1:15">
      <c r="B10" s="2063"/>
      <c r="C10" s="2066" t="s">
        <v>2096</v>
      </c>
      <c r="D10" s="1571"/>
      <c r="E10" s="1571"/>
      <c r="F10" s="1571"/>
      <c r="G10" s="1571"/>
      <c r="H10" s="1571"/>
      <c r="I10" s="1571"/>
      <c r="J10" s="1571"/>
      <c r="K10" s="1571"/>
      <c r="L10" s="2064"/>
      <c r="M10" s="2064"/>
      <c r="N10" s="2065"/>
    </row>
    <row r="11" spans="1:15">
      <c r="B11" s="2063"/>
      <c r="C11" s="2066" t="s">
        <v>2097</v>
      </c>
      <c r="D11" s="1571"/>
      <c r="E11" s="1571"/>
      <c r="F11" s="1571"/>
      <c r="G11" s="1571"/>
      <c r="H11" s="1571"/>
      <c r="I11" s="1571"/>
      <c r="J11" s="1571"/>
      <c r="K11" s="1571"/>
      <c r="L11" s="2064"/>
      <c r="M11" s="2064"/>
      <c r="N11" s="2065"/>
    </row>
    <row r="12" spans="1:15">
      <c r="B12" s="2063">
        <v>4</v>
      </c>
      <c r="C12" s="855" t="s">
        <v>2098</v>
      </c>
      <c r="D12" s="1571"/>
      <c r="E12" s="1571"/>
      <c r="F12" s="1571"/>
      <c r="G12" s="1571"/>
      <c r="H12" s="1571"/>
      <c r="I12" s="1571"/>
      <c r="J12" s="1571"/>
      <c r="K12" s="1571"/>
      <c r="L12" s="2064"/>
      <c r="M12" s="2064"/>
      <c r="N12" s="2065"/>
    </row>
    <row r="13" spans="1:15">
      <c r="B13" s="2063"/>
      <c r="C13" s="2066" t="s">
        <v>2099</v>
      </c>
      <c r="D13" s="1571"/>
      <c r="E13" s="1571"/>
      <c r="F13" s="1571"/>
      <c r="G13" s="1571"/>
      <c r="H13" s="1571"/>
      <c r="I13" s="1571"/>
      <c r="J13" s="1571"/>
      <c r="K13" s="1571"/>
      <c r="L13" s="2064"/>
      <c r="M13" s="2064"/>
      <c r="N13" s="2065"/>
    </row>
    <row r="14" spans="1:15">
      <c r="B14" s="2063"/>
      <c r="C14" s="2066" t="s">
        <v>2100</v>
      </c>
      <c r="D14" s="1571"/>
      <c r="E14" s="1571"/>
      <c r="F14" s="1571"/>
      <c r="G14" s="1571"/>
      <c r="H14" s="1571"/>
      <c r="I14" s="1571"/>
      <c r="J14" s="1571"/>
      <c r="K14" s="1571"/>
      <c r="L14" s="2064"/>
      <c r="M14" s="2064"/>
      <c r="N14" s="2065"/>
    </row>
    <row r="15" spans="1:15">
      <c r="B15" s="2063">
        <v>5</v>
      </c>
      <c r="C15" s="855" t="s">
        <v>2101</v>
      </c>
      <c r="D15" s="1571"/>
      <c r="E15" s="1571"/>
      <c r="F15" s="1571"/>
      <c r="G15" s="1571"/>
      <c r="H15" s="1571"/>
      <c r="I15" s="1571"/>
      <c r="J15" s="1571"/>
      <c r="K15" s="1571"/>
      <c r="L15" s="2064"/>
      <c r="M15" s="2064"/>
      <c r="N15" s="2065"/>
    </row>
    <row r="16" spans="1:15">
      <c r="B16" s="2063"/>
      <c r="C16" s="2066" t="s">
        <v>2102</v>
      </c>
      <c r="D16" s="1571"/>
      <c r="E16" s="1571"/>
      <c r="F16" s="1571"/>
      <c r="G16" s="1571"/>
      <c r="H16" s="1571"/>
      <c r="I16" s="1571"/>
      <c r="J16" s="1571"/>
      <c r="K16" s="1571"/>
      <c r="L16" s="2064"/>
      <c r="M16" s="2064"/>
      <c r="N16" s="2065"/>
    </row>
    <row r="17" spans="2:23">
      <c r="B17" s="2063">
        <v>6</v>
      </c>
      <c r="C17" s="855" t="s">
        <v>2103</v>
      </c>
      <c r="D17" s="1571"/>
      <c r="E17" s="1571"/>
      <c r="F17" s="1571"/>
      <c r="G17" s="1571"/>
      <c r="H17" s="1571"/>
      <c r="I17" s="1571"/>
      <c r="J17" s="1571"/>
      <c r="K17" s="1571"/>
      <c r="L17" s="2064"/>
      <c r="M17" s="2064"/>
      <c r="N17" s="2065"/>
    </row>
    <row r="18" spans="2:23">
      <c r="B18" s="2063"/>
      <c r="C18" s="2066" t="s">
        <v>2104</v>
      </c>
      <c r="D18" s="1571"/>
      <c r="E18" s="1571"/>
      <c r="F18" s="1571"/>
      <c r="G18" s="1571"/>
      <c r="H18" s="1571"/>
      <c r="I18" s="1571"/>
      <c r="J18" s="1571"/>
      <c r="K18" s="1571"/>
      <c r="L18" s="2064"/>
      <c r="M18" s="2064"/>
      <c r="N18" s="2065"/>
    </row>
    <row r="19" spans="2:23">
      <c r="B19" s="2063"/>
      <c r="C19" s="2066" t="s">
        <v>2105</v>
      </c>
      <c r="D19" s="1571"/>
      <c r="E19" s="1571"/>
      <c r="F19" s="1571"/>
      <c r="G19" s="1571"/>
      <c r="H19" s="1571"/>
      <c r="I19" s="1571"/>
      <c r="J19" s="1571"/>
      <c r="K19" s="1571"/>
      <c r="L19" s="2064"/>
      <c r="M19" s="2064"/>
      <c r="N19" s="2065"/>
    </row>
    <row r="20" spans="2:23">
      <c r="B20" s="2063"/>
      <c r="C20" s="2066" t="s">
        <v>2106</v>
      </c>
      <c r="D20" s="1571"/>
      <c r="E20" s="1571"/>
      <c r="F20" s="1571"/>
      <c r="G20" s="1571"/>
      <c r="H20" s="1571"/>
      <c r="I20" s="1571"/>
      <c r="J20" s="1571"/>
      <c r="K20" s="1571"/>
      <c r="L20" s="2064"/>
      <c r="M20" s="2064"/>
      <c r="N20" s="2065"/>
    </row>
    <row r="21" spans="2:23">
      <c r="B21" s="2063">
        <v>7</v>
      </c>
      <c r="C21" s="855" t="s">
        <v>2107</v>
      </c>
      <c r="D21" s="1571"/>
      <c r="E21" s="1571"/>
      <c r="F21" s="1571"/>
      <c r="G21" s="1571"/>
      <c r="H21" s="1571"/>
      <c r="I21" s="1571"/>
      <c r="J21" s="1571"/>
      <c r="K21" s="1571"/>
      <c r="L21" s="2064"/>
      <c r="M21" s="2064"/>
      <c r="N21" s="2065"/>
    </row>
    <row r="22" spans="2:23">
      <c r="B22" s="2063"/>
      <c r="C22" s="2066" t="s">
        <v>2108</v>
      </c>
      <c r="D22" s="1571"/>
      <c r="E22" s="1571"/>
      <c r="F22" s="1571"/>
      <c r="G22" s="1571"/>
      <c r="H22" s="1571"/>
      <c r="I22" s="1571"/>
      <c r="J22" s="1571"/>
      <c r="K22" s="1571"/>
      <c r="L22" s="2064"/>
      <c r="M22" s="2064"/>
      <c r="N22" s="2065"/>
    </row>
    <row r="23" spans="2:23">
      <c r="B23" s="2063">
        <v>8</v>
      </c>
      <c r="C23" s="855" t="s">
        <v>2109</v>
      </c>
      <c r="D23" s="1571"/>
      <c r="E23" s="1571"/>
      <c r="F23" s="1571"/>
      <c r="G23" s="1571"/>
      <c r="H23" s="1571"/>
      <c r="I23" s="1571"/>
      <c r="J23" s="1571"/>
      <c r="K23" s="1571"/>
      <c r="L23" s="2064"/>
      <c r="M23" s="2064"/>
      <c r="N23" s="2065"/>
    </row>
    <row r="24" spans="2:23">
      <c r="B24" s="2063"/>
      <c r="C24" s="2066" t="s">
        <v>2110</v>
      </c>
      <c r="D24" s="1571"/>
      <c r="E24" s="1571"/>
      <c r="F24" s="1571"/>
      <c r="G24" s="1571"/>
      <c r="H24" s="1571"/>
      <c r="I24" s="1571"/>
      <c r="J24" s="1571"/>
      <c r="K24" s="1571"/>
      <c r="L24" s="2064"/>
      <c r="M24" s="2064"/>
      <c r="N24" s="2065"/>
    </row>
    <row r="25" spans="2:23" ht="8.25" customHeight="1">
      <c r="B25" s="1578"/>
      <c r="C25" s="1997"/>
      <c r="D25" s="1571"/>
      <c r="E25" s="2067"/>
      <c r="F25" s="1571"/>
      <c r="G25" s="1571"/>
      <c r="H25" s="1571"/>
      <c r="I25" s="1571"/>
      <c r="J25" s="1571"/>
      <c r="K25" s="1571"/>
      <c r="L25" s="2064"/>
      <c r="M25" s="2068"/>
      <c r="N25" s="2065"/>
    </row>
    <row r="26" spans="2:23" s="1118" customFormat="1" ht="3.95" customHeight="1">
      <c r="B26" s="2069"/>
      <c r="C26" s="2070"/>
      <c r="D26" s="2070"/>
      <c r="E26" s="1571"/>
      <c r="F26" s="2071"/>
      <c r="G26" s="2071"/>
      <c r="H26" s="2071"/>
      <c r="I26" s="2071"/>
      <c r="J26" s="2071"/>
      <c r="K26" s="2071"/>
      <c r="L26" s="2072"/>
      <c r="M26" s="2064"/>
      <c r="N26" s="2073"/>
      <c r="T26" s="1378"/>
      <c r="U26" s="1378"/>
      <c r="V26" s="1378"/>
      <c r="W26" s="1378"/>
    </row>
    <row r="27" spans="2:23" ht="3.75" customHeight="1">
      <c r="B27" s="2074"/>
      <c r="C27" s="2065"/>
      <c r="D27" s="855"/>
      <c r="E27" s="827"/>
      <c r="F27" s="1364"/>
      <c r="G27" s="1364"/>
      <c r="H27" s="1364"/>
      <c r="I27" s="1364"/>
      <c r="J27" s="1364"/>
      <c r="K27" s="1364"/>
      <c r="L27" s="1364"/>
      <c r="M27" s="1364"/>
      <c r="N27" s="2074"/>
    </row>
    <row r="28" spans="2:23" ht="15.75">
      <c r="B28" s="2074"/>
      <c r="C28" s="2065"/>
      <c r="D28" s="855"/>
      <c r="E28" s="839"/>
      <c r="F28" s="854"/>
      <c r="G28" s="854"/>
      <c r="H28" s="854"/>
      <c r="I28" s="854"/>
      <c r="J28" s="854" t="s">
        <v>2111</v>
      </c>
      <c r="K28" s="854"/>
      <c r="L28" s="2075"/>
      <c r="M28" s="854"/>
      <c r="N28" s="2074"/>
    </row>
    <row r="29" spans="2:23">
      <c r="B29" s="2074"/>
      <c r="C29" s="2065"/>
      <c r="D29" s="855"/>
      <c r="E29" s="839" t="s">
        <v>2112</v>
      </c>
      <c r="F29" s="854" t="s">
        <v>2113</v>
      </c>
      <c r="G29" s="854" t="s">
        <v>2114</v>
      </c>
      <c r="H29" s="854" t="s">
        <v>2115</v>
      </c>
      <c r="I29" s="854" t="s">
        <v>2116</v>
      </c>
      <c r="J29" s="854" t="s">
        <v>2117</v>
      </c>
      <c r="K29" s="854" t="s">
        <v>2118</v>
      </c>
      <c r="L29" s="854" t="s">
        <v>2119</v>
      </c>
      <c r="M29" s="854" t="s">
        <v>319</v>
      </c>
      <c r="N29" s="2074"/>
    </row>
    <row r="30" spans="2:23">
      <c r="B30" s="2074"/>
      <c r="C30" s="2065"/>
      <c r="D30" s="856"/>
      <c r="E30" s="839" t="s">
        <v>2120</v>
      </c>
      <c r="F30" s="854" t="s">
        <v>2121</v>
      </c>
      <c r="G30" s="854" t="s">
        <v>2120</v>
      </c>
      <c r="H30" s="854" t="s">
        <v>2120</v>
      </c>
      <c r="I30" s="854" t="s">
        <v>2120</v>
      </c>
      <c r="J30" s="854" t="s">
        <v>2122</v>
      </c>
      <c r="K30" s="854" t="s">
        <v>1681</v>
      </c>
      <c r="L30" s="854" t="s">
        <v>1681</v>
      </c>
      <c r="M30" s="854" t="s">
        <v>2123</v>
      </c>
      <c r="N30" s="2074"/>
    </row>
    <row r="31" spans="2:23">
      <c r="B31" s="2074" t="s">
        <v>7</v>
      </c>
      <c r="C31" s="2065" t="s">
        <v>71</v>
      </c>
      <c r="D31" s="856" t="s">
        <v>863</v>
      </c>
      <c r="E31" s="839"/>
      <c r="F31" s="854"/>
      <c r="G31" s="854"/>
      <c r="H31" s="854"/>
      <c r="I31" s="854"/>
      <c r="J31" s="854" t="s">
        <v>2124</v>
      </c>
      <c r="K31" s="854" t="s">
        <v>2125</v>
      </c>
      <c r="L31" s="854"/>
      <c r="M31" s="854" t="s">
        <v>2126</v>
      </c>
      <c r="N31" s="2074" t="s">
        <v>7</v>
      </c>
      <c r="Q31" s="1084" t="s">
        <v>2127</v>
      </c>
    </row>
    <row r="32" spans="2:23" s="1240" customFormat="1" ht="12.75" customHeight="1">
      <c r="B32" s="2074" t="s">
        <v>17</v>
      </c>
      <c r="C32" s="2065" t="s">
        <v>79</v>
      </c>
      <c r="D32" s="856"/>
      <c r="E32" s="839"/>
      <c r="F32" s="854"/>
      <c r="G32" s="854"/>
      <c r="H32" s="854"/>
      <c r="I32" s="854"/>
      <c r="J32" s="854"/>
      <c r="K32" s="854"/>
      <c r="L32" s="854"/>
      <c r="M32" s="854"/>
      <c r="N32" s="2074" t="s">
        <v>17</v>
      </c>
    </row>
    <row r="33" spans="1:23" ht="13.5" thickBot="1">
      <c r="A33" s="2076"/>
      <c r="B33" s="2077"/>
      <c r="C33" s="2078"/>
      <c r="D33" s="2079" t="s">
        <v>24</v>
      </c>
      <c r="E33" s="2077" t="s">
        <v>25</v>
      </c>
      <c r="F33" s="2078" t="s">
        <v>26</v>
      </c>
      <c r="G33" s="2078" t="s">
        <v>27</v>
      </c>
      <c r="H33" s="2078" t="s">
        <v>28</v>
      </c>
      <c r="I33" s="2078" t="s">
        <v>29</v>
      </c>
      <c r="J33" s="2078" t="s">
        <v>30</v>
      </c>
      <c r="K33" s="2078" t="s">
        <v>31</v>
      </c>
      <c r="L33" s="2078" t="s">
        <v>32</v>
      </c>
      <c r="M33" s="2078" t="s">
        <v>89</v>
      </c>
      <c r="N33" s="2077"/>
      <c r="O33" s="2080"/>
      <c r="Q33" s="1118"/>
      <c r="T33" s="220"/>
      <c r="U33" s="220"/>
      <c r="V33" s="220"/>
      <c r="W33" s="220"/>
    </row>
    <row r="34" spans="1:23" ht="15.75">
      <c r="A34" s="3988" t="s">
        <v>391</v>
      </c>
      <c r="B34" s="2081">
        <v>1</v>
      </c>
      <c r="C34" s="2082" t="str">
        <f t="shared" ref="C34:C44" si="0">+R34</f>
        <v/>
      </c>
      <c r="D34" s="836" t="s">
        <v>1775</v>
      </c>
      <c r="E34" s="3648">
        <v>34865</v>
      </c>
      <c r="F34" s="3649"/>
      <c r="G34" s="3649">
        <v>212</v>
      </c>
      <c r="H34" s="3649"/>
      <c r="I34" s="3649"/>
      <c r="J34" s="3649">
        <v>592</v>
      </c>
      <c r="K34" s="3649"/>
      <c r="L34" s="3649">
        <v>94</v>
      </c>
      <c r="M34" s="3654">
        <f t="shared" ref="M34:M44" si="1">SUM(E34:L34)</f>
        <v>35763</v>
      </c>
      <c r="N34" s="2081">
        <f t="shared" ref="N34:N44" si="2">B34</f>
        <v>1</v>
      </c>
      <c r="O34" s="3989" t="s">
        <v>3461</v>
      </c>
      <c r="Q34" s="2084">
        <v>33464</v>
      </c>
      <c r="R34" s="1084" t="str">
        <f t="shared" ref="R34:R44" si="3">IF(ABS(Q34-M34)&lt;0.5,"*","")</f>
        <v/>
      </c>
    </row>
    <row r="35" spans="1:23" ht="15.75">
      <c r="A35" s="3988"/>
      <c r="B35" s="2081">
        <f t="shared" ref="B35:B42" si="4">B34+1</f>
        <v>2</v>
      </c>
      <c r="C35" s="2082" t="str">
        <f t="shared" si="0"/>
        <v/>
      </c>
      <c r="D35" s="836" t="s">
        <v>2128</v>
      </c>
      <c r="E35" s="3663">
        <v>200427</v>
      </c>
      <c r="F35" s="3650"/>
      <c r="G35" s="3650">
        <v>4899</v>
      </c>
      <c r="H35" s="3650"/>
      <c r="I35" s="3650"/>
      <c r="J35" s="3650">
        <v>2295</v>
      </c>
      <c r="K35" s="3651"/>
      <c r="L35" s="3650">
        <v>3878</v>
      </c>
      <c r="M35" s="3655">
        <f t="shared" si="1"/>
        <v>211499</v>
      </c>
      <c r="N35" s="2081">
        <f t="shared" si="2"/>
        <v>2</v>
      </c>
      <c r="O35" s="3989"/>
      <c r="Q35" s="2084">
        <v>145971</v>
      </c>
      <c r="R35" s="1084" t="str">
        <f t="shared" si="3"/>
        <v/>
      </c>
    </row>
    <row r="36" spans="1:23" ht="15.75">
      <c r="A36" s="3988"/>
      <c r="B36" s="2081">
        <f t="shared" si="4"/>
        <v>3</v>
      </c>
      <c r="C36" s="2082" t="str">
        <f t="shared" si="0"/>
        <v/>
      </c>
      <c r="D36" s="836" t="s">
        <v>2129</v>
      </c>
      <c r="E36" s="3652">
        <v>274006</v>
      </c>
      <c r="F36" s="3650"/>
      <c r="G36" s="3664">
        <v>7918</v>
      </c>
      <c r="H36" s="3650"/>
      <c r="I36" s="3650"/>
      <c r="J36" s="3650">
        <v>57890</v>
      </c>
      <c r="K36" s="3651"/>
      <c r="L36" s="3650">
        <v>1295</v>
      </c>
      <c r="M36" s="3655">
        <f t="shared" si="1"/>
        <v>341109</v>
      </c>
      <c r="N36" s="2081">
        <f t="shared" si="2"/>
        <v>3</v>
      </c>
      <c r="O36" s="3989"/>
      <c r="Q36" s="2084">
        <v>243290</v>
      </c>
      <c r="R36" s="1084" t="str">
        <f t="shared" si="3"/>
        <v/>
      </c>
    </row>
    <row r="37" spans="1:23" ht="15.75">
      <c r="A37" s="3988"/>
      <c r="B37" s="2081">
        <f t="shared" si="4"/>
        <v>4</v>
      </c>
      <c r="C37" s="2082" t="str">
        <f t="shared" si="0"/>
        <v/>
      </c>
      <c r="D37" s="836" t="s">
        <v>2130</v>
      </c>
      <c r="E37" s="3663"/>
      <c r="F37" s="3650"/>
      <c r="G37" s="3650"/>
      <c r="H37" s="3650"/>
      <c r="I37" s="3650"/>
      <c r="J37" s="3650"/>
      <c r="K37" s="3664">
        <v>1339</v>
      </c>
      <c r="L37" s="3650"/>
      <c r="M37" s="3655">
        <f>SUM(F37:L37)</f>
        <v>1339</v>
      </c>
      <c r="N37" s="2081">
        <f t="shared" si="2"/>
        <v>4</v>
      </c>
      <c r="O37" s="3989"/>
      <c r="Q37" s="2084">
        <v>549</v>
      </c>
      <c r="R37" s="1084" t="str">
        <f t="shared" si="3"/>
        <v/>
      </c>
    </row>
    <row r="38" spans="1:23" ht="15.75">
      <c r="A38" s="3988"/>
      <c r="B38" s="2081">
        <f t="shared" si="4"/>
        <v>5</v>
      </c>
      <c r="C38" s="2082" t="str">
        <f t="shared" si="0"/>
        <v>*</v>
      </c>
      <c r="D38" s="836" t="s">
        <v>2131</v>
      </c>
      <c r="E38" s="3652"/>
      <c r="F38" s="3650"/>
      <c r="G38" s="3650"/>
      <c r="H38" s="3650"/>
      <c r="I38" s="3650"/>
      <c r="J38" s="3650"/>
      <c r="K38" s="3650"/>
      <c r="L38" s="3650"/>
      <c r="M38" s="3655">
        <f t="shared" si="1"/>
        <v>0</v>
      </c>
      <c r="N38" s="2081">
        <f t="shared" si="2"/>
        <v>5</v>
      </c>
      <c r="O38" s="3989"/>
      <c r="Q38" s="2084">
        <v>0</v>
      </c>
      <c r="R38" s="1084" t="str">
        <f t="shared" si="3"/>
        <v>*</v>
      </c>
    </row>
    <row r="39" spans="1:23" ht="15.75">
      <c r="A39" s="3988"/>
      <c r="B39" s="2081">
        <f t="shared" si="4"/>
        <v>6</v>
      </c>
      <c r="C39" s="2082" t="str">
        <f t="shared" si="0"/>
        <v/>
      </c>
      <c r="D39" s="836" t="s">
        <v>2132</v>
      </c>
      <c r="E39" s="3652">
        <v>4632</v>
      </c>
      <c r="F39" s="3650"/>
      <c r="G39" s="3664">
        <v>1158</v>
      </c>
      <c r="H39" s="3650"/>
      <c r="I39" s="3650"/>
      <c r="J39" s="3650"/>
      <c r="K39" s="3650"/>
      <c r="L39" s="3650"/>
      <c r="M39" s="3655">
        <f t="shared" si="1"/>
        <v>5790</v>
      </c>
      <c r="N39" s="2081">
        <f t="shared" si="2"/>
        <v>6</v>
      </c>
      <c r="O39" s="3989"/>
      <c r="Q39" s="2084">
        <v>5062</v>
      </c>
      <c r="R39" s="1084" t="str">
        <f t="shared" si="3"/>
        <v/>
      </c>
    </row>
    <row r="40" spans="1:23" ht="15.75">
      <c r="A40" s="3988"/>
      <c r="B40" s="2081">
        <f t="shared" si="4"/>
        <v>7</v>
      </c>
      <c r="C40" s="2082" t="str">
        <f t="shared" si="0"/>
        <v/>
      </c>
      <c r="D40" s="836" t="s">
        <v>2133</v>
      </c>
      <c r="E40" s="3663">
        <v>1898</v>
      </c>
      <c r="F40" s="3650"/>
      <c r="G40" s="3650"/>
      <c r="H40" s="3650"/>
      <c r="I40" s="3650"/>
      <c r="J40" s="3650"/>
      <c r="K40" s="3650"/>
      <c r="L40" s="3650"/>
      <c r="M40" s="3655">
        <f t="shared" si="1"/>
        <v>1898</v>
      </c>
      <c r="N40" s="2081">
        <f t="shared" si="2"/>
        <v>7</v>
      </c>
      <c r="O40" s="3989"/>
      <c r="Q40" s="2084">
        <v>2750</v>
      </c>
      <c r="R40" s="1084" t="str">
        <f t="shared" si="3"/>
        <v/>
      </c>
    </row>
    <row r="41" spans="1:23" ht="15.75">
      <c r="A41" s="3988"/>
      <c r="B41" s="2081">
        <f t="shared" si="4"/>
        <v>8</v>
      </c>
      <c r="C41" s="2082" t="str">
        <f t="shared" si="0"/>
        <v/>
      </c>
      <c r="D41" s="836" t="s">
        <v>2134</v>
      </c>
      <c r="E41" s="3652">
        <v>1</v>
      </c>
      <c r="F41" s="3650"/>
      <c r="G41" s="3650"/>
      <c r="H41" s="3650"/>
      <c r="I41" s="3650"/>
      <c r="J41" s="3650"/>
      <c r="K41" s="3650"/>
      <c r="L41" s="3650"/>
      <c r="M41" s="3655">
        <f t="shared" si="1"/>
        <v>1</v>
      </c>
      <c r="N41" s="2081">
        <f t="shared" si="2"/>
        <v>8</v>
      </c>
      <c r="O41" s="3989"/>
      <c r="Q41" s="2084">
        <v>1026.5924600000001</v>
      </c>
      <c r="R41" s="1084" t="str">
        <f t="shared" si="3"/>
        <v/>
      </c>
      <c r="S41" s="2086"/>
    </row>
    <row r="42" spans="1:23" ht="15.75">
      <c r="A42" s="3988"/>
      <c r="B42" s="2081">
        <f t="shared" si="4"/>
        <v>9</v>
      </c>
      <c r="C42" s="2082" t="str">
        <f t="shared" si="0"/>
        <v/>
      </c>
      <c r="D42" s="836" t="s">
        <v>2135</v>
      </c>
      <c r="E42" s="3653"/>
      <c r="F42" s="3650"/>
      <c r="G42" s="3650"/>
      <c r="H42" s="3650"/>
      <c r="I42" s="3650"/>
      <c r="J42" s="3650"/>
      <c r="K42" s="3650"/>
      <c r="L42" s="3650"/>
      <c r="M42" s="3655">
        <f t="shared" si="1"/>
        <v>0</v>
      </c>
      <c r="N42" s="2081">
        <f t="shared" si="2"/>
        <v>9</v>
      </c>
      <c r="O42" s="3989"/>
      <c r="Q42" s="2084">
        <v>-474.72372999999999</v>
      </c>
      <c r="R42" s="1084" t="str">
        <f t="shared" si="3"/>
        <v/>
      </c>
    </row>
    <row r="43" spans="1:23" ht="15.75">
      <c r="A43" s="3988"/>
      <c r="B43" s="2081">
        <v>10</v>
      </c>
      <c r="C43" s="2082" t="str">
        <f t="shared" si="0"/>
        <v>*</v>
      </c>
      <c r="D43" s="836" t="s">
        <v>1247</v>
      </c>
      <c r="E43" s="3652"/>
      <c r="F43" s="3650"/>
      <c r="G43" s="3650"/>
      <c r="H43" s="3650"/>
      <c r="I43" s="3650"/>
      <c r="J43" s="3650"/>
      <c r="K43" s="3650"/>
      <c r="L43" s="3650"/>
      <c r="M43" s="3655">
        <f t="shared" si="1"/>
        <v>0</v>
      </c>
      <c r="N43" s="2081">
        <f t="shared" si="2"/>
        <v>10</v>
      </c>
      <c r="O43" s="3989"/>
      <c r="Q43" s="2084">
        <v>0</v>
      </c>
      <c r="R43" s="1084" t="str">
        <f t="shared" si="3"/>
        <v>*</v>
      </c>
    </row>
    <row r="44" spans="1:23" ht="16.5" thickBot="1">
      <c r="A44" s="3988"/>
      <c r="B44" s="2081">
        <v>11</v>
      </c>
      <c r="C44" s="2082" t="str">
        <f t="shared" si="0"/>
        <v/>
      </c>
      <c r="D44" s="836" t="s">
        <v>2136</v>
      </c>
      <c r="E44" s="3656">
        <f t="shared" ref="E44:L44" si="5">SUM(E34:E43)</f>
        <v>515829</v>
      </c>
      <c r="F44" s="3665">
        <f t="shared" si="5"/>
        <v>0</v>
      </c>
      <c r="G44" s="3852">
        <f t="shared" si="5"/>
        <v>14187</v>
      </c>
      <c r="H44" s="3852">
        <f t="shared" si="5"/>
        <v>0</v>
      </c>
      <c r="I44" s="3853">
        <f t="shared" si="5"/>
        <v>0</v>
      </c>
      <c r="J44" s="3852">
        <f t="shared" si="5"/>
        <v>60777</v>
      </c>
      <c r="K44" s="3853">
        <f t="shared" si="5"/>
        <v>1339</v>
      </c>
      <c r="L44" s="3851">
        <f t="shared" si="5"/>
        <v>5267</v>
      </c>
      <c r="M44" s="3657">
        <f t="shared" si="1"/>
        <v>597399</v>
      </c>
      <c r="N44" s="2081">
        <f t="shared" si="2"/>
        <v>11</v>
      </c>
      <c r="O44" s="3989"/>
      <c r="Q44" s="2084">
        <v>431637.86872999999</v>
      </c>
      <c r="R44" s="1084" t="str">
        <f t="shared" si="3"/>
        <v/>
      </c>
    </row>
    <row r="45" spans="1:23" ht="8.25" customHeight="1">
      <c r="A45" s="3988"/>
      <c r="B45" s="2074"/>
      <c r="C45" s="2065"/>
      <c r="D45" s="1571"/>
      <c r="E45" s="2089"/>
      <c r="F45" s="2090"/>
      <c r="G45" s="2090"/>
      <c r="H45" s="2090"/>
      <c r="I45" s="2090"/>
      <c r="J45" s="2090"/>
      <c r="K45" s="2090"/>
      <c r="L45" s="2090"/>
      <c r="M45" s="2091"/>
      <c r="N45" s="2074"/>
      <c r="O45" s="3989"/>
    </row>
    <row r="46" spans="1:23" ht="7.5" customHeight="1">
      <c r="A46" s="3988"/>
      <c r="B46" s="2074"/>
      <c r="C46" s="2065"/>
      <c r="D46" s="1571"/>
      <c r="E46" s="2089"/>
      <c r="F46" s="2090"/>
      <c r="G46" s="2090"/>
      <c r="H46" s="2090"/>
      <c r="I46" s="2090"/>
      <c r="J46" s="2090"/>
      <c r="K46" s="2090"/>
      <c r="L46" s="2090"/>
      <c r="M46" s="2091"/>
      <c r="N46" s="2074"/>
      <c r="O46" s="3989"/>
    </row>
    <row r="47" spans="1:23" ht="11.25" customHeight="1">
      <c r="A47" s="3988"/>
      <c r="B47" s="2074"/>
      <c r="C47" s="2065"/>
      <c r="D47" s="1571"/>
      <c r="E47" s="2089"/>
      <c r="F47" s="2090"/>
      <c r="G47" s="2090"/>
      <c r="H47" s="2090"/>
      <c r="I47" s="2090"/>
      <c r="J47" s="2090"/>
      <c r="K47" s="2090"/>
      <c r="L47" s="2090"/>
      <c r="M47" s="2091"/>
      <c r="N47" s="2074"/>
      <c r="O47" s="3989"/>
    </row>
    <row r="48" spans="1:23" ht="6.75" customHeight="1">
      <c r="A48" s="3988"/>
      <c r="B48" s="2081"/>
      <c r="C48" s="2092"/>
      <c r="D48" s="2067"/>
      <c r="E48" s="2093"/>
      <c r="F48" s="2094"/>
      <c r="G48" s="2094"/>
      <c r="H48" s="2094"/>
      <c r="I48" s="2094"/>
      <c r="J48" s="2094"/>
      <c r="K48" s="2094"/>
      <c r="L48" s="2094"/>
      <c r="M48" s="2095"/>
      <c r="N48" s="2081"/>
      <c r="O48" s="3989"/>
    </row>
  </sheetData>
  <customSheetViews>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1"/>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2"/>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3"/>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4"/>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5"/>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6"/>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7"/>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8"/>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9"/>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10"/>
      <headerFooter alignWithMargins="0"/>
    </customSheetView>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11"/>
      <headerFooter alignWithMargins="0"/>
    </customSheetView>
  </customSheetViews>
  <mergeCells count="3">
    <mergeCell ref="B2:N2"/>
    <mergeCell ref="A34:A48"/>
    <mergeCell ref="O34:O48"/>
  </mergeCells>
  <printOptions horizontalCentered="1" verticalCentered="1"/>
  <pageMargins left="0.5" right="0.5" top="0.5" bottom="0.25" header="0" footer="0"/>
  <pageSetup scale="85" orientation="landscape" r:id="rId12"/>
  <headerFooter alignWithMargins="0"/>
  <legacyDrawing r:id="rId1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0"/>
  <sheetViews>
    <sheetView showGridLines="0" workbookViewId="0">
      <selection activeCell="C38" sqref="C38"/>
    </sheetView>
  </sheetViews>
  <sheetFormatPr defaultColWidth="8.7109375" defaultRowHeight="12.75"/>
  <cols>
    <col min="1" max="1" width="31" style="1084" customWidth="1"/>
    <col min="2" max="2" width="18.28515625" style="1084" customWidth="1"/>
    <col min="3" max="3" width="16.85546875" style="1084" customWidth="1"/>
    <col min="4" max="4" width="15.140625" style="1084" customWidth="1"/>
    <col min="5" max="5" width="14.85546875" style="1084" customWidth="1"/>
    <col min="6" max="6" width="4.5703125" style="1084" customWidth="1"/>
    <col min="7" max="8" width="5.7109375" style="1084" customWidth="1"/>
    <col min="9" max="12" width="20.7109375" style="1084" customWidth="1"/>
    <col min="13" max="13" width="5.7109375" style="1084" customWidth="1"/>
    <col min="14" max="16384" width="8.7109375" style="1084"/>
  </cols>
  <sheetData>
    <row r="1" spans="1:13">
      <c r="A1" s="2097" t="s">
        <v>3461</v>
      </c>
      <c r="B1" s="1440"/>
      <c r="C1" s="1440"/>
      <c r="D1" s="1440"/>
      <c r="E1" s="2098">
        <v>61</v>
      </c>
    </row>
    <row r="2" spans="1:13" s="1240" customFormat="1">
      <c r="A2" s="3906" t="s">
        <v>2137</v>
      </c>
      <c r="B2" s="3907"/>
      <c r="C2" s="3907"/>
      <c r="D2" s="3907"/>
      <c r="E2" s="3908"/>
      <c r="F2" s="1084"/>
      <c r="G2" s="1084"/>
      <c r="H2" s="1084"/>
      <c r="I2" s="1084"/>
      <c r="J2" s="1084"/>
      <c r="K2" s="1084"/>
      <c r="L2" s="1084"/>
      <c r="M2" s="1084"/>
    </row>
    <row r="3" spans="1:13" s="1240" customFormat="1">
      <c r="A3" s="3909" t="s">
        <v>295</v>
      </c>
      <c r="B3" s="3947"/>
      <c r="C3" s="3947"/>
      <c r="D3" s="3947"/>
      <c r="E3" s="3911"/>
      <c r="F3" s="1388"/>
      <c r="G3" s="1084"/>
      <c r="H3" s="1084"/>
      <c r="I3" s="1084"/>
      <c r="J3" s="1084"/>
      <c r="K3" s="1084"/>
      <c r="L3" s="1084"/>
      <c r="M3" s="1084"/>
    </row>
    <row r="4" spans="1:13" ht="12" customHeight="1">
      <c r="A4" s="1350"/>
      <c r="B4" s="1248"/>
      <c r="C4" s="1248"/>
      <c r="D4" s="1248"/>
      <c r="E4" s="1250"/>
    </row>
    <row r="5" spans="1:13" ht="14.25" customHeight="1">
      <c r="A5" s="1247"/>
      <c r="B5" s="1273"/>
      <c r="C5" s="1248"/>
      <c r="D5" s="1248"/>
      <c r="E5" s="1250"/>
    </row>
    <row r="6" spans="1:13" s="685" customFormat="1" ht="9" customHeight="1">
      <c r="A6" s="2099"/>
      <c r="B6" s="1351"/>
      <c r="C6" s="1351"/>
      <c r="D6" s="1351"/>
      <c r="E6" s="1250"/>
      <c r="F6" s="1247"/>
      <c r="G6" s="1084"/>
      <c r="H6" s="1084"/>
      <c r="I6" s="1084"/>
      <c r="J6" s="1084"/>
      <c r="K6" s="1084"/>
      <c r="L6" s="1084"/>
      <c r="M6" s="1084"/>
    </row>
    <row r="7" spans="1:13" s="685" customFormat="1" ht="12.75" customHeight="1">
      <c r="A7" s="1430" t="s">
        <v>2138</v>
      </c>
      <c r="B7" s="1444"/>
      <c r="D7" s="1084"/>
      <c r="E7" s="1253"/>
      <c r="F7" s="1388"/>
      <c r="G7" s="1084"/>
      <c r="H7" s="1084"/>
      <c r="I7" s="1084"/>
      <c r="J7" s="1084"/>
      <c r="K7" s="1084"/>
      <c r="L7" s="1084"/>
      <c r="M7" s="1084"/>
    </row>
    <row r="8" spans="1:13" s="685" customFormat="1" ht="15.75" customHeight="1">
      <c r="A8" s="1632" t="s">
        <v>2139</v>
      </c>
      <c r="B8" s="1444"/>
      <c r="D8" s="1084"/>
      <c r="E8" s="1253"/>
      <c r="F8" s="1388"/>
      <c r="G8" s="1084"/>
      <c r="H8" s="1084"/>
      <c r="I8" s="1084"/>
      <c r="J8" s="1084"/>
      <c r="K8" s="1084"/>
      <c r="L8" s="1084"/>
      <c r="M8" s="1084"/>
    </row>
    <row r="9" spans="1:13" s="685" customFormat="1" ht="11.1" customHeight="1">
      <c r="A9" s="1430" t="s">
        <v>2140</v>
      </c>
      <c r="B9" s="1444"/>
      <c r="D9" s="1084"/>
      <c r="E9" s="1253"/>
      <c r="F9" s="1388"/>
      <c r="G9" s="1084"/>
      <c r="H9" s="1084"/>
      <c r="I9" s="1084"/>
      <c r="J9" s="1084"/>
      <c r="K9" s="1084"/>
      <c r="L9" s="1084"/>
      <c r="M9" s="1084"/>
    </row>
    <row r="10" spans="1:13" s="685" customFormat="1" ht="11.1" customHeight="1">
      <c r="A10" s="2100"/>
      <c r="B10" s="2101"/>
      <c r="C10" s="2102"/>
      <c r="D10" s="1380"/>
      <c r="E10" s="2065"/>
      <c r="F10" s="1388"/>
      <c r="G10" s="1084"/>
      <c r="H10" s="1084"/>
      <c r="I10" s="1084"/>
      <c r="J10" s="1084"/>
      <c r="K10" s="1084"/>
      <c r="L10" s="1084"/>
      <c r="M10" s="1084"/>
    </row>
    <row r="11" spans="1:13" s="685" customFormat="1" ht="11.1" customHeight="1">
      <c r="A11" s="2103" t="s">
        <v>2141</v>
      </c>
      <c r="B11" s="1248"/>
      <c r="D11" s="1248"/>
      <c r="E11" s="825"/>
      <c r="F11" s="1388"/>
      <c r="G11" s="1084"/>
      <c r="H11" s="1084"/>
      <c r="I11" s="1084"/>
      <c r="J11" s="1084"/>
      <c r="K11" s="1084"/>
      <c r="L11" s="1084"/>
      <c r="M11" s="1084"/>
    </row>
    <row r="12" spans="1:13" s="685" customFormat="1" ht="11.1" customHeight="1">
      <c r="A12" s="844" t="s">
        <v>24</v>
      </c>
      <c r="B12" s="2104" t="s">
        <v>2142</v>
      </c>
      <c r="E12" s="825"/>
      <c r="F12" s="1388"/>
      <c r="G12" s="1084"/>
      <c r="H12" s="1084"/>
      <c r="I12" s="1084"/>
      <c r="J12" s="1084"/>
      <c r="K12" s="1084"/>
      <c r="L12" s="1084"/>
      <c r="M12" s="1084"/>
    </row>
    <row r="13" spans="1:13" s="685" customFormat="1" ht="11.1" customHeight="1">
      <c r="A13" s="844"/>
      <c r="B13" s="1677" t="s">
        <v>2143</v>
      </c>
      <c r="E13" s="825"/>
      <c r="F13" s="1388"/>
      <c r="G13" s="1084"/>
      <c r="H13" s="1084"/>
      <c r="I13" s="1084"/>
      <c r="J13" s="1084"/>
      <c r="K13" s="1084"/>
      <c r="L13" s="1084"/>
      <c r="M13" s="1084"/>
    </row>
    <row r="14" spans="1:13" s="685" customFormat="1" ht="11.1" customHeight="1">
      <c r="A14" s="844"/>
      <c r="B14" s="1677"/>
      <c r="E14" s="825"/>
      <c r="F14" s="1388"/>
      <c r="G14" s="1084"/>
      <c r="H14" s="1084"/>
      <c r="I14" s="1084"/>
      <c r="J14" s="1084"/>
      <c r="K14" s="1084"/>
      <c r="L14" s="1084"/>
      <c r="M14" s="1084"/>
    </row>
    <row r="15" spans="1:13" s="685" customFormat="1" ht="11.1" customHeight="1">
      <c r="A15" s="844" t="s">
        <v>25</v>
      </c>
      <c r="B15" s="2104" t="s">
        <v>2144</v>
      </c>
      <c r="E15" s="825"/>
      <c r="F15" s="1388"/>
      <c r="G15" s="1084"/>
      <c r="H15" s="1084"/>
      <c r="I15" s="1084"/>
      <c r="J15" s="1084"/>
      <c r="K15" s="1084"/>
      <c r="L15" s="1084"/>
      <c r="M15" s="1084"/>
    </row>
    <row r="16" spans="1:13" s="685" customFormat="1" ht="11.1" customHeight="1">
      <c r="A16" s="844"/>
      <c r="B16" s="1677"/>
      <c r="E16" s="825"/>
      <c r="F16" s="1118"/>
      <c r="G16" s="1084"/>
      <c r="H16" s="1084"/>
      <c r="I16" s="1084"/>
      <c r="J16" s="1084"/>
      <c r="K16" s="1084"/>
      <c r="L16" s="1084"/>
      <c r="M16" s="1084"/>
    </row>
    <row r="17" spans="1:13" s="685" customFormat="1" ht="11.1" customHeight="1">
      <c r="A17" s="844" t="s">
        <v>26</v>
      </c>
      <c r="B17" s="2104" t="s">
        <v>2145</v>
      </c>
      <c r="E17" s="825"/>
      <c r="F17" s="1118"/>
      <c r="G17" s="1084"/>
      <c r="H17" s="1084"/>
      <c r="I17" s="1084"/>
      <c r="J17" s="1084"/>
      <c r="K17" s="1084"/>
      <c r="L17" s="1084"/>
      <c r="M17" s="1084"/>
    </row>
    <row r="18" spans="1:13" s="685" customFormat="1" ht="11.1" customHeight="1">
      <c r="A18" s="844"/>
      <c r="B18" s="1677"/>
      <c r="E18" s="825"/>
      <c r="F18" s="1118"/>
      <c r="G18" s="1084"/>
      <c r="H18" s="1084"/>
      <c r="I18" s="1084"/>
      <c r="J18" s="1084"/>
      <c r="K18" s="1084"/>
      <c r="L18" s="1084"/>
      <c r="M18" s="1084"/>
    </row>
    <row r="19" spans="1:13" s="685" customFormat="1" ht="11.1" customHeight="1">
      <c r="A19" s="844" t="s">
        <v>27</v>
      </c>
      <c r="B19" s="2104" t="s">
        <v>2146</v>
      </c>
      <c r="E19" s="825"/>
      <c r="F19" s="1118"/>
      <c r="G19" s="1084"/>
      <c r="H19" s="1084"/>
      <c r="I19" s="1084"/>
      <c r="J19" s="1084"/>
      <c r="K19" s="1084"/>
      <c r="L19" s="1084"/>
      <c r="M19" s="1084"/>
    </row>
    <row r="20" spans="1:13" s="685" customFormat="1" ht="11.1" customHeight="1">
      <c r="A20" s="844"/>
      <c r="E20" s="825"/>
      <c r="F20" s="1118"/>
      <c r="G20" s="1084"/>
      <c r="H20" s="1084"/>
      <c r="I20" s="1084"/>
      <c r="J20" s="1084"/>
      <c r="K20" s="1084"/>
      <c r="L20" s="1084"/>
      <c r="M20" s="1084"/>
    </row>
    <row r="21" spans="1:13" s="685" customFormat="1" ht="11.1" customHeight="1">
      <c r="A21" s="844" t="s">
        <v>28</v>
      </c>
      <c r="B21" s="2104" t="s">
        <v>2147</v>
      </c>
      <c r="E21" s="825"/>
      <c r="F21" s="1118"/>
      <c r="G21" s="1084"/>
      <c r="H21" s="1084"/>
      <c r="I21" s="1084"/>
      <c r="J21" s="1084"/>
      <c r="K21" s="1084"/>
      <c r="L21" s="1084"/>
      <c r="M21" s="1084"/>
    </row>
    <row r="22" spans="1:13" s="685" customFormat="1" ht="11.1" customHeight="1">
      <c r="A22" s="1247"/>
      <c r="B22" s="856"/>
      <c r="C22" s="1248"/>
      <c r="D22" s="1677"/>
      <c r="E22" s="825"/>
      <c r="F22" s="1118"/>
      <c r="G22" s="1084"/>
      <c r="H22" s="1084"/>
      <c r="I22" s="1084"/>
      <c r="J22" s="1084"/>
      <c r="K22" s="1084"/>
      <c r="L22" s="1084"/>
      <c r="M22" s="1084"/>
    </row>
    <row r="23" spans="1:13" s="685" customFormat="1" ht="6.75" customHeight="1">
      <c r="A23" s="2100"/>
      <c r="B23" s="2060"/>
      <c r="C23" s="2102"/>
      <c r="D23" s="2101"/>
      <c r="E23" s="2065"/>
      <c r="F23" s="1118"/>
      <c r="G23" s="1084"/>
      <c r="H23" s="1084"/>
      <c r="I23" s="1084"/>
      <c r="J23" s="1084"/>
      <c r="K23" s="1084"/>
      <c r="L23" s="1084"/>
      <c r="M23" s="1084"/>
    </row>
    <row r="24" spans="1:13" s="1240" customFormat="1" ht="12.75" customHeight="1">
      <c r="A24" s="2105"/>
      <c r="B24" s="1258"/>
      <c r="C24" s="1258"/>
      <c r="D24" s="1248"/>
      <c r="E24" s="1250"/>
      <c r="F24" s="1084"/>
      <c r="G24" s="1084"/>
      <c r="H24" s="1084"/>
      <c r="I24" s="1084"/>
      <c r="J24" s="1084"/>
      <c r="K24" s="1084"/>
      <c r="L24" s="1084"/>
      <c r="M24" s="1084"/>
    </row>
    <row r="25" spans="1:13" s="1240" customFormat="1" ht="12" customHeight="1">
      <c r="A25" s="827"/>
      <c r="B25" s="2106"/>
      <c r="C25" s="1258" t="s">
        <v>2148</v>
      </c>
      <c r="D25" s="1359"/>
      <c r="E25" s="2107"/>
      <c r="F25" s="1084"/>
      <c r="G25" s="1084"/>
      <c r="H25" s="1084"/>
      <c r="I25" s="1084"/>
      <c r="J25" s="1084"/>
      <c r="K25" s="1084"/>
      <c r="L25" s="1084"/>
      <c r="M25" s="1084"/>
    </row>
    <row r="26" spans="1:13" s="1240" customFormat="1" ht="14.1" customHeight="1">
      <c r="A26" s="839" t="s">
        <v>2149</v>
      </c>
      <c r="B26" s="856" t="s">
        <v>2150</v>
      </c>
      <c r="C26" s="839" t="s">
        <v>2151</v>
      </c>
      <c r="D26" s="856" t="s">
        <v>889</v>
      </c>
      <c r="E26" s="839" t="s">
        <v>2152</v>
      </c>
      <c r="F26" s="1084"/>
      <c r="G26" s="1084"/>
      <c r="H26" s="1084"/>
      <c r="I26" s="1084"/>
      <c r="J26" s="1084"/>
      <c r="K26" s="1084"/>
      <c r="L26" s="1084"/>
      <c r="M26" s="1084"/>
    </row>
    <row r="27" spans="1:13" s="1240" customFormat="1" ht="14.1" customHeight="1">
      <c r="A27" s="839" t="s">
        <v>2153</v>
      </c>
      <c r="B27" s="856" t="s">
        <v>2154</v>
      </c>
      <c r="C27" s="839" t="s">
        <v>2154</v>
      </c>
      <c r="D27" s="856" t="s">
        <v>1187</v>
      </c>
      <c r="E27" s="839" t="s">
        <v>1187</v>
      </c>
      <c r="F27" s="1084"/>
      <c r="G27" s="1084"/>
      <c r="H27" s="1084"/>
      <c r="I27" s="1084"/>
      <c r="J27" s="1084"/>
      <c r="K27" s="1084"/>
      <c r="L27" s="1084"/>
      <c r="M27" s="1084"/>
    </row>
    <row r="28" spans="1:13" s="685" customFormat="1" ht="14.1" customHeight="1">
      <c r="A28" s="833" t="s">
        <v>24</v>
      </c>
      <c r="B28" s="2108" t="s">
        <v>25</v>
      </c>
      <c r="C28" s="833" t="s">
        <v>26</v>
      </c>
      <c r="D28" s="837" t="s">
        <v>27</v>
      </c>
      <c r="E28" s="833" t="s">
        <v>28</v>
      </c>
      <c r="F28" s="1084"/>
      <c r="G28" s="1084"/>
      <c r="H28" s="1084"/>
      <c r="I28" s="220"/>
      <c r="J28" s="220"/>
      <c r="K28" s="220"/>
      <c r="L28" s="220"/>
      <c r="M28" s="1084"/>
    </row>
    <row r="29" spans="1:13" s="685" customFormat="1" ht="14.1" customHeight="1">
      <c r="A29" s="3643" t="s">
        <v>2155</v>
      </c>
      <c r="B29" s="3644">
        <v>2570454</v>
      </c>
      <c r="C29" s="3645">
        <v>2213</v>
      </c>
      <c r="D29" s="3646">
        <v>23</v>
      </c>
      <c r="E29" s="3647">
        <v>235</v>
      </c>
      <c r="F29" s="1084"/>
      <c r="G29" s="1084"/>
      <c r="H29" s="1084"/>
      <c r="I29" s="3990"/>
      <c r="J29" s="3990"/>
      <c r="K29" s="3990"/>
      <c r="L29" s="3990"/>
      <c r="M29" s="1084"/>
    </row>
    <row r="30" spans="1:13" s="685" customFormat="1" ht="14.1" customHeight="1">
      <c r="A30" s="3643" t="s">
        <v>2156</v>
      </c>
      <c r="B30" s="3644">
        <v>6173240</v>
      </c>
      <c r="C30" s="3645">
        <v>560</v>
      </c>
      <c r="D30" s="3646">
        <v>28</v>
      </c>
      <c r="E30" s="3647">
        <v>532</v>
      </c>
      <c r="F30" s="1084"/>
      <c r="G30" s="1084"/>
      <c r="H30" s="1084"/>
      <c r="I30" s="3990"/>
      <c r="J30" s="3990"/>
      <c r="K30" s="3990"/>
      <c r="L30" s="3990"/>
      <c r="M30" s="1084"/>
    </row>
    <row r="31" spans="1:13" s="685" customFormat="1" ht="14.1" customHeight="1">
      <c r="A31" s="3643" t="s">
        <v>3471</v>
      </c>
      <c r="B31" s="3644">
        <v>761337</v>
      </c>
      <c r="C31" s="3645">
        <v>65</v>
      </c>
      <c r="D31" s="3646">
        <v>0</v>
      </c>
      <c r="E31" s="3647">
        <v>0</v>
      </c>
      <c r="F31" s="1084"/>
      <c r="G31" s="1084"/>
      <c r="H31" s="1084"/>
      <c r="I31" s="3990"/>
      <c r="J31" s="3990"/>
      <c r="K31" s="3990"/>
      <c r="L31" s="3990"/>
      <c r="M31" s="1084"/>
    </row>
    <row r="32" spans="1:13" s="685" customFormat="1" ht="14.1" customHeight="1">
      <c r="A32" s="3643" t="s">
        <v>2157</v>
      </c>
      <c r="B32" s="3644">
        <v>5120200</v>
      </c>
      <c r="C32" s="3645">
        <v>5024</v>
      </c>
      <c r="D32" s="3646">
        <v>167</v>
      </c>
      <c r="E32" s="3647">
        <v>674</v>
      </c>
      <c r="F32" s="1084"/>
      <c r="G32" s="1084"/>
      <c r="H32" s="1084"/>
      <c r="I32" s="3990"/>
      <c r="J32" s="3990"/>
      <c r="K32" s="3990"/>
      <c r="L32" s="3990"/>
      <c r="M32" s="1084"/>
    </row>
    <row r="33" spans="1:13" s="685" customFormat="1" ht="14.1" customHeight="1">
      <c r="A33" s="3643" t="s">
        <v>2158</v>
      </c>
      <c r="B33" s="3644">
        <v>3276166</v>
      </c>
      <c r="C33" s="3645">
        <v>636</v>
      </c>
      <c r="D33" s="3646">
        <v>0</v>
      </c>
      <c r="E33" s="3647">
        <v>1096</v>
      </c>
      <c r="F33" s="1084"/>
      <c r="G33" s="1084"/>
      <c r="H33" s="1084"/>
      <c r="I33" s="3990"/>
      <c r="J33" s="3990"/>
      <c r="K33" s="3990"/>
      <c r="L33" s="3990"/>
      <c r="M33" s="1084"/>
    </row>
    <row r="34" spans="1:13" s="685" customFormat="1" ht="14.1" customHeight="1">
      <c r="A34" s="2109"/>
      <c r="B34" s="2110"/>
      <c r="C34" s="1620"/>
      <c r="D34" s="2112"/>
      <c r="E34" s="1407"/>
      <c r="F34" s="1084"/>
      <c r="G34" s="1084"/>
      <c r="H34" s="1084"/>
      <c r="I34" s="1084"/>
      <c r="J34" s="1084"/>
      <c r="K34" s="1084"/>
      <c r="L34" s="1084"/>
      <c r="M34" s="1084"/>
    </row>
    <row r="35" spans="1:13" s="685" customFormat="1" ht="14.1" customHeight="1">
      <c r="A35" s="2109"/>
      <c r="B35" s="2110"/>
      <c r="C35" s="1620"/>
      <c r="D35" s="2112"/>
      <c r="E35" s="1407"/>
      <c r="F35" s="1084"/>
      <c r="G35" s="1084"/>
      <c r="H35" s="1084"/>
      <c r="I35" s="1084"/>
      <c r="J35" s="1084"/>
      <c r="K35" s="1084"/>
      <c r="L35" s="1084"/>
      <c r="M35" s="1084"/>
    </row>
    <row r="36" spans="1:13" s="685" customFormat="1" ht="14.1" customHeight="1">
      <c r="A36" s="2109"/>
      <c r="B36" s="2110"/>
      <c r="C36" s="1620"/>
      <c r="D36" s="2112"/>
      <c r="E36" s="1407"/>
      <c r="F36" s="1084"/>
      <c r="G36" s="1084"/>
      <c r="H36" s="1084"/>
      <c r="I36" s="1084"/>
      <c r="J36" s="1084"/>
      <c r="K36" s="1084"/>
      <c r="L36" s="1084"/>
      <c r="M36" s="1084"/>
    </row>
    <row r="37" spans="1:13" s="685" customFormat="1" ht="14.1" customHeight="1">
      <c r="A37" s="2109"/>
      <c r="B37" s="2110"/>
      <c r="C37" s="1620"/>
      <c r="D37" s="2112"/>
      <c r="E37" s="1407"/>
      <c r="F37" s="1084"/>
      <c r="G37" s="1084"/>
      <c r="H37" s="1084"/>
      <c r="I37" s="1084"/>
      <c r="J37" s="1084"/>
      <c r="K37" s="1084"/>
      <c r="L37" s="1084"/>
      <c r="M37" s="1084"/>
    </row>
    <row r="38" spans="1:13" s="685" customFormat="1" ht="14.1" customHeight="1">
      <c r="A38" s="2109"/>
      <c r="B38" s="2110"/>
      <c r="C38" s="1620"/>
      <c r="D38" s="2112"/>
      <c r="E38" s="1407"/>
      <c r="F38" s="1084"/>
      <c r="G38" s="1084"/>
      <c r="H38" s="1084"/>
      <c r="I38" s="1084"/>
      <c r="J38" s="1084"/>
      <c r="K38" s="1084"/>
      <c r="L38" s="1084"/>
      <c r="M38" s="1084"/>
    </row>
    <row r="39" spans="1:13" s="685" customFormat="1" ht="14.1" customHeight="1">
      <c r="A39" s="2109"/>
      <c r="B39" s="2110"/>
      <c r="C39" s="1620"/>
      <c r="D39" s="2112"/>
      <c r="E39" s="1407"/>
      <c r="F39" s="1084"/>
      <c r="G39" s="1084"/>
      <c r="H39" s="1084"/>
      <c r="I39" s="1084"/>
      <c r="J39" s="1084"/>
      <c r="K39" s="1084"/>
      <c r="L39" s="1084"/>
      <c r="M39" s="1084"/>
    </row>
    <row r="40" spans="1:13" s="685" customFormat="1" ht="14.1" customHeight="1">
      <c r="A40" s="2109"/>
      <c r="B40" s="2110"/>
      <c r="C40" s="1620"/>
      <c r="D40" s="2112"/>
      <c r="E40" s="1407"/>
      <c r="F40" s="1084"/>
      <c r="G40" s="1084"/>
      <c r="H40" s="1084"/>
      <c r="I40" s="1084"/>
      <c r="J40" s="1084"/>
      <c r="K40" s="1084"/>
      <c r="L40" s="1084"/>
      <c r="M40" s="1084"/>
    </row>
    <row r="41" spans="1:13" s="685" customFormat="1" ht="14.1" customHeight="1">
      <c r="A41" s="2113"/>
      <c r="B41" s="2114"/>
      <c r="C41" s="2115"/>
      <c r="D41" s="2116"/>
      <c r="E41" s="2117"/>
      <c r="F41" s="1084"/>
      <c r="G41" s="1084"/>
      <c r="H41" s="1084"/>
      <c r="I41" s="1084"/>
      <c r="J41" s="1084"/>
      <c r="K41" s="1084"/>
      <c r="L41" s="1084"/>
      <c r="M41" s="1084"/>
    </row>
    <row r="42" spans="1:13" s="685" customFormat="1" ht="14.1" customHeight="1">
      <c r="A42" s="2113"/>
      <c r="B42" s="2114"/>
      <c r="C42" s="2115"/>
      <c r="D42" s="2116"/>
      <c r="E42" s="2117"/>
      <c r="F42" s="1084"/>
      <c r="G42" s="1084"/>
      <c r="H42" s="1084"/>
      <c r="I42" s="1084"/>
      <c r="J42" s="1084"/>
      <c r="K42" s="1084"/>
      <c r="L42" s="1084"/>
      <c r="M42" s="1084"/>
    </row>
    <row r="43" spans="1:13" s="685" customFormat="1" ht="14.1" customHeight="1">
      <c r="A43" s="2113"/>
      <c r="B43" s="2114"/>
      <c r="C43" s="2115"/>
      <c r="D43" s="2116"/>
      <c r="E43" s="2117"/>
      <c r="F43" s="1084"/>
      <c r="G43" s="1084"/>
      <c r="H43" s="1084"/>
      <c r="I43" s="1084"/>
      <c r="J43" s="1084"/>
      <c r="K43" s="1084"/>
      <c r="L43" s="1084"/>
      <c r="M43" s="1084"/>
    </row>
    <row r="44" spans="1:13" s="685" customFormat="1" ht="14.1" customHeight="1">
      <c r="A44" s="2113"/>
      <c r="B44" s="2114"/>
      <c r="C44" s="2115"/>
      <c r="D44" s="2116"/>
      <c r="E44" s="2117"/>
      <c r="F44" s="1084"/>
      <c r="G44" s="1084"/>
      <c r="H44" s="1084"/>
      <c r="I44" s="1084"/>
      <c r="J44" s="1084"/>
      <c r="K44" s="1084"/>
      <c r="L44" s="1084"/>
      <c r="M44" s="1084"/>
    </row>
    <row r="45" spans="1:13" s="685" customFormat="1" ht="27.75" customHeight="1">
      <c r="A45" s="2118"/>
      <c r="B45" s="1386"/>
      <c r="C45" s="1386"/>
      <c r="D45" s="1386"/>
      <c r="E45" s="1387"/>
      <c r="F45" s="1084"/>
      <c r="G45" s="1084"/>
      <c r="H45" s="1084"/>
      <c r="I45" s="1084"/>
      <c r="J45" s="1084"/>
      <c r="K45" s="1084"/>
      <c r="L45" s="1084"/>
      <c r="M45" s="1084"/>
    </row>
    <row r="46" spans="1:13" s="685" customFormat="1" ht="12" customHeight="1">
      <c r="A46" s="2119"/>
      <c r="B46" s="1118"/>
      <c r="C46" s="1118"/>
      <c r="D46" s="1118"/>
      <c r="E46" s="1253"/>
      <c r="F46" s="1084"/>
      <c r="G46" s="1084"/>
      <c r="H46" s="1084"/>
      <c r="I46" s="1084"/>
      <c r="J46" s="1084"/>
      <c r="K46" s="1084"/>
      <c r="L46" s="1084"/>
      <c r="M46" s="1084"/>
    </row>
    <row r="47" spans="1:13" s="685" customFormat="1" ht="12" customHeight="1">
      <c r="A47" s="2119"/>
      <c r="B47" s="1118"/>
      <c r="C47" s="1118"/>
      <c r="D47" s="1118"/>
      <c r="E47" s="1253"/>
      <c r="F47" s="1084"/>
      <c r="G47" s="1084"/>
      <c r="H47" s="1084"/>
      <c r="I47" s="1084"/>
      <c r="J47" s="1084"/>
      <c r="K47" s="1084"/>
      <c r="L47" s="1084"/>
      <c r="M47" s="1084"/>
    </row>
    <row r="48" spans="1:13" s="685" customFormat="1" ht="12" customHeight="1">
      <c r="A48" s="2119"/>
      <c r="B48" s="1118"/>
      <c r="C48" s="1118"/>
      <c r="D48" s="1118"/>
      <c r="E48" s="1253"/>
      <c r="F48" s="1084"/>
      <c r="G48" s="1084"/>
      <c r="H48" s="1084"/>
      <c r="I48" s="1084"/>
      <c r="J48" s="1084"/>
      <c r="K48" s="1084"/>
      <c r="L48" s="1084"/>
      <c r="M48" s="1084"/>
    </row>
    <row r="49" spans="1:13" s="685" customFormat="1" ht="12" customHeight="1">
      <c r="A49" s="2119"/>
      <c r="B49" s="1118"/>
      <c r="C49" s="1118"/>
      <c r="D49" s="1118"/>
      <c r="E49" s="1253"/>
      <c r="F49" s="1084"/>
      <c r="G49" s="1084"/>
      <c r="H49" s="1084"/>
      <c r="I49" s="1084"/>
      <c r="J49" s="1084"/>
      <c r="K49" s="1084"/>
      <c r="L49" s="1084"/>
      <c r="M49" s="1084"/>
    </row>
    <row r="50" spans="1:13" s="685" customFormat="1" ht="12" customHeight="1">
      <c r="A50" s="2119"/>
      <c r="B50" s="1118"/>
      <c r="C50" s="1118"/>
      <c r="D50" s="1118"/>
      <c r="E50" s="1253"/>
      <c r="F50" s="1084"/>
      <c r="G50" s="1084"/>
      <c r="H50" s="1084"/>
      <c r="I50" s="1084"/>
      <c r="J50" s="1084"/>
      <c r="K50" s="1084"/>
      <c r="L50" s="1084"/>
      <c r="M50" s="1084"/>
    </row>
    <row r="51" spans="1:13" s="685" customFormat="1" ht="12" customHeight="1">
      <c r="A51" s="2119"/>
      <c r="B51" s="1118"/>
      <c r="C51" s="1118"/>
      <c r="D51" s="1118"/>
      <c r="E51" s="1253"/>
      <c r="F51" s="1084"/>
      <c r="G51" s="1084"/>
      <c r="H51" s="1084"/>
      <c r="I51" s="1084"/>
      <c r="J51" s="1084"/>
      <c r="K51" s="1084"/>
      <c r="L51" s="1084"/>
      <c r="M51" s="1084"/>
    </row>
    <row r="52" spans="1:13" s="685" customFormat="1" ht="12" customHeight="1">
      <c r="A52" s="2119"/>
      <c r="B52" s="1118"/>
      <c r="C52" s="1118"/>
      <c r="D52" s="1118"/>
      <c r="E52" s="1253"/>
      <c r="F52" s="1084"/>
      <c r="G52" s="1084"/>
      <c r="H52" s="1084"/>
      <c r="I52" s="1084"/>
      <c r="J52" s="1084"/>
      <c r="K52" s="1084"/>
      <c r="L52" s="1084"/>
      <c r="M52" s="1084"/>
    </row>
    <row r="53" spans="1:13" s="685" customFormat="1" ht="11.1" customHeight="1">
      <c r="A53" s="2119"/>
      <c r="B53" s="1118"/>
      <c r="C53" s="1118"/>
      <c r="D53" s="1118"/>
      <c r="E53" s="1253"/>
      <c r="F53" s="1084"/>
      <c r="G53" s="1084"/>
      <c r="H53" s="1084"/>
      <c r="I53" s="1084"/>
      <c r="J53" s="1084"/>
      <c r="K53" s="1084"/>
      <c r="L53" s="1084"/>
      <c r="M53" s="1084"/>
    </row>
    <row r="54" spans="1:13" s="685" customFormat="1" ht="11.1" customHeight="1">
      <c r="A54" s="2119"/>
      <c r="B54" s="1118"/>
      <c r="C54" s="1118"/>
      <c r="D54" s="1118"/>
      <c r="E54" s="1253"/>
      <c r="F54" s="1084"/>
      <c r="G54" s="1084"/>
      <c r="H54" s="1084"/>
      <c r="I54" s="1084"/>
      <c r="J54" s="1084"/>
      <c r="K54" s="1084"/>
      <c r="L54" s="1084"/>
      <c r="M54" s="1084"/>
    </row>
    <row r="55" spans="1:13" s="685" customFormat="1" ht="11.1" customHeight="1">
      <c r="A55" s="2119"/>
      <c r="B55" s="1118"/>
      <c r="C55" s="1118"/>
      <c r="D55" s="1118"/>
      <c r="E55" s="1253"/>
      <c r="F55" s="1084"/>
      <c r="G55" s="1084"/>
      <c r="H55" s="1084"/>
      <c r="I55" s="1084"/>
      <c r="J55" s="1084"/>
      <c r="K55" s="1084"/>
      <c r="L55" s="1084"/>
      <c r="M55" s="1084"/>
    </row>
    <row r="56" spans="1:13" ht="11.1" customHeight="1">
      <c r="A56" s="2119"/>
      <c r="B56" s="1118"/>
      <c r="C56" s="1118"/>
      <c r="D56" s="1118"/>
      <c r="E56" s="1253"/>
    </row>
    <row r="57" spans="1:13" ht="11.1" customHeight="1">
      <c r="A57" s="2119"/>
      <c r="B57" s="1118"/>
      <c r="C57" s="1118"/>
      <c r="D57" s="1118"/>
      <c r="E57" s="1253"/>
    </row>
    <row r="58" spans="1:13" ht="35.25" customHeight="1">
      <c r="A58" s="2120"/>
      <c r="B58" s="1237"/>
      <c r="C58" s="1237"/>
      <c r="D58" s="1237"/>
      <c r="E58" s="1810"/>
    </row>
    <row r="59" spans="1:13">
      <c r="A59" s="685" t="s">
        <v>391</v>
      </c>
    </row>
    <row r="60" spans="1:13">
      <c r="F60" s="855"/>
    </row>
  </sheetData>
  <customSheetViews>
    <customSheetView guid="{4E7A3D04-9F51-465C-A42B-3DF9B3E7D5B5}" showPageBreaks="1" showGridLines="0" fitToPage="1" printArea="1">
      <selection activeCell="B38" sqref="B38"/>
      <pageMargins left="0.5" right="0.5" top="0.5" bottom="0.25" header="0.5" footer="0.5"/>
      <printOptions horizontalCentered="1" verticalCentered="1"/>
      <pageSetup scale="99" orientation="portrait" horizontalDpi="360" r:id="rId1"/>
      <headerFooter alignWithMargins="0"/>
    </customSheetView>
    <customSheetView guid="{0DB5BAD5-393A-4F38-9E8B-709DEA7858B1}" showPageBreaks="1" showGridLines="0" fitToPage="1" printArea="1">
      <selection activeCell="B38" sqref="B38"/>
      <pageMargins left="0.5" right="0.5" top="0.5" bottom="0.25" header="0.5" footer="0.5"/>
      <printOptions horizontalCentered="1" verticalCentered="1"/>
      <pageSetup scale="99" orientation="portrait" horizontalDpi="360" r:id="rId2"/>
      <headerFooter alignWithMargins="0"/>
    </customSheetView>
    <customSheetView guid="{9188604F-721B-4607-B5A7-F14601E34BB8}" showPageBreaks="1" showGridLines="0" fitToPage="1" printArea="1" topLeftCell="A7">
      <selection activeCell="B32" sqref="B32"/>
      <pageMargins left="0.5" right="0.5" top="0.5" bottom="0.25" header="0.5" footer="0.5"/>
      <printOptions horizontalCentered="1" verticalCentered="1"/>
      <pageSetup scale="99" orientation="portrait" horizontalDpi="360" r:id="rId3"/>
      <headerFooter alignWithMargins="0"/>
    </customSheetView>
    <customSheetView guid="{26429A53-B624-4AA6-8C8D-667186B058B8}" showGridLines="0" fitToPage="1" topLeftCell="A7">
      <selection activeCell="B32" sqref="B32"/>
      <pageMargins left="0.5" right="0.5" top="0.5" bottom="0.25" header="0.5" footer="0.5"/>
      <printOptions horizontalCentered="1" verticalCentered="1"/>
      <pageSetup scale="94" orientation="portrait" horizontalDpi="360" r:id="rId4"/>
      <headerFooter alignWithMargins="0"/>
    </customSheetView>
    <customSheetView guid="{7390B031-6060-4327-BF01-8B9465EDB6D9}" showGridLines="0" fitToPage="1">
      <selection activeCell="B38" sqref="B38"/>
      <pageMargins left="0.5" right="0.5" top="0.5" bottom="0.25" header="0.5" footer="0.5"/>
      <printOptions horizontalCentered="1" verticalCentered="1"/>
      <pageSetup scale="94" orientation="portrait" horizontalDpi="360" r:id="rId5"/>
      <headerFooter alignWithMargins="0"/>
    </customSheetView>
    <customSheetView guid="{49D366EC-C851-4932-854D-8EA887B298C5}" showGridLines="0" fitToPage="1">
      <selection activeCell="B38" sqref="B38"/>
      <pageMargins left="0.5" right="0.5" top="0.5" bottom="0.25" header="0.5" footer="0.5"/>
      <printOptions horizontalCentered="1" verticalCentered="1"/>
      <pageSetup scale="94" orientation="portrait" horizontalDpi="360" r:id="rId6"/>
      <headerFooter alignWithMargins="0"/>
    </customSheetView>
    <customSheetView guid="{F228F194-B0FE-4A91-A927-06A4E89703F0}" showGridLines="0" fitToPage="1">
      <selection activeCell="B38" sqref="B38"/>
      <pageMargins left="0.5" right="0.5" top="0.5" bottom="0.25" header="0.5" footer="0.5"/>
      <printOptions horizontalCentered="1" verticalCentered="1"/>
      <pageSetup scale="99" orientation="portrait" horizontalDpi="360" r:id="rId7"/>
      <headerFooter alignWithMargins="0"/>
    </customSheetView>
    <customSheetView guid="{A2494C54-8D9D-4A05-9F27-C858173D9692}" showGridLines="0" fitToPage="1">
      <selection activeCell="B38" sqref="B38"/>
      <pageMargins left="0.5" right="0.5" top="0.5" bottom="0.25" header="0.5" footer="0.5"/>
      <printOptions horizontalCentered="1" verticalCentered="1"/>
      <pageSetup scale="99" orientation="portrait" horizontalDpi="360" r:id="rId8"/>
      <headerFooter alignWithMargins="0"/>
    </customSheetView>
    <customSheetView guid="{74404EEC-CA6A-48B0-B168-B7933282EEB2}" showPageBreaks="1" showGridLines="0" fitToPage="1" printArea="1">
      <selection activeCell="B38" sqref="B38"/>
      <pageMargins left="0.5" right="0.5" top="0.5" bottom="0.25" header="0.5" footer="0.5"/>
      <printOptions horizontalCentered="1" verticalCentered="1"/>
      <pageSetup scale="94" orientation="portrait" horizontalDpi="360" r:id="rId9"/>
      <headerFooter alignWithMargins="0"/>
    </customSheetView>
    <customSheetView guid="{FB19BFAA-60BA-4CC2-92E5-E4C141AE804E}" showGridLines="0" fitToPage="1">
      <selection activeCell="B38" sqref="B38"/>
      <pageMargins left="0.5" right="0.5" top="0.5" bottom="0.25" header="0.5" footer="0.5"/>
      <printOptions horizontalCentered="1" verticalCentered="1"/>
      <pageSetup scale="99" orientation="portrait" horizontalDpi="360" r:id="rId10"/>
      <headerFooter alignWithMargins="0"/>
    </customSheetView>
    <customSheetView guid="{F56BCD39-3910-4701-BCCF-245589B07D98}" showPageBreaks="1" showGridLines="0" fitToPage="1" printArea="1">
      <selection activeCell="B38" sqref="B38"/>
      <pageMargins left="0.5" right="0.5" top="0.5" bottom="0.25" header="0.5" footer="0.5"/>
      <printOptions horizontalCentered="1" verticalCentered="1"/>
      <pageSetup scale="99" orientation="portrait" horizontalDpi="360" r:id="rId11"/>
      <headerFooter alignWithMargins="0"/>
    </customSheetView>
  </customSheetViews>
  <mergeCells count="3">
    <mergeCell ref="A2:E2"/>
    <mergeCell ref="A3:E3"/>
    <mergeCell ref="I29:L33"/>
  </mergeCells>
  <printOptions horizontalCentered="1" verticalCentered="1" gridLinesSet="0"/>
  <pageMargins left="0.5" right="0.5" top="0.5" bottom="0.25" header="0.5" footer="0.5"/>
  <pageSetup scale="99" orientation="portrait" r:id="rId12"/>
  <headerFooter alignWithMargins="0"/>
  <legacyDrawing r:id="rId1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workbookViewId="0">
      <selection activeCell="C38" sqref="C38"/>
    </sheetView>
  </sheetViews>
  <sheetFormatPr defaultColWidth="9.140625" defaultRowHeight="12.75"/>
  <cols>
    <col min="1" max="16384" width="9.140625" style="687"/>
  </cols>
  <sheetData>
    <row r="1" spans="1:9" s="685" customFormat="1" ht="12">
      <c r="A1" s="684">
        <v>62</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ht="12" customHeight="1">
      <c r="A51" s="691"/>
      <c r="B51" s="692"/>
      <c r="C51" s="692"/>
      <c r="D51" s="692"/>
      <c r="E51" s="692"/>
      <c r="F51" s="692"/>
      <c r="G51" s="692"/>
      <c r="H51" s="692"/>
      <c r="I51" s="693"/>
    </row>
    <row r="52" spans="1:9" s="685" customFormat="1" ht="12">
      <c r="I52" s="686" t="s">
        <v>391</v>
      </c>
    </row>
  </sheetData>
  <customSheetViews>
    <customSheetView guid="{4E7A3D04-9F51-465C-A42B-3DF9B3E7D5B5}" showPageBreaks="1">
      <selection activeCell="G36" sqref="G36"/>
      <pageMargins left="0.5" right="0.5" top="0.5" bottom="0.25" header="0.5" footer="0.5"/>
      <printOptions horizontalCentered="1" verticalCentered="1"/>
      <pageSetup orientation="portrait" r:id="rId1"/>
      <headerFooter alignWithMargins="0"/>
    </customSheetView>
    <customSheetView guid="{0DB5BAD5-393A-4F38-9E8B-709DEA7858B1}">
      <selection activeCell="G36" sqref="G36"/>
      <pageMargins left="0.5" right="0.5" top="0.5" bottom="0.25" header="0.5" footer="0.5"/>
      <printOptions horizontalCentered="1" verticalCentered="1"/>
      <pageSetup orientation="portrait" r:id="rId2"/>
      <headerFooter alignWithMargins="0"/>
    </customSheetView>
    <customSheetView guid="{9188604F-721B-4607-B5A7-F14601E34BB8}">
      <selection activeCell="G36" sqref="G36"/>
      <pageMargins left="0.5" right="0.5" top="0.5" bottom="0.25" header="0.5" footer="0.5"/>
      <printOptions horizontalCentered="1" verticalCentered="1"/>
      <pageSetup orientation="portrait" r:id="rId3"/>
      <headerFooter alignWithMargins="0"/>
    </customSheetView>
    <customSheetView guid="{26429A53-B624-4AA6-8C8D-667186B058B8}">
      <selection activeCell="G36" sqref="G36"/>
      <pageMargins left="0.5" right="0.5" top="0.5" bottom="0.25" header="0.5" footer="0.5"/>
      <printOptions horizontalCentered="1" verticalCentered="1"/>
      <pageSetup orientation="portrait" r:id="rId4"/>
      <headerFooter alignWithMargins="0"/>
    </customSheetView>
    <customSheetView guid="{7390B031-6060-4327-BF01-8B9465EDB6D9}">
      <selection activeCell="G36" sqref="G36"/>
      <pageMargins left="0.5" right="0.5" top="0.5" bottom="0.25" header="0.5" footer="0.5"/>
      <printOptions horizontalCentered="1" verticalCentered="1"/>
      <pageSetup orientation="portrait" r:id="rId5"/>
      <headerFooter alignWithMargins="0"/>
    </customSheetView>
    <customSheetView guid="{49D366EC-C851-4932-854D-8EA887B298C5}">
      <selection activeCell="G36" sqref="G36"/>
      <pageMargins left="0.5" right="0.5" top="0.5" bottom="0.25" header="0.5" footer="0.5"/>
      <printOptions horizontalCentered="1" verticalCentered="1"/>
      <pageSetup orientation="portrait" r:id="rId6"/>
      <headerFooter alignWithMargins="0"/>
    </customSheetView>
    <customSheetView guid="{F228F194-B0FE-4A91-A927-06A4E89703F0}">
      <selection activeCell="G36" sqref="G36"/>
      <pageMargins left="0.5" right="0.5" top="0.5" bottom="0.25" header="0.5" footer="0.5"/>
      <printOptions horizontalCentered="1" verticalCentered="1"/>
      <pageSetup orientation="portrait" r:id="rId7"/>
      <headerFooter alignWithMargins="0"/>
    </customSheetView>
    <customSheetView guid="{A2494C54-8D9D-4A05-9F27-C858173D9692}">
      <selection activeCell="G36" sqref="G36"/>
      <pageMargins left="0.5" right="0.5" top="0.5" bottom="0.25" header="0.5" footer="0.5"/>
      <printOptions horizontalCentered="1" verticalCentered="1"/>
      <pageSetup orientation="portrait" r:id="rId8"/>
      <headerFooter alignWithMargins="0"/>
    </customSheetView>
    <customSheetView guid="{74404EEC-CA6A-48B0-B168-B7933282EEB2}">
      <selection activeCell="G36" sqref="G36"/>
      <pageMargins left="0.5" right="0.5" top="0.5" bottom="0.25" header="0.5" footer="0.5"/>
      <printOptions horizontalCentered="1" verticalCentered="1"/>
      <pageSetup orientation="portrait" r:id="rId9"/>
      <headerFooter alignWithMargins="0"/>
    </customSheetView>
    <customSheetView guid="{FB19BFAA-60BA-4CC2-92E5-E4C141AE804E}">
      <selection activeCell="G36" sqref="G36"/>
      <pageMargins left="0.5" right="0.5" top="0.5" bottom="0.25" header="0.5" footer="0.5"/>
      <printOptions horizontalCentered="1" verticalCentered="1"/>
      <pageSetup orientation="portrait" r:id="rId10"/>
      <headerFooter alignWithMargins="0"/>
    </customSheetView>
    <customSheetView guid="{F56BCD39-3910-4701-BCCF-245589B07D98}">
      <selection activeCell="G36" sqref="G36"/>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legacyDrawing r:id="rId1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M100"/>
  <sheetViews>
    <sheetView showOutlineSymbols="0" topLeftCell="A37" zoomScaleNormal="100" workbookViewId="0">
      <selection activeCell="C38" sqref="C38"/>
    </sheetView>
  </sheetViews>
  <sheetFormatPr defaultColWidth="9.140625" defaultRowHeight="12"/>
  <cols>
    <col min="1" max="1" width="4.5703125" style="2124" customWidth="1"/>
    <col min="2" max="2" width="6.7109375" style="2124" customWidth="1"/>
    <col min="3" max="3" width="40.85546875" style="2124" customWidth="1"/>
    <col min="4" max="4" width="12.28515625" style="2124" customWidth="1"/>
    <col min="5" max="5" width="13" style="2124" customWidth="1"/>
    <col min="6" max="6" width="13.28515625" style="2124" customWidth="1"/>
    <col min="7" max="7" width="10.42578125" style="2124" customWidth="1"/>
    <col min="8" max="8" width="4.42578125" style="2124" customWidth="1"/>
    <col min="9" max="9" width="10" style="2124" bestFit="1" customWidth="1"/>
    <col min="10" max="10" width="20.140625" style="2125" bestFit="1" customWidth="1"/>
    <col min="11" max="11" width="10.140625" style="2125" bestFit="1" customWidth="1"/>
    <col min="12" max="12" width="20.140625" style="2125" bestFit="1" customWidth="1"/>
    <col min="13" max="13" width="10.140625" style="2125" bestFit="1" customWidth="1"/>
    <col min="14" max="16384" width="9.140625" style="2124"/>
  </cols>
  <sheetData>
    <row r="1" spans="1:13">
      <c r="A1" s="2121" t="s">
        <v>3461</v>
      </c>
      <c r="B1" s="2121"/>
      <c r="C1" s="2121"/>
      <c r="D1" s="2122"/>
      <c r="E1" s="2122"/>
      <c r="F1" s="2122"/>
      <c r="G1" s="2121"/>
      <c r="H1" s="2123" t="s">
        <v>2159</v>
      </c>
    </row>
    <row r="2" spans="1:13">
      <c r="A2" s="2126" t="s">
        <v>2160</v>
      </c>
      <c r="B2" s="2127"/>
      <c r="C2" s="2127"/>
      <c r="D2" s="2128"/>
      <c r="E2" s="2128"/>
      <c r="F2" s="2128"/>
      <c r="G2" s="2127"/>
      <c r="H2" s="2129"/>
    </row>
    <row r="3" spans="1:13">
      <c r="A3" s="2130" t="s">
        <v>295</v>
      </c>
      <c r="B3" s="2127"/>
      <c r="C3" s="2127"/>
      <c r="D3" s="2128"/>
      <c r="E3" s="2128"/>
      <c r="F3" s="2128"/>
      <c r="G3" s="2127"/>
      <c r="H3" s="2129"/>
    </row>
    <row r="4" spans="1:13">
      <c r="A4" s="2131" t="s">
        <v>2161</v>
      </c>
      <c r="B4" s="2132" t="s">
        <v>2162</v>
      </c>
      <c r="C4" s="2133"/>
      <c r="D4" s="2134"/>
      <c r="E4" s="2134"/>
      <c r="F4" s="2134"/>
      <c r="G4" s="2134"/>
      <c r="H4" s="2135"/>
    </row>
    <row r="5" spans="1:13" ht="8.25" customHeight="1">
      <c r="A5" s="2136"/>
      <c r="B5" s="2137"/>
      <c r="C5" s="2137"/>
      <c r="D5" s="2138"/>
      <c r="E5" s="2138"/>
      <c r="F5" s="2138"/>
      <c r="G5" s="2137"/>
      <c r="H5" s="2139"/>
    </row>
    <row r="6" spans="1:13">
      <c r="A6" s="2140" t="s">
        <v>7</v>
      </c>
      <c r="B6" s="2141" t="s">
        <v>71</v>
      </c>
      <c r="C6" s="2142"/>
      <c r="D6" s="2134"/>
      <c r="E6" s="2134"/>
      <c r="F6" s="2134"/>
      <c r="G6" s="2143"/>
      <c r="H6" s="2141" t="s">
        <v>7</v>
      </c>
    </row>
    <row r="7" spans="1:13" ht="12" customHeight="1">
      <c r="A7" s="2140" t="s">
        <v>17</v>
      </c>
      <c r="B7" s="2141" t="s">
        <v>79</v>
      </c>
      <c r="C7" s="3992" t="s">
        <v>2163</v>
      </c>
      <c r="D7" s="3997"/>
      <c r="E7" s="3997"/>
      <c r="F7" s="3998"/>
      <c r="G7" s="2140" t="s">
        <v>865</v>
      </c>
      <c r="H7" s="2141" t="s">
        <v>17</v>
      </c>
      <c r="J7" s="3991"/>
      <c r="K7" s="3991"/>
      <c r="L7" s="3991"/>
      <c r="M7" s="3991"/>
    </row>
    <row r="8" spans="1:13" ht="9.75" customHeight="1" thickBot="1">
      <c r="A8" s="2144"/>
      <c r="B8" s="2144"/>
      <c r="C8" s="2137"/>
      <c r="D8" s="2138"/>
      <c r="E8" s="2138"/>
      <c r="F8" s="2138"/>
      <c r="G8" s="2143"/>
      <c r="H8" s="2144"/>
      <c r="J8" s="3991"/>
      <c r="K8" s="3991"/>
      <c r="L8" s="3991"/>
      <c r="M8" s="3991"/>
    </row>
    <row r="9" spans="1:13">
      <c r="A9" s="2145" t="s">
        <v>2164</v>
      </c>
      <c r="B9" s="2144"/>
      <c r="C9" s="2146" t="s">
        <v>2165</v>
      </c>
      <c r="D9" s="2147"/>
      <c r="E9" s="2147"/>
      <c r="F9" s="2147"/>
      <c r="G9" s="2148">
        <v>278040</v>
      </c>
      <c r="H9" s="2149" t="s">
        <v>2164</v>
      </c>
      <c r="J9" s="2150"/>
      <c r="K9" s="2150"/>
      <c r="L9" s="2150"/>
      <c r="M9" s="2150"/>
    </row>
    <row r="10" spans="1:13">
      <c r="A10" s="2140"/>
      <c r="B10" s="2151"/>
      <c r="C10" s="2142" t="s">
        <v>2166</v>
      </c>
      <c r="D10" s="2134"/>
      <c r="E10" s="2134"/>
      <c r="F10" s="2134"/>
      <c r="G10" s="2152"/>
      <c r="H10" s="2153"/>
    </row>
    <row r="11" spans="1:13">
      <c r="A11" s="2140"/>
      <c r="B11" s="2151"/>
      <c r="C11" s="2142" t="s">
        <v>2167</v>
      </c>
      <c r="D11" s="2134"/>
      <c r="E11" s="2134"/>
      <c r="F11" s="2134"/>
      <c r="G11" s="2152"/>
      <c r="H11" s="2153"/>
    </row>
    <row r="12" spans="1:13">
      <c r="A12" s="2154" t="s">
        <v>1881</v>
      </c>
      <c r="B12" s="2139"/>
      <c r="C12" s="2136" t="s">
        <v>2168</v>
      </c>
      <c r="D12" s="2138"/>
      <c r="E12" s="2138"/>
      <c r="F12" s="2138"/>
      <c r="G12" s="2152">
        <v>797408</v>
      </c>
      <c r="H12" s="2149" t="s">
        <v>1881</v>
      </c>
    </row>
    <row r="13" spans="1:13">
      <c r="A13" s="2155" t="s">
        <v>1882</v>
      </c>
      <c r="B13" s="2156"/>
      <c r="C13" s="2137" t="s">
        <v>2169</v>
      </c>
      <c r="D13" s="2138"/>
      <c r="E13" s="2138"/>
      <c r="F13" s="2138"/>
      <c r="G13" s="2157"/>
      <c r="H13" s="2149" t="s">
        <v>1882</v>
      </c>
    </row>
    <row r="14" spans="1:13">
      <c r="A14" s="2155" t="s">
        <v>1883</v>
      </c>
      <c r="B14" s="2158" t="s">
        <v>98</v>
      </c>
      <c r="C14" s="2159" t="s">
        <v>2170</v>
      </c>
      <c r="D14" s="2160"/>
      <c r="E14" s="2160"/>
      <c r="F14" s="2160"/>
      <c r="G14" s="2157">
        <v>797408</v>
      </c>
      <c r="H14" s="2158" t="s">
        <v>1883</v>
      </c>
    </row>
    <row r="15" spans="1:13">
      <c r="A15" s="2155" t="s">
        <v>1884</v>
      </c>
      <c r="B15" s="2156"/>
      <c r="C15" s="2159" t="s">
        <v>2171</v>
      </c>
      <c r="D15" s="2160"/>
      <c r="E15" s="2160"/>
      <c r="F15" s="2160"/>
      <c r="G15" s="2157">
        <v>396975</v>
      </c>
      <c r="H15" s="2158" t="s">
        <v>1884</v>
      </c>
    </row>
    <row r="16" spans="1:13">
      <c r="A16" s="2155" t="s">
        <v>1885</v>
      </c>
      <c r="B16" s="2156"/>
      <c r="C16" s="2159" t="s">
        <v>2172</v>
      </c>
      <c r="D16" s="2160"/>
      <c r="E16" s="2160"/>
      <c r="F16" s="2160"/>
      <c r="G16" s="2157">
        <v>34428</v>
      </c>
      <c r="H16" s="2158" t="s">
        <v>1885</v>
      </c>
    </row>
    <row r="17" spans="1:8">
      <c r="A17" s="2155" t="s">
        <v>1886</v>
      </c>
      <c r="B17" s="2156"/>
      <c r="C17" s="2159" t="s">
        <v>2173</v>
      </c>
      <c r="D17" s="2160"/>
      <c r="E17" s="2160"/>
      <c r="F17" s="2160"/>
      <c r="G17" s="2157"/>
      <c r="H17" s="2158" t="s">
        <v>1886</v>
      </c>
    </row>
    <row r="18" spans="1:8">
      <c r="A18" s="2155" t="s">
        <v>1887</v>
      </c>
      <c r="B18" s="2156"/>
      <c r="C18" s="2159" t="s">
        <v>2174</v>
      </c>
      <c r="D18" s="2160"/>
      <c r="E18" s="2160"/>
      <c r="F18" s="2160"/>
      <c r="G18" s="2157">
        <v>3288</v>
      </c>
      <c r="H18" s="2158" t="s">
        <v>1887</v>
      </c>
    </row>
    <row r="19" spans="1:8">
      <c r="A19" s="2155" t="s">
        <v>1888</v>
      </c>
      <c r="B19" s="2156"/>
      <c r="C19" s="2159" t="s">
        <v>2175</v>
      </c>
      <c r="D19" s="2160"/>
      <c r="E19" s="2160"/>
      <c r="F19" s="2160"/>
      <c r="G19" s="2157"/>
      <c r="H19" s="2158" t="s">
        <v>1888</v>
      </c>
    </row>
    <row r="20" spans="1:8">
      <c r="A20" s="2155" t="s">
        <v>2176</v>
      </c>
      <c r="B20" s="2156"/>
      <c r="C20" s="2161" t="s">
        <v>2177</v>
      </c>
      <c r="D20" s="2162"/>
      <c r="E20" s="2162"/>
      <c r="F20" s="2162"/>
      <c r="G20" s="2157">
        <f>SUM(G14:G18)</f>
        <v>1232099</v>
      </c>
      <c r="H20" s="2158" t="s">
        <v>2176</v>
      </c>
    </row>
    <row r="21" spans="1:8" ht="12.75" thickBot="1">
      <c r="A21" s="2155" t="s">
        <v>1889</v>
      </c>
      <c r="B21" s="2156"/>
      <c r="C21" s="2161" t="s">
        <v>2178</v>
      </c>
      <c r="D21" s="2162"/>
      <c r="E21" s="2162"/>
      <c r="F21" s="2162"/>
      <c r="G21" s="2163">
        <f>G20+G9</f>
        <v>1510139</v>
      </c>
      <c r="H21" s="2158" t="s">
        <v>1889</v>
      </c>
    </row>
    <row r="22" spans="1:8" ht="7.5" customHeight="1">
      <c r="A22" s="2143"/>
      <c r="B22" s="2142"/>
      <c r="C22" s="2142"/>
      <c r="D22" s="2134"/>
      <c r="E22" s="2134"/>
      <c r="F22" s="2134"/>
      <c r="G22" s="2142"/>
      <c r="H22" s="2164"/>
    </row>
    <row r="23" spans="1:8">
      <c r="A23" s="2131" t="s">
        <v>2179</v>
      </c>
      <c r="B23" s="2132"/>
      <c r="C23" s="2132"/>
      <c r="D23" s="2134"/>
      <c r="E23" s="2134"/>
      <c r="F23" s="2134"/>
      <c r="G23" s="2142"/>
      <c r="H23" s="2164"/>
    </row>
    <row r="24" spans="1:8" ht="6.75" customHeight="1">
      <c r="A24" s="2143"/>
      <c r="B24" s="2142"/>
      <c r="C24" s="2142"/>
      <c r="D24" s="2134"/>
      <c r="E24" s="2134"/>
      <c r="F24" s="2134"/>
      <c r="G24" s="2142"/>
      <c r="H24" s="2164"/>
    </row>
    <row r="25" spans="1:8">
      <c r="A25" s="2143"/>
      <c r="B25" s="2142" t="s">
        <v>2180</v>
      </c>
      <c r="C25" s="2142"/>
      <c r="D25" s="2134"/>
      <c r="E25" s="2134"/>
      <c r="F25" s="2134"/>
      <c r="G25" s="2142"/>
      <c r="H25" s="2164"/>
    </row>
    <row r="26" spans="1:8">
      <c r="A26" s="2165"/>
      <c r="B26" s="2166" t="s">
        <v>2181</v>
      </c>
      <c r="C26" s="2142"/>
      <c r="D26" s="2134"/>
      <c r="E26" s="2134"/>
      <c r="F26" s="2134"/>
      <c r="G26" s="2142"/>
      <c r="H26" s="2164"/>
    </row>
    <row r="27" spans="1:8">
      <c r="A27" s="2165"/>
      <c r="B27" s="2166" t="s">
        <v>2182</v>
      </c>
      <c r="C27" s="2142"/>
      <c r="D27" s="2134"/>
      <c r="E27" s="2134"/>
      <c r="F27" s="2134"/>
      <c r="G27" s="2142"/>
      <c r="H27" s="2164"/>
    </row>
    <row r="28" spans="1:8">
      <c r="A28" s="2165"/>
      <c r="B28" s="2166" t="s">
        <v>2183</v>
      </c>
      <c r="C28" s="2142"/>
      <c r="D28" s="2134"/>
      <c r="E28" s="2134"/>
      <c r="F28" s="2134"/>
      <c r="G28" s="2142"/>
      <c r="H28" s="2164"/>
    </row>
    <row r="29" spans="1:8">
      <c r="A29" s="2143"/>
      <c r="B29" s="2142" t="s">
        <v>2184</v>
      </c>
      <c r="C29" s="2142"/>
      <c r="D29" s="2134"/>
      <c r="E29" s="2134"/>
      <c r="F29" s="2134"/>
      <c r="G29" s="2142"/>
      <c r="H29" s="2164"/>
    </row>
    <row r="30" spans="1:8">
      <c r="A30" s="2143"/>
      <c r="B30" s="2142" t="s">
        <v>2185</v>
      </c>
      <c r="C30" s="2142"/>
      <c r="D30" s="2134"/>
      <c r="E30" s="2134"/>
      <c r="F30" s="2134"/>
      <c r="G30" s="2142"/>
      <c r="H30" s="2164"/>
    </row>
    <row r="31" spans="1:8">
      <c r="A31" s="2143"/>
      <c r="B31" s="2142" t="s">
        <v>2186</v>
      </c>
      <c r="C31" s="2142"/>
      <c r="D31" s="2134"/>
      <c r="E31" s="2134"/>
      <c r="F31" s="2134"/>
      <c r="G31" s="2142"/>
      <c r="H31" s="2164"/>
    </row>
    <row r="32" spans="1:8">
      <c r="A32" s="2165"/>
      <c r="B32" s="2166" t="s">
        <v>2187</v>
      </c>
      <c r="C32" s="2142"/>
      <c r="D32" s="2134"/>
      <c r="E32" s="2134"/>
      <c r="F32" s="2134"/>
      <c r="G32" s="2142"/>
      <c r="H32" s="2164"/>
    </row>
    <row r="33" spans="1:13">
      <c r="A33" s="2143"/>
      <c r="B33" s="2142" t="s">
        <v>2188</v>
      </c>
      <c r="C33" s="2142"/>
      <c r="D33" s="2134"/>
      <c r="E33" s="2134"/>
      <c r="F33" s="2134"/>
      <c r="G33" s="2142"/>
      <c r="H33" s="2164"/>
    </row>
    <row r="34" spans="1:13">
      <c r="A34" s="2165"/>
      <c r="B34" s="2166" t="s">
        <v>2189</v>
      </c>
      <c r="C34" s="2142"/>
      <c r="D34" s="2134"/>
      <c r="E34" s="2134"/>
      <c r="F34" s="2134"/>
      <c r="G34" s="2142"/>
      <c r="H34" s="2164"/>
    </row>
    <row r="35" spans="1:13">
      <c r="A35" s="2143"/>
      <c r="B35" s="2142" t="s">
        <v>2190</v>
      </c>
      <c r="C35" s="2142"/>
      <c r="D35" s="2134"/>
      <c r="E35" s="2134"/>
      <c r="F35" s="2134"/>
      <c r="G35" s="2142"/>
      <c r="H35" s="2164"/>
    </row>
    <row r="36" spans="1:13">
      <c r="A36" s="2165"/>
      <c r="B36" s="2166" t="s">
        <v>2191</v>
      </c>
      <c r="C36" s="2142"/>
      <c r="D36" s="2134"/>
      <c r="E36" s="2134"/>
      <c r="F36" s="2134"/>
      <c r="G36" s="2142"/>
      <c r="H36" s="2164"/>
    </row>
    <row r="37" spans="1:13">
      <c r="A37" s="2143"/>
      <c r="B37" s="2142" t="s">
        <v>2192</v>
      </c>
      <c r="C37" s="2142"/>
      <c r="D37" s="2134"/>
      <c r="E37" s="2134"/>
      <c r="F37" s="2134"/>
      <c r="G37" s="2142"/>
      <c r="H37" s="2164"/>
    </row>
    <row r="38" spans="1:13">
      <c r="A38" s="2143"/>
      <c r="B38" s="2142" t="s">
        <v>2193</v>
      </c>
      <c r="C38" s="2142"/>
      <c r="D38" s="2134"/>
      <c r="E38" s="2134"/>
      <c r="F38" s="2134"/>
      <c r="G38" s="2142"/>
      <c r="H38" s="2164"/>
    </row>
    <row r="39" spans="1:13" ht="12.75" thickBot="1">
      <c r="A39" s="2167"/>
      <c r="B39" s="2168"/>
      <c r="C39" s="2168"/>
      <c r="D39" s="2169"/>
      <c r="E39" s="2169"/>
      <c r="F39" s="2169"/>
      <c r="G39" s="2168"/>
      <c r="H39" s="2170"/>
    </row>
    <row r="40" spans="1:13" ht="12.75" thickTop="1">
      <c r="A40" s="2141" t="s">
        <v>327</v>
      </c>
      <c r="B40" s="2142"/>
      <c r="C40" s="2142"/>
      <c r="D40" s="2171" t="s">
        <v>2194</v>
      </c>
      <c r="E40" s="2172" t="s">
        <v>2195</v>
      </c>
      <c r="F40" s="2173"/>
      <c r="G40" s="2141" t="s">
        <v>2196</v>
      </c>
      <c r="H40" s="2141" t="s">
        <v>327</v>
      </c>
    </row>
    <row r="41" spans="1:13" ht="12.75">
      <c r="A41" s="2141" t="s">
        <v>7</v>
      </c>
      <c r="B41" s="3992" t="s">
        <v>2197</v>
      </c>
      <c r="C41" s="3993"/>
      <c r="D41" s="2171" t="s">
        <v>560</v>
      </c>
      <c r="E41" s="2172" t="s">
        <v>2198</v>
      </c>
      <c r="F41" s="2173" t="s">
        <v>1145</v>
      </c>
      <c r="G41" s="2141" t="s">
        <v>560</v>
      </c>
      <c r="H41" s="2141" t="s">
        <v>7</v>
      </c>
    </row>
    <row r="42" spans="1:13">
      <c r="A42" s="2141" t="s">
        <v>17</v>
      </c>
      <c r="B42" s="2142"/>
      <c r="C42" s="2174"/>
      <c r="D42" s="2171" t="s">
        <v>2199</v>
      </c>
      <c r="E42" s="2172" t="s">
        <v>684</v>
      </c>
      <c r="F42" s="2173"/>
      <c r="G42" s="2141" t="s">
        <v>2199</v>
      </c>
      <c r="H42" s="2141" t="s">
        <v>17</v>
      </c>
      <c r="J42" s="3991"/>
      <c r="K42" s="3991"/>
      <c r="L42" s="3991"/>
      <c r="M42" s="3991"/>
    </row>
    <row r="43" spans="1:13" ht="12.75">
      <c r="A43" s="2154"/>
      <c r="B43" s="3999" t="s">
        <v>868</v>
      </c>
      <c r="C43" s="4000"/>
      <c r="D43" s="2175" t="s">
        <v>25</v>
      </c>
      <c r="E43" s="2176" t="s">
        <v>26</v>
      </c>
      <c r="F43" s="2177" t="s">
        <v>27</v>
      </c>
      <c r="G43" s="2154" t="s">
        <v>28</v>
      </c>
      <c r="H43" s="2154"/>
      <c r="J43" s="3991"/>
      <c r="K43" s="3991"/>
      <c r="L43" s="3991"/>
      <c r="M43" s="3991"/>
    </row>
    <row r="44" spans="1:13">
      <c r="A44" s="2178" t="s">
        <v>2164</v>
      </c>
      <c r="B44" s="2179" t="s">
        <v>2200</v>
      </c>
      <c r="C44" s="2179"/>
      <c r="D44" s="2180"/>
      <c r="E44" s="2181"/>
      <c r="F44" s="2182"/>
      <c r="G44" s="2183"/>
      <c r="H44" s="2141" t="s">
        <v>2164</v>
      </c>
    </row>
    <row r="45" spans="1:13" ht="12.75">
      <c r="A45" s="2178"/>
      <c r="B45" s="2179" t="s">
        <v>2201</v>
      </c>
      <c r="C45" s="2179"/>
      <c r="D45" s="2184"/>
      <c r="E45" s="2184"/>
      <c r="F45" s="2185"/>
      <c r="G45" s="2184"/>
      <c r="H45" s="2141"/>
    </row>
    <row r="46" spans="1:13" ht="12.75">
      <c r="A46" s="2186" t="s">
        <v>1881</v>
      </c>
      <c r="B46" s="2187" t="s">
        <v>2202</v>
      </c>
      <c r="C46" s="2187"/>
      <c r="D46" s="2188"/>
      <c r="E46" s="2188"/>
      <c r="F46" s="2188"/>
      <c r="G46" s="2188"/>
      <c r="H46" s="2155" t="s">
        <v>1881</v>
      </c>
    </row>
    <row r="47" spans="1:13" ht="12.75">
      <c r="A47" s="2186" t="s">
        <v>1882</v>
      </c>
      <c r="B47" s="2187" t="s">
        <v>2203</v>
      </c>
      <c r="C47" s="2189"/>
      <c r="D47" s="2188"/>
      <c r="E47" s="2188"/>
      <c r="F47" s="2188"/>
      <c r="G47" s="2188"/>
      <c r="H47" s="2155" t="s">
        <v>1882</v>
      </c>
    </row>
    <row r="48" spans="1:13" ht="12.75">
      <c r="A48" s="2186" t="s">
        <v>1883</v>
      </c>
      <c r="B48" s="2187" t="s">
        <v>2204</v>
      </c>
      <c r="C48" s="2187"/>
      <c r="D48" s="2188"/>
      <c r="E48" s="2188"/>
      <c r="F48" s="2188"/>
      <c r="G48" s="2188"/>
      <c r="H48" s="2155" t="s">
        <v>1883</v>
      </c>
    </row>
    <row r="49" spans="1:10" ht="12.75">
      <c r="A49" s="2186" t="s">
        <v>1884</v>
      </c>
      <c r="B49" s="2187" t="s">
        <v>1876</v>
      </c>
      <c r="C49" s="2187"/>
      <c r="D49" s="2188">
        <v>8265522</v>
      </c>
      <c r="E49" s="2190">
        <v>266554</v>
      </c>
      <c r="F49" s="2188"/>
      <c r="G49" s="2188">
        <v>8532076</v>
      </c>
      <c r="H49" s="2155" t="s">
        <v>1884</v>
      </c>
      <c r="J49" s="3642"/>
    </row>
    <row r="50" spans="1:10" ht="12.75">
      <c r="A50" s="2186" t="s">
        <v>1885</v>
      </c>
      <c r="B50" s="2187" t="s">
        <v>2205</v>
      </c>
      <c r="C50" s="2187"/>
      <c r="D50" s="2188">
        <v>18173</v>
      </c>
      <c r="E50" s="2190">
        <v>-1868</v>
      </c>
      <c r="F50" s="2188"/>
      <c r="G50" s="2188">
        <v>16305</v>
      </c>
      <c r="H50" s="2155" t="s">
        <v>1885</v>
      </c>
      <c r="J50" s="3642"/>
    </row>
    <row r="51" spans="1:10" ht="12.75">
      <c r="A51" s="2186" t="s">
        <v>1886</v>
      </c>
      <c r="B51" s="2187" t="s">
        <v>2206</v>
      </c>
      <c r="C51" s="2187"/>
      <c r="D51" s="2188">
        <v>-114579</v>
      </c>
      <c r="E51" s="2190">
        <v>7020</v>
      </c>
      <c r="F51" s="2188"/>
      <c r="G51" s="2188">
        <v>-107559</v>
      </c>
      <c r="H51" s="2155" t="s">
        <v>1886</v>
      </c>
      <c r="J51" s="3642"/>
    </row>
    <row r="52" spans="1:10" ht="12.75">
      <c r="A52" s="2186" t="s">
        <v>1887</v>
      </c>
      <c r="B52" s="2187" t="s">
        <v>2207</v>
      </c>
      <c r="C52" s="2187"/>
      <c r="D52" s="2188">
        <v>-80282</v>
      </c>
      <c r="E52" s="2190">
        <v>-7689</v>
      </c>
      <c r="F52" s="2188">
        <v>-6164</v>
      </c>
      <c r="G52" s="2188">
        <v>-94135</v>
      </c>
      <c r="H52" s="2155" t="s">
        <v>1887</v>
      </c>
      <c r="J52" s="3642"/>
    </row>
    <row r="53" spans="1:10" ht="12.75">
      <c r="A53" s="2186" t="s">
        <v>1888</v>
      </c>
      <c r="B53" s="2187" t="s">
        <v>2208</v>
      </c>
      <c r="C53" s="2187"/>
      <c r="D53" s="2188">
        <v>179191</v>
      </c>
      <c r="E53" s="2188">
        <v>7646</v>
      </c>
      <c r="F53" s="2188">
        <v>8</v>
      </c>
      <c r="G53" s="2188">
        <v>186845</v>
      </c>
      <c r="H53" s="2155" t="s">
        <v>1888</v>
      </c>
      <c r="J53" s="3642"/>
    </row>
    <row r="54" spans="1:10" ht="12.75">
      <c r="A54" s="2186" t="s">
        <v>2176</v>
      </c>
      <c r="B54" s="2187"/>
      <c r="C54" s="2187"/>
      <c r="D54" s="2188"/>
      <c r="E54" s="2188"/>
      <c r="F54" s="2188"/>
      <c r="G54" s="2188"/>
      <c r="H54" s="2155" t="s">
        <v>2176</v>
      </c>
      <c r="J54" s="3642"/>
    </row>
    <row r="55" spans="1:10" ht="12.75">
      <c r="A55" s="2186" t="s">
        <v>1889</v>
      </c>
      <c r="B55" s="2187"/>
      <c r="C55" s="2187"/>
      <c r="D55" s="2188"/>
      <c r="E55" s="2188"/>
      <c r="F55" s="2188"/>
      <c r="G55" s="2188"/>
      <c r="H55" s="2155" t="s">
        <v>1889</v>
      </c>
      <c r="J55" s="3642"/>
    </row>
    <row r="56" spans="1:10" ht="12.75">
      <c r="A56" s="2155" t="s">
        <v>2209</v>
      </c>
      <c r="B56" s="2159"/>
      <c r="C56" s="2159"/>
      <c r="D56" s="2188"/>
      <c r="E56" s="2188"/>
      <c r="F56" s="2188"/>
      <c r="G56" s="2188"/>
      <c r="H56" s="2155" t="s">
        <v>2209</v>
      </c>
      <c r="J56" s="3642"/>
    </row>
    <row r="57" spans="1:10" ht="12.75">
      <c r="A57" s="2155" t="s">
        <v>1890</v>
      </c>
      <c r="B57" s="2159"/>
      <c r="C57" s="2159"/>
      <c r="D57" s="2188"/>
      <c r="E57" s="2188"/>
      <c r="F57" s="2188"/>
      <c r="G57" s="2188"/>
      <c r="H57" s="2155" t="s">
        <v>1890</v>
      </c>
      <c r="J57" s="3642"/>
    </row>
    <row r="58" spans="1:10" ht="12.75">
      <c r="A58" s="2155" t="s">
        <v>2210</v>
      </c>
      <c r="B58" s="2159"/>
      <c r="C58" s="2159"/>
      <c r="D58" s="2188"/>
      <c r="E58" s="2188"/>
      <c r="F58" s="2188"/>
      <c r="G58" s="2188"/>
      <c r="H58" s="2155" t="s">
        <v>2210</v>
      </c>
      <c r="J58" s="3642"/>
    </row>
    <row r="59" spans="1:10" ht="12.75">
      <c r="A59" s="2155" t="s">
        <v>2211</v>
      </c>
      <c r="B59" s="2159"/>
      <c r="C59" s="2159"/>
      <c r="D59" s="2188"/>
      <c r="E59" s="2188"/>
      <c r="F59" s="2188"/>
      <c r="G59" s="2188"/>
      <c r="H59" s="2155" t="s">
        <v>2211</v>
      </c>
      <c r="J59" s="3642"/>
    </row>
    <row r="60" spans="1:10" ht="12.75">
      <c r="A60" s="2155" t="s">
        <v>1891</v>
      </c>
      <c r="B60" s="2159"/>
      <c r="C60" s="2159"/>
      <c r="D60" s="2191"/>
      <c r="E60" s="2192"/>
      <c r="F60" s="2193"/>
      <c r="G60" s="2188"/>
      <c r="H60" s="2155" t="s">
        <v>1891</v>
      </c>
      <c r="J60" s="3642"/>
    </row>
    <row r="61" spans="1:10" ht="12.75">
      <c r="A61" s="2155" t="s">
        <v>1892</v>
      </c>
      <c r="B61" s="2159"/>
      <c r="C61" s="2159"/>
      <c r="D61" s="2191"/>
      <c r="E61" s="2192"/>
      <c r="F61" s="2193"/>
      <c r="G61" s="2188"/>
      <c r="H61" s="2155" t="s">
        <v>1892</v>
      </c>
      <c r="J61" s="3642"/>
    </row>
    <row r="62" spans="1:10" ht="12.75">
      <c r="A62" s="2155" t="s">
        <v>1893</v>
      </c>
      <c r="B62" s="2159"/>
      <c r="C62" s="2159"/>
      <c r="D62" s="2191"/>
      <c r="E62" s="2192"/>
      <c r="F62" s="2193"/>
      <c r="G62" s="2188"/>
      <c r="H62" s="2155" t="s">
        <v>1893</v>
      </c>
      <c r="J62" s="3642"/>
    </row>
    <row r="63" spans="1:10" ht="12.75">
      <c r="A63" s="2155" t="s">
        <v>1894</v>
      </c>
      <c r="B63" s="2159"/>
      <c r="C63" s="2159" t="s">
        <v>2212</v>
      </c>
      <c r="D63" s="2191">
        <f>SUM(D45:D62)</f>
        <v>8268025</v>
      </c>
      <c r="E63" s="2191">
        <f>SUM(E45:E62)</f>
        <v>271663</v>
      </c>
      <c r="F63" s="2191">
        <f>SUM(F45:F62)</f>
        <v>-6156</v>
      </c>
      <c r="G63" s="2191">
        <f>SUM(G45:G62)</f>
        <v>8533532</v>
      </c>
      <c r="H63" s="2155" t="s">
        <v>1894</v>
      </c>
      <c r="I63" s="2194"/>
      <c r="J63" s="3642"/>
    </row>
    <row r="64" spans="1:10" ht="12.75">
      <c r="A64" s="2195"/>
      <c r="B64" s="2166"/>
      <c r="C64" s="2196"/>
      <c r="D64" s="2197"/>
      <c r="E64" s="2197"/>
      <c r="F64" s="2197"/>
      <c r="G64" s="2197"/>
      <c r="H64" s="2198"/>
      <c r="I64" s="2194"/>
    </row>
    <row r="65" spans="1:9" ht="13.15" customHeight="1">
      <c r="A65" s="3994" t="s">
        <v>37</v>
      </c>
      <c r="B65" s="3995"/>
      <c r="C65" s="3995"/>
      <c r="D65" s="3995"/>
      <c r="E65" s="3995"/>
      <c r="F65" s="3995"/>
      <c r="G65" s="3995"/>
      <c r="H65" s="3996"/>
      <c r="I65" s="2194"/>
    </row>
    <row r="66" spans="1:9" ht="12.75">
      <c r="A66" s="2140"/>
      <c r="B66" s="2166"/>
      <c r="C66" s="2166"/>
      <c r="D66" s="2199"/>
      <c r="E66" s="2199"/>
      <c r="F66" s="2199"/>
      <c r="G66" s="2199"/>
      <c r="H66" s="2153"/>
      <c r="I66" s="2194"/>
    </row>
    <row r="67" spans="1:9" ht="12.75">
      <c r="A67" s="2140"/>
      <c r="B67" s="2200" t="s">
        <v>2213</v>
      </c>
      <c r="C67" s="2166"/>
      <c r="D67" s="2199"/>
      <c r="E67" s="2199"/>
      <c r="F67" s="2199"/>
      <c r="G67" s="2199"/>
      <c r="H67" s="2153"/>
      <c r="I67" s="2194"/>
    </row>
    <row r="68" spans="1:9" ht="12.75">
      <c r="A68" s="2140"/>
      <c r="B68" s="2166" t="s">
        <v>3712</v>
      </c>
      <c r="C68" s="2166"/>
      <c r="D68" s="2199"/>
      <c r="E68" s="2199"/>
      <c r="F68" s="2199"/>
      <c r="G68" s="2199"/>
      <c r="H68" s="2153"/>
      <c r="I68" s="2194"/>
    </row>
    <row r="69" spans="1:9" ht="15" customHeight="1">
      <c r="A69" s="2145"/>
      <c r="B69" s="2201"/>
      <c r="C69" s="2202"/>
      <c r="D69" s="2203"/>
      <c r="E69" s="2203"/>
      <c r="F69" s="2203"/>
      <c r="G69" s="2203"/>
      <c r="H69" s="2149"/>
      <c r="I69" s="2194"/>
    </row>
    <row r="70" spans="1:9">
      <c r="A70" s="2142" t="s">
        <v>2214</v>
      </c>
      <c r="B70" s="2142"/>
      <c r="C70" s="2142"/>
      <c r="D70" s="2204"/>
      <c r="E70" s="2204"/>
      <c r="F70" s="2204"/>
      <c r="G70" s="2142"/>
      <c r="H70" s="2142"/>
      <c r="I70" s="2194"/>
    </row>
    <row r="71" spans="1:9">
      <c r="B71" s="2205"/>
      <c r="C71" s="2205"/>
      <c r="D71" s="2206"/>
      <c r="E71" s="2204"/>
      <c r="F71" s="2204"/>
      <c r="G71" s="2205"/>
      <c r="H71" s="2205"/>
    </row>
    <row r="72" spans="1:9">
      <c r="A72" s="2205"/>
      <c r="B72" s="2205"/>
      <c r="C72" s="2205"/>
      <c r="D72" s="2206"/>
      <c r="E72" s="2206"/>
      <c r="F72" s="2206"/>
      <c r="G72" s="2205"/>
      <c r="H72" s="2205"/>
    </row>
    <row r="73" spans="1:9">
      <c r="A73" s="2205"/>
      <c r="B73" s="2205"/>
      <c r="C73" s="2205"/>
      <c r="D73" s="2206"/>
      <c r="E73" s="2206"/>
      <c r="F73" s="2206"/>
      <c r="G73" s="2205"/>
      <c r="H73" s="2205"/>
    </row>
    <row r="74" spans="1:9">
      <c r="A74" s="2205"/>
      <c r="B74" s="2205"/>
      <c r="C74" s="2205"/>
      <c r="D74" s="2206"/>
      <c r="E74" s="2206"/>
      <c r="F74" s="2206"/>
      <c r="G74" s="2205"/>
      <c r="H74" s="2205"/>
    </row>
    <row r="75" spans="1:9">
      <c r="A75" s="2205"/>
      <c r="B75" s="2205"/>
      <c r="C75" s="2205"/>
      <c r="D75" s="2206"/>
      <c r="E75" s="2206"/>
      <c r="F75" s="2206"/>
      <c r="G75" s="2205"/>
      <c r="H75" s="2205"/>
    </row>
    <row r="76" spans="1:9">
      <c r="A76" s="2205"/>
      <c r="B76" s="2205"/>
      <c r="C76" s="2205"/>
      <c r="D76" s="2206"/>
      <c r="E76" s="2206"/>
      <c r="F76" s="2206"/>
      <c r="G76" s="2205"/>
      <c r="H76" s="2205"/>
    </row>
    <row r="77" spans="1:9">
      <c r="A77" s="2205"/>
      <c r="B77" s="2205"/>
      <c r="C77" s="2205"/>
      <c r="D77" s="2206"/>
      <c r="E77" s="2206"/>
      <c r="F77" s="2206"/>
      <c r="G77" s="2205"/>
      <c r="H77" s="2205"/>
    </row>
    <row r="78" spans="1:9">
      <c r="A78" s="2205"/>
      <c r="B78" s="2205"/>
      <c r="C78" s="2205"/>
      <c r="D78" s="2206"/>
      <c r="E78" s="2206"/>
      <c r="F78" s="2206"/>
      <c r="G78" s="2205"/>
      <c r="H78" s="2205"/>
    </row>
    <row r="79" spans="1:9">
      <c r="A79" s="2205"/>
      <c r="B79" s="2205"/>
      <c r="C79" s="2205"/>
      <c r="D79" s="2206"/>
      <c r="E79" s="2206"/>
      <c r="F79" s="2206"/>
      <c r="G79" s="2205"/>
      <c r="H79" s="2205"/>
    </row>
    <row r="80" spans="1:9">
      <c r="A80" s="2205"/>
      <c r="B80" s="2205"/>
      <c r="C80" s="2205"/>
      <c r="D80" s="2206"/>
      <c r="E80" s="2206"/>
      <c r="F80" s="2206"/>
      <c r="G80" s="2205"/>
      <c r="H80" s="2205"/>
    </row>
    <row r="81" spans="1:8">
      <c r="A81" s="2205"/>
      <c r="B81" s="2205"/>
      <c r="C81" s="2205"/>
      <c r="D81" s="2206"/>
      <c r="E81" s="2206"/>
      <c r="F81" s="2206"/>
      <c r="G81" s="2205"/>
      <c r="H81" s="2205"/>
    </row>
    <row r="82" spans="1:8">
      <c r="A82" s="2205"/>
      <c r="B82" s="2205"/>
      <c r="C82" s="2205"/>
      <c r="D82" s="2206"/>
      <c r="E82" s="2206"/>
      <c r="F82" s="2206"/>
      <c r="G82" s="2205"/>
      <c r="H82" s="2205"/>
    </row>
    <row r="83" spans="1:8">
      <c r="A83" s="2205"/>
      <c r="B83" s="2205"/>
      <c r="C83" s="2205"/>
      <c r="D83" s="2206"/>
      <c r="E83" s="2206"/>
      <c r="F83" s="2206"/>
      <c r="G83" s="2205"/>
      <c r="H83" s="2205"/>
    </row>
    <row r="84" spans="1:8">
      <c r="A84" s="2205"/>
      <c r="B84" s="2205"/>
      <c r="C84" s="2205"/>
      <c r="D84" s="2206"/>
      <c r="E84" s="2206"/>
      <c r="F84" s="2206"/>
      <c r="G84" s="2205"/>
      <c r="H84" s="2205"/>
    </row>
    <row r="85" spans="1:8">
      <c r="A85" s="2205"/>
      <c r="B85" s="2205"/>
      <c r="C85" s="2205"/>
      <c r="D85" s="2206"/>
      <c r="E85" s="2206"/>
      <c r="F85" s="2206"/>
      <c r="G85" s="2205"/>
      <c r="H85" s="2205"/>
    </row>
    <row r="86" spans="1:8">
      <c r="A86" s="2205"/>
      <c r="B86" s="2205"/>
      <c r="C86" s="2205"/>
      <c r="D86" s="2206"/>
      <c r="E86" s="2206"/>
      <c r="F86" s="2206"/>
      <c r="G86" s="2205"/>
      <c r="H86" s="2205"/>
    </row>
    <row r="87" spans="1:8">
      <c r="A87" s="2205"/>
      <c r="B87" s="2205"/>
      <c r="C87" s="2205"/>
      <c r="D87" s="2206"/>
      <c r="E87" s="2206"/>
      <c r="F87" s="2206"/>
      <c r="G87" s="2205"/>
      <c r="H87" s="2205"/>
    </row>
    <row r="88" spans="1:8">
      <c r="A88" s="2205"/>
      <c r="B88" s="2205"/>
      <c r="C88" s="2205"/>
      <c r="D88" s="2206"/>
      <c r="E88" s="2206"/>
      <c r="F88" s="2206"/>
      <c r="G88" s="2205"/>
      <c r="H88" s="2205"/>
    </row>
    <row r="89" spans="1:8">
      <c r="A89" s="2205"/>
      <c r="B89" s="2205"/>
      <c r="C89" s="2205"/>
      <c r="D89" s="2206"/>
      <c r="E89" s="2206"/>
      <c r="F89" s="2206"/>
      <c r="G89" s="2205"/>
      <c r="H89" s="2205"/>
    </row>
    <row r="90" spans="1:8">
      <c r="A90" s="2205"/>
      <c r="B90" s="2205"/>
      <c r="C90" s="2205"/>
      <c r="D90" s="2206"/>
      <c r="E90" s="2206"/>
      <c r="F90" s="2206"/>
      <c r="G90" s="2205"/>
      <c r="H90" s="2205"/>
    </row>
    <row r="91" spans="1:8">
      <c r="A91" s="2205"/>
      <c r="B91" s="2205"/>
      <c r="C91" s="2205"/>
      <c r="D91" s="2206"/>
      <c r="E91" s="2206"/>
      <c r="F91" s="2206"/>
      <c r="G91" s="2205"/>
      <c r="H91" s="2205"/>
    </row>
    <row r="92" spans="1:8">
      <c r="A92" s="2205"/>
      <c r="B92" s="2205"/>
      <c r="C92" s="2205"/>
      <c r="D92" s="2206"/>
      <c r="E92" s="2206"/>
      <c r="F92" s="2206"/>
      <c r="G92" s="2205"/>
      <c r="H92" s="2205"/>
    </row>
    <row r="93" spans="1:8">
      <c r="A93" s="2205"/>
      <c r="B93" s="2205"/>
      <c r="C93" s="2205"/>
      <c r="D93" s="2206"/>
      <c r="E93" s="2206"/>
      <c r="F93" s="2206"/>
      <c r="G93" s="2205"/>
      <c r="H93" s="2205"/>
    </row>
    <row r="94" spans="1:8">
      <c r="A94" s="2205"/>
      <c r="B94" s="2205"/>
      <c r="C94" s="2205"/>
      <c r="D94" s="2206"/>
      <c r="E94" s="2206"/>
      <c r="F94" s="2206"/>
      <c r="G94" s="2205"/>
      <c r="H94" s="2205"/>
    </row>
    <row r="95" spans="1:8">
      <c r="A95" s="2205"/>
      <c r="B95" s="2205"/>
      <c r="C95" s="2205"/>
      <c r="D95" s="2206"/>
      <c r="E95" s="2206"/>
      <c r="F95" s="2206"/>
      <c r="G95" s="2205"/>
      <c r="H95" s="2205"/>
    </row>
    <row r="96" spans="1:8">
      <c r="A96" s="2205"/>
      <c r="B96" s="2205"/>
      <c r="C96" s="2205"/>
      <c r="D96" s="2206"/>
      <c r="E96" s="2206"/>
      <c r="F96" s="2206"/>
      <c r="G96" s="2205"/>
      <c r="H96" s="2205"/>
    </row>
    <row r="97" spans="1:8">
      <c r="A97" s="2205"/>
      <c r="B97" s="2205"/>
      <c r="C97" s="2205"/>
      <c r="D97" s="2206"/>
      <c r="E97" s="2206"/>
      <c r="F97" s="2206"/>
      <c r="G97" s="2205"/>
      <c r="H97" s="2205"/>
    </row>
    <row r="98" spans="1:8">
      <c r="A98" s="2205"/>
      <c r="B98" s="2205"/>
      <c r="C98" s="2205"/>
      <c r="D98" s="2206"/>
      <c r="E98" s="2206"/>
      <c r="F98" s="2206"/>
      <c r="G98" s="2205"/>
      <c r="H98" s="2205"/>
    </row>
    <row r="99" spans="1:8">
      <c r="A99" s="2205"/>
      <c r="B99" s="2205"/>
      <c r="C99" s="2205"/>
      <c r="D99" s="2206"/>
      <c r="E99" s="2206"/>
      <c r="F99" s="2206"/>
      <c r="G99" s="2205"/>
      <c r="H99" s="2205"/>
    </row>
    <row r="100" spans="1:8">
      <c r="D100" s="2207"/>
      <c r="E100" s="2207"/>
      <c r="F100" s="2207"/>
    </row>
  </sheetData>
  <customSheetViews>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1"/>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2"/>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3"/>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4"/>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5"/>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6"/>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7"/>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8"/>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9"/>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10"/>
      <headerFooter alignWithMargins="0"/>
    </customSheetView>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11"/>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12"/>
  <headerFooter alignWithMargins="0"/>
  <legacyDrawing r:id="rId1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fitToPage="1"/>
  </sheetPr>
  <dimension ref="A1:H62"/>
  <sheetViews>
    <sheetView showOutlineSymbols="0" zoomScaleNormal="100" workbookViewId="0">
      <selection activeCell="C38" sqref="C38"/>
    </sheetView>
  </sheetViews>
  <sheetFormatPr defaultColWidth="9.140625" defaultRowHeight="12"/>
  <cols>
    <col min="1" max="1" width="41.28515625" style="2124" customWidth="1"/>
    <col min="2" max="3" width="9.140625" style="2124"/>
    <col min="4" max="4" width="13.7109375" style="2124" customWidth="1"/>
    <col min="5" max="6" width="9.140625" style="2124"/>
    <col min="7" max="7" width="13.140625" style="2124" customWidth="1"/>
    <col min="8" max="8" width="6.5703125" style="2124" customWidth="1"/>
    <col min="9" max="16384" width="9.140625" style="2124"/>
  </cols>
  <sheetData>
    <row r="1" spans="1:8" ht="12.95" customHeight="1">
      <c r="A1" s="2208" t="s">
        <v>2215</v>
      </c>
      <c r="B1" s="2209"/>
      <c r="C1" s="2209"/>
      <c r="D1" s="2210"/>
      <c r="E1" s="2201"/>
      <c r="F1" s="2210"/>
      <c r="G1" s="2209"/>
      <c r="H1" s="2211" t="s">
        <v>3461</v>
      </c>
    </row>
    <row r="2" spans="1:8" ht="12.95" customHeight="1">
      <c r="A2" s="2212" t="s">
        <v>2216</v>
      </c>
      <c r="B2" s="2213"/>
      <c r="C2" s="2214"/>
      <c r="D2" s="2215"/>
      <c r="E2" s="2215"/>
      <c r="F2" s="2215"/>
      <c r="G2" s="2213"/>
      <c r="H2" s="2216"/>
    </row>
    <row r="3" spans="1:8" ht="12.95" customHeight="1">
      <c r="A3" s="2217" t="s">
        <v>295</v>
      </c>
      <c r="B3" s="2214"/>
      <c r="C3" s="2214"/>
      <c r="D3" s="2218"/>
      <c r="E3" s="2218"/>
      <c r="F3" s="2218"/>
      <c r="G3" s="2214"/>
      <c r="H3" s="2219"/>
    </row>
    <row r="4" spans="1:8" ht="12.95" customHeight="1">
      <c r="A4" s="2220"/>
      <c r="B4" s="2205"/>
      <c r="C4" s="2221"/>
      <c r="D4" s="2221"/>
      <c r="E4" s="2221"/>
      <c r="F4" s="2221"/>
      <c r="G4" s="2221"/>
      <c r="H4" s="2222"/>
    </row>
    <row r="5" spans="1:8" ht="9" customHeight="1">
      <c r="A5" s="2223"/>
      <c r="C5" s="2205"/>
      <c r="D5" s="2221"/>
      <c r="E5" s="2221"/>
      <c r="F5" s="2221"/>
      <c r="G5" s="2205"/>
      <c r="H5" s="2224"/>
    </row>
    <row r="6" spans="1:8" ht="12.95" customHeight="1">
      <c r="A6" s="2220" t="s">
        <v>2217</v>
      </c>
      <c r="B6" s="2225"/>
      <c r="C6" s="2225"/>
      <c r="D6" s="2226"/>
      <c r="E6" s="2226"/>
      <c r="F6" s="2226"/>
      <c r="G6" s="2225"/>
      <c r="H6" s="2224"/>
    </row>
    <row r="7" spans="1:8" ht="15.75" customHeight="1">
      <c r="A7" s="2220"/>
      <c r="B7" s="2225"/>
      <c r="C7" s="2225"/>
      <c r="D7" s="2226"/>
      <c r="E7" s="2226"/>
      <c r="F7" s="2226"/>
      <c r="G7" s="2225"/>
      <c r="H7" s="2224"/>
    </row>
    <row r="8" spans="1:8" ht="12.95" customHeight="1">
      <c r="A8" s="2227" t="s">
        <v>2218</v>
      </c>
      <c r="B8" s="2228"/>
      <c r="C8" s="2228"/>
      <c r="D8" s="2229"/>
      <c r="E8" s="2229"/>
      <c r="F8" s="2229"/>
      <c r="G8" s="2228"/>
      <c r="H8" s="2230" t="s">
        <v>2219</v>
      </c>
    </row>
    <row r="9" spans="1:8" ht="12.95" customHeight="1">
      <c r="A9" s="2231" t="s">
        <v>2220</v>
      </c>
      <c r="B9" s="2232"/>
      <c r="C9" s="2233"/>
      <c r="D9" s="2234"/>
      <c r="E9" s="2234"/>
      <c r="F9" s="2234"/>
      <c r="G9" s="2233"/>
      <c r="H9" s="2230"/>
    </row>
    <row r="10" spans="1:8" ht="12.95" customHeight="1">
      <c r="A10" s="2235" t="s">
        <v>2221</v>
      </c>
      <c r="B10" s="2236"/>
      <c r="C10" s="2237"/>
      <c r="D10" s="2238"/>
      <c r="E10" s="2238"/>
      <c r="F10" s="2238"/>
      <c r="G10" s="2236"/>
      <c r="H10" s="2239" t="s">
        <v>104</v>
      </c>
    </row>
    <row r="11" spans="1:8" ht="12.95" customHeight="1">
      <c r="A11" s="2227" t="s">
        <v>2222</v>
      </c>
      <c r="B11" s="2228"/>
      <c r="C11" s="2228"/>
      <c r="D11" s="2229"/>
      <c r="E11" s="2229"/>
      <c r="F11" s="2229"/>
      <c r="G11" s="2240"/>
      <c r="H11" s="2239" t="s">
        <v>104</v>
      </c>
    </row>
    <row r="12" spans="1:8" ht="12.95" customHeight="1">
      <c r="A12" s="2227" t="s">
        <v>2223</v>
      </c>
      <c r="B12" s="2228"/>
      <c r="C12" s="2228"/>
      <c r="D12" s="2229"/>
      <c r="E12" s="2229"/>
      <c r="F12" s="2229"/>
      <c r="G12" s="2240"/>
      <c r="H12" s="2239" t="s">
        <v>104</v>
      </c>
    </row>
    <row r="13" spans="1:8" ht="12.95" customHeight="1">
      <c r="A13" s="2227" t="s">
        <v>2224</v>
      </c>
      <c r="B13" s="2228"/>
      <c r="C13" s="2228"/>
      <c r="D13" s="2229"/>
      <c r="E13" s="2229"/>
      <c r="F13" s="2229"/>
      <c r="G13" s="2240"/>
      <c r="H13" s="2239" t="s">
        <v>104</v>
      </c>
    </row>
    <row r="14" spans="1:8" ht="12.95" customHeight="1">
      <c r="A14" s="2227" t="s">
        <v>2225</v>
      </c>
      <c r="B14" s="2228"/>
      <c r="C14" s="2228"/>
      <c r="D14" s="2229"/>
      <c r="E14" s="2229"/>
      <c r="F14" s="2229"/>
      <c r="G14" s="2240"/>
      <c r="H14" s="2239" t="s">
        <v>104</v>
      </c>
    </row>
    <row r="15" spans="1:8" ht="12.95" customHeight="1">
      <c r="A15" s="2241"/>
      <c r="B15" s="2233"/>
      <c r="C15" s="2233"/>
      <c r="D15" s="2234"/>
      <c r="E15" s="2234"/>
      <c r="F15" s="2234"/>
      <c r="G15" s="2242"/>
      <c r="H15" s="2243"/>
    </row>
    <row r="16" spans="1:8" ht="12.95" customHeight="1">
      <c r="A16" s="2220" t="s">
        <v>2226</v>
      </c>
      <c r="B16" s="2225"/>
      <c r="C16" s="2225"/>
      <c r="D16" s="2226"/>
      <c r="E16" s="2226"/>
      <c r="F16" s="2226"/>
      <c r="G16" s="2224"/>
      <c r="H16" s="2243"/>
    </row>
    <row r="17" spans="1:8" ht="12.95" customHeight="1">
      <c r="A17" s="2235" t="s">
        <v>2227</v>
      </c>
      <c r="B17" s="2236"/>
      <c r="C17" s="2236"/>
      <c r="D17" s="2244"/>
      <c r="E17" s="2244"/>
      <c r="F17" s="2244"/>
      <c r="G17" s="2245"/>
      <c r="H17" s="2239" t="s">
        <v>850</v>
      </c>
    </row>
    <row r="18" spans="1:8" ht="12.95" customHeight="1">
      <c r="A18" s="2220"/>
      <c r="B18" s="2205"/>
      <c r="C18" s="2205"/>
      <c r="D18" s="2221"/>
      <c r="E18" s="2221"/>
      <c r="F18" s="2221"/>
      <c r="G18" s="2205"/>
      <c r="H18" s="2224"/>
    </row>
    <row r="19" spans="1:8" ht="12.95" customHeight="1">
      <c r="A19" s="2220"/>
      <c r="B19" s="2205"/>
      <c r="C19" s="2205"/>
      <c r="D19" s="2221"/>
      <c r="E19" s="2221"/>
      <c r="F19" s="2221"/>
      <c r="G19" s="2205"/>
      <c r="H19" s="2224"/>
    </row>
    <row r="20" spans="1:8" ht="12.95" customHeight="1">
      <c r="A20" s="2220"/>
      <c r="B20" s="2205"/>
      <c r="C20" s="2205"/>
      <c r="D20" s="2221"/>
      <c r="E20" s="2221"/>
      <c r="F20" s="2221"/>
      <c r="G20" s="2205"/>
      <c r="H20" s="2224"/>
    </row>
    <row r="21" spans="1:8" ht="12.95" customHeight="1">
      <c r="A21" s="2220"/>
      <c r="B21" s="2205"/>
      <c r="C21" s="2246"/>
      <c r="D21" s="2247"/>
      <c r="E21" s="2247"/>
      <c r="F21" s="2247"/>
      <c r="G21" s="2205"/>
      <c r="H21" s="2224"/>
    </row>
    <row r="22" spans="1:8" ht="12.95" customHeight="1">
      <c r="A22" s="2220"/>
      <c r="B22" s="2205"/>
      <c r="C22" s="2246"/>
      <c r="D22" s="2247"/>
      <c r="E22" s="2247"/>
      <c r="F22" s="2247"/>
      <c r="G22" s="2205"/>
      <c r="H22" s="2224"/>
    </row>
    <row r="23" spans="1:8" ht="12.95" customHeight="1">
      <c r="A23" s="2220"/>
      <c r="B23" s="2205"/>
      <c r="C23" s="2205"/>
      <c r="D23" s="2221"/>
      <c r="E23" s="2221"/>
      <c r="F23" s="2221"/>
      <c r="G23" s="2205"/>
      <c r="H23" s="2224"/>
    </row>
    <row r="24" spans="1:8" ht="12.95" customHeight="1">
      <c r="A24" s="2220"/>
      <c r="B24" s="2205"/>
      <c r="C24" s="2205"/>
      <c r="D24" s="2221"/>
      <c r="E24" s="2221"/>
      <c r="F24" s="2221"/>
      <c r="G24" s="2205"/>
      <c r="H24" s="2224"/>
    </row>
    <row r="25" spans="1:8" ht="12.95" customHeight="1">
      <c r="A25" s="2220"/>
      <c r="B25" s="2205"/>
      <c r="C25" s="2205"/>
      <c r="D25" s="2221"/>
      <c r="E25" s="2221"/>
      <c r="F25" s="2221"/>
      <c r="G25" s="2205"/>
      <c r="H25" s="2224"/>
    </row>
    <row r="26" spans="1:8" ht="12.95" customHeight="1">
      <c r="A26" s="2220"/>
      <c r="B26" s="2205"/>
      <c r="C26" s="2205"/>
      <c r="D26" s="2221"/>
      <c r="E26" s="2221"/>
      <c r="F26" s="2221"/>
      <c r="G26" s="2205"/>
      <c r="H26" s="2224"/>
    </row>
    <row r="27" spans="1:8" ht="12.95" customHeight="1">
      <c r="A27" s="2220"/>
      <c r="B27" s="2205"/>
      <c r="C27" s="2205"/>
      <c r="D27" s="2221"/>
      <c r="E27" s="2221"/>
      <c r="F27" s="2221"/>
      <c r="G27" s="2205"/>
      <c r="H27" s="2224"/>
    </row>
    <row r="28" spans="1:8" ht="12.95" customHeight="1">
      <c r="A28" s="2220"/>
      <c r="B28" s="2205"/>
      <c r="C28" s="2205"/>
      <c r="D28" s="2221"/>
      <c r="E28" s="2221"/>
      <c r="F28" s="2221"/>
      <c r="G28" s="2205"/>
      <c r="H28" s="2224"/>
    </row>
    <row r="29" spans="1:8" ht="12.95" customHeight="1">
      <c r="A29" s="2220"/>
      <c r="B29" s="2205"/>
      <c r="C29" s="2205"/>
      <c r="D29" s="2221"/>
      <c r="E29" s="2221"/>
      <c r="F29" s="2221"/>
      <c r="G29" s="2205"/>
      <c r="H29" s="2224"/>
    </row>
    <row r="30" spans="1:8" ht="12.95" customHeight="1">
      <c r="A30" s="2220"/>
      <c r="B30" s="2205"/>
      <c r="C30" s="2205"/>
      <c r="D30" s="2221"/>
      <c r="E30" s="2221"/>
      <c r="F30" s="2221"/>
      <c r="G30" s="2205"/>
      <c r="H30" s="2224"/>
    </row>
    <row r="31" spans="1:8" ht="12.95" customHeight="1">
      <c r="A31" s="2220"/>
      <c r="B31" s="2205"/>
      <c r="C31" s="2205"/>
      <c r="D31" s="2221"/>
      <c r="E31" s="2221"/>
      <c r="F31" s="2221"/>
      <c r="G31" s="2205"/>
      <c r="H31" s="2224"/>
    </row>
    <row r="32" spans="1:8" ht="12.95" customHeight="1">
      <c r="A32" s="2220"/>
      <c r="B32" s="2205"/>
      <c r="C32" s="2205"/>
      <c r="D32" s="2221"/>
      <c r="E32" s="2221"/>
      <c r="F32" s="2221"/>
      <c r="G32" s="2205"/>
      <c r="H32" s="2224"/>
    </row>
    <row r="33" spans="1:8" ht="12.95" customHeight="1">
      <c r="A33" s="2220"/>
      <c r="B33" s="2205"/>
      <c r="C33" s="2205"/>
      <c r="D33" s="2221"/>
      <c r="E33" s="2221"/>
      <c r="F33" s="2221"/>
      <c r="G33" s="2205"/>
      <c r="H33" s="2224"/>
    </row>
    <row r="34" spans="1:8" ht="12.95" customHeight="1">
      <c r="A34" s="2220"/>
      <c r="B34" s="2205"/>
      <c r="C34" s="2205"/>
      <c r="D34" s="2221"/>
      <c r="E34" s="2221"/>
      <c r="F34" s="2221"/>
      <c r="G34" s="2205"/>
      <c r="H34" s="2224"/>
    </row>
    <row r="35" spans="1:8" ht="12.95" customHeight="1">
      <c r="A35" s="2220"/>
      <c r="B35" s="2205"/>
      <c r="C35" s="2205"/>
      <c r="D35" s="2221"/>
      <c r="E35" s="2221"/>
      <c r="F35" s="2221"/>
      <c r="G35" s="2205"/>
      <c r="H35" s="2224"/>
    </row>
    <row r="36" spans="1:8" ht="12.95" customHeight="1">
      <c r="A36" s="2220"/>
      <c r="B36" s="2205"/>
      <c r="C36" s="2205"/>
      <c r="D36" s="2221"/>
      <c r="E36" s="2221"/>
      <c r="F36" s="2221"/>
      <c r="G36" s="2205"/>
      <c r="H36" s="2224"/>
    </row>
    <row r="37" spans="1:8" ht="12.95" customHeight="1">
      <c r="A37" s="2220"/>
      <c r="B37" s="2205"/>
      <c r="C37" s="2205"/>
      <c r="D37" s="2221"/>
      <c r="E37" s="2221"/>
      <c r="F37" s="2221"/>
      <c r="G37" s="2205"/>
      <c r="H37" s="2224"/>
    </row>
    <row r="38" spans="1:8" ht="12.95" customHeight="1">
      <c r="A38" s="2220"/>
      <c r="B38" s="2205"/>
      <c r="C38" s="2205"/>
      <c r="D38" s="2221"/>
      <c r="E38" s="2221"/>
      <c r="F38" s="2221"/>
      <c r="G38" s="2205"/>
      <c r="H38" s="2224"/>
    </row>
    <row r="39" spans="1:8" ht="12.95" customHeight="1">
      <c r="A39" s="2220"/>
      <c r="B39" s="2205"/>
      <c r="C39" s="2205"/>
      <c r="D39" s="2221"/>
      <c r="E39" s="2221"/>
      <c r="F39" s="2221"/>
      <c r="G39" s="2205"/>
      <c r="H39" s="2224"/>
    </row>
    <row r="40" spans="1:8" ht="12.95" customHeight="1">
      <c r="A40" s="2220"/>
      <c r="B40" s="2205"/>
      <c r="C40" s="2205"/>
      <c r="D40" s="2221"/>
      <c r="E40" s="2221"/>
      <c r="F40" s="2221"/>
      <c r="G40" s="2205"/>
      <c r="H40" s="2224"/>
    </row>
    <row r="41" spans="1:8" ht="12.95" customHeight="1">
      <c r="A41" s="2220"/>
      <c r="B41" s="2205"/>
      <c r="C41" s="2205"/>
      <c r="D41" s="2221"/>
      <c r="E41" s="2221"/>
      <c r="F41" s="2221"/>
      <c r="G41" s="2205"/>
      <c r="H41" s="2224"/>
    </row>
    <row r="42" spans="1:8" ht="12.95" customHeight="1">
      <c r="A42" s="2220"/>
      <c r="B42" s="2205"/>
      <c r="C42" s="2205"/>
      <c r="D42" s="2221"/>
      <c r="E42" s="2221"/>
      <c r="F42" s="2221"/>
      <c r="G42" s="2205"/>
      <c r="H42" s="2224"/>
    </row>
    <row r="43" spans="1:8" ht="12.95" customHeight="1">
      <c r="A43" s="2220"/>
      <c r="B43" s="2205"/>
      <c r="C43" s="2205"/>
      <c r="D43" s="2221"/>
      <c r="E43" s="2221"/>
      <c r="F43" s="2221"/>
      <c r="G43" s="2205"/>
      <c r="H43" s="2224"/>
    </row>
    <row r="44" spans="1:8" ht="12.95" customHeight="1">
      <c r="A44" s="2220"/>
      <c r="B44" s="2205"/>
      <c r="C44" s="2205"/>
      <c r="D44" s="2221"/>
      <c r="E44" s="2221"/>
      <c r="F44" s="2221"/>
      <c r="G44" s="2205"/>
      <c r="H44" s="2224"/>
    </row>
    <row r="45" spans="1:8" ht="12.95" customHeight="1">
      <c r="A45" s="2220"/>
      <c r="B45" s="2205"/>
      <c r="C45" s="2205"/>
      <c r="D45" s="2221"/>
      <c r="E45" s="2221"/>
      <c r="F45" s="2221"/>
      <c r="G45" s="2205"/>
      <c r="H45" s="2224"/>
    </row>
    <row r="46" spans="1:8" ht="12.95" customHeight="1">
      <c r="A46" s="2220"/>
      <c r="B46" s="2205"/>
      <c r="C46" s="2205"/>
      <c r="D46" s="2221"/>
      <c r="E46" s="2221"/>
      <c r="F46" s="2221"/>
      <c r="G46" s="2205"/>
      <c r="H46" s="2224"/>
    </row>
    <row r="47" spans="1:8" ht="12.95" customHeight="1">
      <c r="A47" s="2220"/>
      <c r="B47" s="2205"/>
      <c r="C47" s="2205"/>
      <c r="D47" s="2221"/>
      <c r="E47" s="2221"/>
      <c r="F47" s="2221"/>
      <c r="G47" s="2205"/>
      <c r="H47" s="2224"/>
    </row>
    <row r="48" spans="1:8" ht="12.95" customHeight="1">
      <c r="A48" s="2220"/>
      <c r="B48" s="2205"/>
      <c r="C48" s="2205"/>
      <c r="D48" s="2221"/>
      <c r="E48" s="2221"/>
      <c r="F48" s="2221"/>
      <c r="G48" s="2205"/>
      <c r="H48" s="2224"/>
    </row>
    <row r="49" spans="1:8" ht="12.95" customHeight="1">
      <c r="A49" s="2220"/>
      <c r="B49" s="2205"/>
      <c r="C49" s="2205"/>
      <c r="D49" s="2221"/>
      <c r="E49" s="2221"/>
      <c r="F49" s="2221"/>
      <c r="G49" s="2205"/>
      <c r="H49" s="2224"/>
    </row>
    <row r="50" spans="1:8" ht="12.95" customHeight="1">
      <c r="A50" s="2220"/>
      <c r="B50" s="2205"/>
      <c r="C50" s="2205"/>
      <c r="D50" s="2221"/>
      <c r="E50" s="2221"/>
      <c r="F50" s="2221"/>
      <c r="G50" s="2205"/>
      <c r="H50" s="2224"/>
    </row>
    <row r="51" spans="1:8" ht="12.95" customHeight="1">
      <c r="A51" s="2220"/>
      <c r="B51" s="2205"/>
      <c r="C51" s="2205"/>
      <c r="D51" s="2221"/>
      <c r="E51" s="2221"/>
      <c r="F51" s="2221"/>
      <c r="G51" s="2205"/>
      <c r="H51" s="2224"/>
    </row>
    <row r="52" spans="1:8" ht="12.95" customHeight="1">
      <c r="A52" s="2220"/>
      <c r="B52" s="2205"/>
      <c r="C52" s="2205"/>
      <c r="D52" s="2221"/>
      <c r="E52" s="2221"/>
      <c r="F52" s="2221"/>
      <c r="G52" s="2205"/>
      <c r="H52" s="2224"/>
    </row>
    <row r="53" spans="1:8" ht="12.95" customHeight="1">
      <c r="A53" s="2220"/>
      <c r="B53" s="2205"/>
      <c r="C53" s="2205"/>
      <c r="D53" s="2221"/>
      <c r="E53" s="2221"/>
      <c r="F53" s="2221"/>
      <c r="G53" s="2205"/>
      <c r="H53" s="2224"/>
    </row>
    <row r="54" spans="1:8" ht="12.95" customHeight="1">
      <c r="A54" s="2220"/>
      <c r="B54" s="2205"/>
      <c r="C54" s="2205"/>
      <c r="D54" s="2221"/>
      <c r="E54" s="2221"/>
      <c r="F54" s="2221"/>
      <c r="G54" s="2205"/>
      <c r="H54" s="2224"/>
    </row>
    <row r="55" spans="1:8" ht="12.95" customHeight="1">
      <c r="A55" s="2220"/>
      <c r="B55" s="2205"/>
      <c r="C55" s="2205"/>
      <c r="D55" s="2221"/>
      <c r="E55" s="2221"/>
      <c r="F55" s="2221"/>
      <c r="G55" s="2205"/>
      <c r="H55" s="2224"/>
    </row>
    <row r="56" spans="1:8" ht="12.95" customHeight="1">
      <c r="A56" s="2220"/>
      <c r="B56" s="2205"/>
      <c r="C56" s="2205"/>
      <c r="D56" s="2221"/>
      <c r="E56" s="2221"/>
      <c r="F56" s="2221"/>
      <c r="G56" s="2205"/>
      <c r="H56" s="2224"/>
    </row>
    <row r="57" spans="1:8" ht="12.95" customHeight="1">
      <c r="A57" s="2220"/>
      <c r="B57" s="2205"/>
      <c r="C57" s="2205"/>
      <c r="D57" s="2221"/>
      <c r="E57" s="2221"/>
      <c r="F57" s="2221"/>
      <c r="G57" s="2205"/>
      <c r="H57" s="2224"/>
    </row>
    <row r="58" spans="1:8" ht="12.95" customHeight="1">
      <c r="A58" s="2220"/>
      <c r="B58" s="2205"/>
      <c r="C58" s="2205"/>
      <c r="D58" s="2221"/>
      <c r="E58" s="2221"/>
      <c r="F58" s="2221"/>
      <c r="G58" s="2205"/>
      <c r="H58" s="2224"/>
    </row>
    <row r="59" spans="1:8" ht="12.95" customHeight="1">
      <c r="A59" s="2220"/>
      <c r="B59" s="2205"/>
      <c r="C59" s="2205"/>
      <c r="D59" s="2221"/>
      <c r="E59" s="2221"/>
      <c r="F59" s="2221"/>
      <c r="G59" s="2205"/>
      <c r="H59" s="2224"/>
    </row>
    <row r="60" spans="1:8" ht="12.95" customHeight="1">
      <c r="A60" s="2220"/>
      <c r="B60" s="2205"/>
      <c r="C60" s="2205"/>
      <c r="D60" s="2221"/>
      <c r="E60" s="2221"/>
      <c r="F60" s="2221"/>
      <c r="G60" s="2205"/>
      <c r="H60" s="2224"/>
    </row>
    <row r="61" spans="1:8" ht="12.95" customHeight="1">
      <c r="A61" s="2235"/>
      <c r="B61" s="2236"/>
      <c r="C61" s="2236"/>
      <c r="D61" s="2244"/>
      <c r="E61" s="2244"/>
      <c r="F61" s="2244"/>
      <c r="G61" s="2236"/>
      <c r="H61" s="2245"/>
    </row>
    <row r="62" spans="1:8" ht="12.95" customHeight="1">
      <c r="H62" s="2248" t="s">
        <v>391</v>
      </c>
    </row>
  </sheetData>
  <customSheetViews>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1"/>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2"/>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3"/>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4"/>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5"/>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6"/>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7"/>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8"/>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9"/>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10"/>
      <headerFooter alignWithMargins="0"/>
    </customSheetView>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11"/>
      <headerFooter alignWithMargins="0"/>
    </customSheetView>
  </customSheetViews>
  <printOptions horizontalCentered="1" verticalCentered="1"/>
  <pageMargins left="0.5" right="0.5" top="0.5" bottom="0.25" header="0.33333333333333298" footer="0.33333333333333298"/>
  <pageSetup scale="85" orientation="portrait" r:id="rId12"/>
  <headerFooter alignWithMargins="0"/>
  <legacyDrawing r:id="rId1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7"/>
  <sheetViews>
    <sheetView workbookViewId="0">
      <selection activeCell="C38" sqref="C38"/>
    </sheetView>
  </sheetViews>
  <sheetFormatPr defaultColWidth="11.42578125" defaultRowHeight="12.75"/>
  <cols>
    <col min="1" max="1" width="4" style="2250" customWidth="1"/>
    <col min="2" max="2" width="0.7109375" style="2250" customWidth="1"/>
    <col min="3" max="3" width="8" style="2250" customWidth="1"/>
    <col min="4" max="7" width="11.42578125" style="2250" customWidth="1"/>
    <col min="8" max="8" width="19.42578125" style="2250" customWidth="1"/>
    <col min="9" max="9" width="11" style="2250" customWidth="1"/>
    <col min="10" max="10" width="10.42578125" style="2250" customWidth="1"/>
    <col min="11" max="11" width="4.140625" style="2250" customWidth="1"/>
    <col min="12" max="12" width="1.7109375" style="2250" customWidth="1"/>
    <col min="13" max="13" width="11.42578125" style="2250"/>
    <col min="14" max="14" width="20.140625" style="2250" bestFit="1" customWidth="1"/>
    <col min="15" max="15" width="10.140625" style="2250" bestFit="1" customWidth="1"/>
    <col min="16" max="16" width="20.140625" style="2250" bestFit="1" customWidth="1"/>
    <col min="17" max="17" width="10.140625" style="2250" bestFit="1" customWidth="1"/>
    <col min="18" max="16384" width="11.42578125" style="2250"/>
  </cols>
  <sheetData>
    <row r="1" spans="1:13">
      <c r="A1" s="2249" t="s">
        <v>3461</v>
      </c>
      <c r="B1" s="2249"/>
      <c r="C1" s="2249"/>
      <c r="D1" s="2249"/>
      <c r="E1" s="2249"/>
      <c r="F1" s="2249"/>
      <c r="G1" s="2249"/>
      <c r="H1" s="2249"/>
      <c r="I1" s="2249"/>
      <c r="J1" s="2249"/>
      <c r="K1" s="4001">
        <v>65</v>
      </c>
      <c r="L1" s="4001"/>
      <c r="M1" s="2249"/>
    </row>
    <row r="2" spans="1:13">
      <c r="A2" s="4002" t="s">
        <v>2228</v>
      </c>
      <c r="B2" s="4003"/>
      <c r="C2" s="4003"/>
      <c r="D2" s="4003"/>
      <c r="E2" s="4003"/>
      <c r="F2" s="4003"/>
      <c r="G2" s="4003"/>
      <c r="H2" s="4003"/>
      <c r="I2" s="4003"/>
      <c r="J2" s="4003"/>
      <c r="K2" s="4003"/>
      <c r="L2" s="4004"/>
      <c r="M2" s="2249"/>
    </row>
    <row r="3" spans="1:13">
      <c r="A3" s="4005" t="s">
        <v>295</v>
      </c>
      <c r="B3" s="4006"/>
      <c r="C3" s="4006"/>
      <c r="D3" s="4006"/>
      <c r="E3" s="4006"/>
      <c r="F3" s="4006"/>
      <c r="G3" s="4006"/>
      <c r="H3" s="4006"/>
      <c r="I3" s="4006"/>
      <c r="J3" s="4006"/>
      <c r="K3" s="4006"/>
      <c r="L3" s="4007"/>
      <c r="M3" s="2249"/>
    </row>
    <row r="4" spans="1:13">
      <c r="A4" s="2251"/>
      <c r="B4" s="2252"/>
      <c r="C4" s="2252"/>
      <c r="D4" s="2252"/>
      <c r="E4" s="2252"/>
      <c r="F4" s="2252"/>
      <c r="G4" s="2252"/>
      <c r="H4" s="2252"/>
      <c r="I4" s="2253"/>
      <c r="J4" s="2253"/>
      <c r="K4" s="2253"/>
      <c r="L4" s="2254"/>
      <c r="M4" s="2249"/>
    </row>
    <row r="5" spans="1:13">
      <c r="A5" s="2255"/>
      <c r="B5" s="2249"/>
      <c r="C5" s="2249"/>
      <c r="D5" s="2249"/>
      <c r="E5" s="2249"/>
      <c r="F5" s="2249"/>
      <c r="G5" s="2249"/>
      <c r="H5" s="2249"/>
      <c r="I5" s="2249"/>
      <c r="J5" s="2249"/>
      <c r="K5" s="2249"/>
      <c r="L5" s="2256"/>
      <c r="M5" s="2249"/>
    </row>
    <row r="6" spans="1:13">
      <c r="A6" s="2255"/>
      <c r="B6" s="2257"/>
      <c r="C6" s="2257" t="s">
        <v>2229</v>
      </c>
      <c r="D6" s="2257"/>
      <c r="E6" s="2257"/>
      <c r="F6" s="2257"/>
      <c r="G6" s="2257"/>
      <c r="H6" s="2257"/>
      <c r="I6" s="2257"/>
      <c r="J6" s="2257"/>
      <c r="K6" s="2249"/>
      <c r="L6" s="2256"/>
      <c r="M6" s="2249"/>
    </row>
    <row r="7" spans="1:13">
      <c r="A7" s="2255"/>
      <c r="B7" s="2257" t="s">
        <v>2230</v>
      </c>
      <c r="C7" s="2257"/>
      <c r="D7" s="2257"/>
      <c r="E7" s="2257"/>
      <c r="F7" s="2257"/>
      <c r="G7" s="2257"/>
      <c r="H7" s="2257"/>
      <c r="I7" s="2257"/>
      <c r="J7" s="2257"/>
      <c r="K7" s="2249"/>
      <c r="L7" s="2256"/>
      <c r="M7" s="2249"/>
    </row>
    <row r="8" spans="1:13">
      <c r="A8" s="2255"/>
      <c r="B8" s="2257" t="s">
        <v>2231</v>
      </c>
      <c r="C8" s="2257"/>
      <c r="D8" s="2257"/>
      <c r="E8" s="2257"/>
      <c r="F8" s="2257"/>
      <c r="G8" s="2257"/>
      <c r="H8" s="2257"/>
      <c r="I8" s="2257"/>
      <c r="J8" s="2257"/>
      <c r="K8" s="2249"/>
      <c r="L8" s="2256"/>
      <c r="M8" s="2249"/>
    </row>
    <row r="9" spans="1:13">
      <c r="A9" s="2255"/>
      <c r="B9" s="2257" t="s">
        <v>2232</v>
      </c>
      <c r="C9" s="2257"/>
      <c r="D9" s="2257"/>
      <c r="E9" s="2257"/>
      <c r="F9" s="2257"/>
      <c r="G9" s="2257"/>
      <c r="H9" s="2257"/>
      <c r="I9" s="2257"/>
      <c r="J9" s="2257"/>
      <c r="K9" s="2249"/>
      <c r="L9" s="2256"/>
      <c r="M9" s="2249"/>
    </row>
    <row r="10" spans="1:13">
      <c r="A10" s="2255"/>
      <c r="B10" s="2257" t="s">
        <v>2233</v>
      </c>
      <c r="C10" s="2257"/>
      <c r="D10" s="2257"/>
      <c r="E10" s="2257"/>
      <c r="F10" s="2257"/>
      <c r="G10" s="2257"/>
      <c r="H10" s="2257"/>
      <c r="I10" s="2257"/>
      <c r="J10" s="2257"/>
      <c r="K10" s="2249"/>
      <c r="L10" s="2256"/>
      <c r="M10" s="2249"/>
    </row>
    <row r="11" spans="1:13">
      <c r="A11" s="2255"/>
      <c r="B11" s="2257" t="s">
        <v>2234</v>
      </c>
      <c r="C11" s="2257"/>
      <c r="D11" s="2257"/>
      <c r="E11" s="2257"/>
      <c r="F11" s="2257"/>
      <c r="G11" s="2257"/>
      <c r="H11" s="2257"/>
      <c r="I11" s="2257"/>
      <c r="J11" s="2257"/>
      <c r="K11" s="2249"/>
      <c r="L11" s="2256"/>
      <c r="M11" s="2249"/>
    </row>
    <row r="12" spans="1:13">
      <c r="A12" s="2255"/>
      <c r="B12" s="2257"/>
      <c r="C12" s="2257" t="s">
        <v>2235</v>
      </c>
      <c r="D12" s="2257"/>
      <c r="E12" s="2257"/>
      <c r="F12" s="2257"/>
      <c r="G12" s="2257"/>
      <c r="H12" s="2257"/>
      <c r="I12" s="2257"/>
      <c r="J12" s="2257"/>
      <c r="K12" s="2249"/>
      <c r="L12" s="2256"/>
      <c r="M12" s="2249"/>
    </row>
    <row r="13" spans="1:13">
      <c r="A13" s="2255"/>
      <c r="B13" s="2257" t="s">
        <v>2236</v>
      </c>
      <c r="C13" s="2257"/>
      <c r="D13" s="2257"/>
      <c r="E13" s="2257"/>
      <c r="F13" s="2257"/>
      <c r="G13" s="2257"/>
      <c r="H13" s="2257"/>
      <c r="I13" s="2257"/>
      <c r="J13" s="2257"/>
      <c r="K13" s="2249"/>
      <c r="L13" s="2256"/>
      <c r="M13" s="2249"/>
    </row>
    <row r="14" spans="1:13">
      <c r="A14" s="2255"/>
      <c r="B14" s="2257" t="s">
        <v>2237</v>
      </c>
      <c r="C14" s="2257"/>
      <c r="D14" s="2257"/>
      <c r="E14" s="2257"/>
      <c r="F14" s="2257"/>
      <c r="G14" s="2257"/>
      <c r="H14" s="2257"/>
      <c r="I14" s="2257"/>
      <c r="J14" s="2257"/>
      <c r="K14" s="2249"/>
      <c r="L14" s="2256"/>
      <c r="M14" s="2249"/>
    </row>
    <row r="15" spans="1:13">
      <c r="A15" s="2255"/>
      <c r="B15" s="2249"/>
      <c r="C15" s="2249"/>
      <c r="D15" s="2249"/>
      <c r="E15" s="2249"/>
      <c r="F15" s="2249"/>
      <c r="G15" s="2249"/>
      <c r="H15" s="2249"/>
      <c r="I15" s="2249"/>
      <c r="J15" s="2249"/>
      <c r="K15" s="2249"/>
      <c r="L15" s="2256"/>
      <c r="M15" s="2249"/>
    </row>
    <row r="16" spans="1:13">
      <c r="A16" s="2258"/>
      <c r="B16" s="2259"/>
      <c r="C16" s="2259"/>
      <c r="D16" s="2259"/>
      <c r="E16" s="2259"/>
      <c r="F16" s="2259"/>
      <c r="G16" s="2259"/>
      <c r="H16" s="2259"/>
      <c r="I16" s="2259"/>
      <c r="J16" s="2259"/>
      <c r="K16" s="2259"/>
      <c r="L16" s="2260"/>
      <c r="M16" s="2249"/>
    </row>
    <row r="17" spans="1:17">
      <c r="A17" s="2261" t="s">
        <v>7</v>
      </c>
      <c r="B17" s="2262"/>
      <c r="C17" s="2263" t="s">
        <v>557</v>
      </c>
      <c r="D17" s="2264"/>
      <c r="E17" s="2264"/>
      <c r="F17" s="2265" t="s">
        <v>788</v>
      </c>
      <c r="G17" s="2264"/>
      <c r="H17" s="2264"/>
      <c r="I17" s="2263" t="s">
        <v>2238</v>
      </c>
      <c r="J17" s="2263" t="s">
        <v>2239</v>
      </c>
      <c r="K17" s="2261" t="s">
        <v>7</v>
      </c>
      <c r="L17" s="2266"/>
      <c r="M17" s="2249"/>
    </row>
    <row r="18" spans="1:17">
      <c r="A18" s="2267" t="s">
        <v>17</v>
      </c>
      <c r="B18" s="2268"/>
      <c r="C18" s="2269" t="s">
        <v>17</v>
      </c>
      <c r="D18" s="2257"/>
      <c r="E18" s="2257"/>
      <c r="F18" s="2270"/>
      <c r="G18" s="2257"/>
      <c r="H18" s="2257"/>
      <c r="I18" s="2269"/>
      <c r="J18" s="2269"/>
      <c r="K18" s="2267" t="s">
        <v>17</v>
      </c>
      <c r="L18" s="2256"/>
      <c r="M18" s="2249"/>
    </row>
    <row r="19" spans="1:17">
      <c r="A19" s="2271"/>
      <c r="B19" s="2272"/>
      <c r="C19" s="2273" t="s">
        <v>24</v>
      </c>
      <c r="D19" s="2274"/>
      <c r="E19" s="2274"/>
      <c r="F19" s="2275" t="s">
        <v>25</v>
      </c>
      <c r="G19" s="2274"/>
      <c r="H19" s="2274"/>
      <c r="I19" s="2273" t="s">
        <v>26</v>
      </c>
      <c r="J19" s="2273" t="s">
        <v>27</v>
      </c>
      <c r="K19" s="2271"/>
      <c r="L19" s="2260"/>
      <c r="M19" s="2249"/>
      <c r="N19" s="220"/>
      <c r="O19" s="220"/>
      <c r="P19" s="220"/>
      <c r="Q19" s="220"/>
    </row>
    <row r="20" spans="1:17">
      <c r="A20" s="2261">
        <v>1</v>
      </c>
      <c r="B20" s="2262"/>
      <c r="C20" s="2276"/>
      <c r="D20" s="2264"/>
      <c r="E20" s="2264"/>
      <c r="F20" s="2264"/>
      <c r="G20" s="2264"/>
      <c r="H20" s="2264"/>
      <c r="I20" s="2276"/>
      <c r="J20" s="2276"/>
      <c r="K20" s="2261">
        <v>1</v>
      </c>
      <c r="L20" s="2266"/>
      <c r="M20" s="2249"/>
      <c r="N20" s="4008"/>
      <c r="O20" s="4008"/>
      <c r="P20" s="4008"/>
      <c r="Q20" s="4008"/>
    </row>
    <row r="21" spans="1:17">
      <c r="A21" s="2277">
        <v>2</v>
      </c>
      <c r="B21" s="2268"/>
      <c r="C21" s="2269">
        <v>616</v>
      </c>
      <c r="D21" s="2283" t="s">
        <v>2240</v>
      </c>
      <c r="E21" s="2284"/>
      <c r="F21" s="2270"/>
      <c r="G21" s="2270"/>
      <c r="H21" s="2270"/>
      <c r="I21" s="2279">
        <v>11917</v>
      </c>
      <c r="J21" s="2280"/>
      <c r="K21" s="2277">
        <v>2</v>
      </c>
      <c r="L21" s="2256"/>
      <c r="M21" s="2249"/>
      <c r="N21" s="4008"/>
      <c r="O21" s="4008"/>
      <c r="P21" s="4008"/>
      <c r="Q21" s="4008"/>
    </row>
    <row r="22" spans="1:17">
      <c r="A22" s="2277">
        <v>3</v>
      </c>
      <c r="B22" s="2268"/>
      <c r="C22" s="2281"/>
      <c r="D22" s="2257"/>
      <c r="E22" s="2257"/>
      <c r="F22" s="2257"/>
      <c r="G22" s="2257"/>
      <c r="H22" s="2257"/>
      <c r="I22" s="2281"/>
      <c r="J22" s="2280"/>
      <c r="K22" s="2277">
        <v>3</v>
      </c>
      <c r="L22" s="2256"/>
      <c r="M22" s="2249"/>
      <c r="N22" s="4008"/>
      <c r="O22" s="4008"/>
      <c r="P22" s="4008"/>
      <c r="Q22" s="4008"/>
    </row>
    <row r="23" spans="1:17">
      <c r="A23" s="2277">
        <v>4</v>
      </c>
      <c r="B23" s="2268"/>
      <c r="C23" s="2269"/>
      <c r="D23" s="2278"/>
      <c r="E23" s="2270"/>
      <c r="F23" s="2270"/>
      <c r="G23" s="2270"/>
      <c r="H23" s="2270"/>
      <c r="I23" s="2280"/>
      <c r="J23" s="2280"/>
      <c r="K23" s="2277">
        <v>4</v>
      </c>
      <c r="L23" s="2256"/>
      <c r="M23" s="2249"/>
    </row>
    <row r="24" spans="1:17">
      <c r="A24" s="2277">
        <v>5</v>
      </c>
      <c r="B24" s="2268"/>
      <c r="C24" s="2281"/>
      <c r="D24" s="2278"/>
      <c r="E24" s="2257"/>
      <c r="F24" s="2257"/>
      <c r="G24" s="2257"/>
      <c r="H24" s="2257"/>
      <c r="I24" s="2282"/>
      <c r="J24" s="2280"/>
      <c r="K24" s="2277">
        <v>5</v>
      </c>
      <c r="L24" s="2256"/>
      <c r="M24" s="2249"/>
    </row>
    <row r="25" spans="1:17">
      <c r="A25" s="2277">
        <v>6</v>
      </c>
      <c r="B25" s="2268"/>
      <c r="C25" s="2269"/>
      <c r="D25" s="2278"/>
      <c r="E25" s="2270"/>
      <c r="F25" s="2270"/>
      <c r="G25" s="2270"/>
      <c r="H25" s="2270"/>
      <c r="I25" s="2280"/>
      <c r="J25" s="2280"/>
      <c r="K25" s="2277">
        <v>6</v>
      </c>
      <c r="L25" s="2256"/>
      <c r="M25" s="2249"/>
    </row>
    <row r="26" spans="1:17">
      <c r="A26" s="2277">
        <v>7</v>
      </c>
      <c r="B26" s="2268"/>
      <c r="C26" s="2269"/>
      <c r="E26" s="2270"/>
      <c r="F26" s="2270"/>
      <c r="G26" s="2270"/>
      <c r="H26" s="2270"/>
      <c r="I26" s="2281"/>
      <c r="K26" s="2277">
        <v>7</v>
      </c>
      <c r="L26" s="2256"/>
      <c r="M26" s="2249"/>
    </row>
    <row r="27" spans="1:17">
      <c r="A27" s="2277">
        <v>8</v>
      </c>
      <c r="B27" s="2268"/>
      <c r="C27" s="2269"/>
      <c r="D27" s="2283"/>
      <c r="E27" s="2284"/>
      <c r="F27" s="2284"/>
      <c r="G27" s="2270"/>
      <c r="H27" s="2270"/>
      <c r="I27" s="2280"/>
      <c r="J27" s="2280"/>
      <c r="K27" s="2277">
        <v>8</v>
      </c>
      <c r="L27" s="2256"/>
      <c r="M27" s="2249"/>
    </row>
    <row r="28" spans="1:17">
      <c r="A28" s="2277">
        <v>9</v>
      </c>
      <c r="B28" s="2268"/>
      <c r="C28" s="2281"/>
      <c r="D28" s="2257"/>
      <c r="E28" s="2257"/>
      <c r="F28" s="2257"/>
      <c r="G28" s="2257"/>
      <c r="H28" s="2257"/>
      <c r="I28" s="2281"/>
      <c r="J28" s="2282"/>
      <c r="K28" s="2277">
        <v>9</v>
      </c>
      <c r="L28" s="2256"/>
      <c r="M28" s="2249"/>
    </row>
    <row r="29" spans="1:17">
      <c r="A29" s="2277">
        <v>10</v>
      </c>
      <c r="B29" s="2268"/>
      <c r="C29" s="2269"/>
      <c r="D29" s="2278"/>
      <c r="E29" s="2278"/>
      <c r="F29" s="2278"/>
      <c r="G29" s="2278"/>
      <c r="H29" s="2278"/>
      <c r="I29" s="2280"/>
      <c r="J29" s="2280"/>
      <c r="K29" s="2277">
        <v>10</v>
      </c>
      <c r="L29" s="2256"/>
      <c r="M29" s="2249"/>
    </row>
    <row r="30" spans="1:17">
      <c r="A30" s="2277">
        <v>11</v>
      </c>
      <c r="B30" s="2268"/>
      <c r="C30" s="2281"/>
      <c r="D30" s="2278"/>
      <c r="E30" s="2278"/>
      <c r="F30" s="2278"/>
      <c r="G30" s="2278"/>
      <c r="H30" s="2278"/>
      <c r="I30" s="2282"/>
      <c r="J30" s="2285"/>
      <c r="K30" s="2277">
        <v>11</v>
      </c>
      <c r="L30" s="2256"/>
      <c r="M30" s="2249"/>
    </row>
    <row r="31" spans="1:17">
      <c r="A31" s="2277">
        <v>12</v>
      </c>
      <c r="B31" s="2268"/>
      <c r="C31" s="2269"/>
      <c r="D31" s="2278"/>
      <c r="E31" s="2278"/>
      <c r="F31" s="2278"/>
      <c r="G31" s="2278"/>
      <c r="H31" s="2286"/>
      <c r="I31" s="2280"/>
      <c r="J31" s="2287"/>
      <c r="K31" s="2277">
        <v>12</v>
      </c>
      <c r="L31" s="2256"/>
      <c r="M31" s="2249"/>
    </row>
    <row r="32" spans="1:17">
      <c r="A32" s="2277">
        <v>13</v>
      </c>
      <c r="B32" s="2268"/>
      <c r="C32" s="2269"/>
      <c r="D32" s="2257"/>
      <c r="E32" s="2257"/>
      <c r="F32" s="2257"/>
      <c r="G32" s="2257"/>
      <c r="H32" s="2268"/>
      <c r="I32" s="2281"/>
      <c r="J32" s="2268"/>
      <c r="K32" s="2277">
        <v>13</v>
      </c>
      <c r="L32" s="2256"/>
      <c r="M32" s="2249"/>
    </row>
    <row r="33" spans="1:13">
      <c r="A33" s="2277">
        <v>14</v>
      </c>
      <c r="B33" s="2268"/>
      <c r="C33" s="2269"/>
      <c r="D33" s="2257"/>
      <c r="E33" s="2257"/>
      <c r="F33" s="2257"/>
      <c r="G33" s="2257"/>
      <c r="H33" s="2268"/>
      <c r="I33" s="2288"/>
      <c r="J33" s="2289"/>
      <c r="K33" s="2277">
        <v>14</v>
      </c>
      <c r="L33" s="2256"/>
      <c r="M33" s="2249"/>
    </row>
    <row r="34" spans="1:13">
      <c r="A34" s="2277">
        <v>15</v>
      </c>
      <c r="B34" s="2268"/>
      <c r="C34" s="2269"/>
      <c r="D34" s="2257"/>
      <c r="E34" s="2257"/>
      <c r="F34" s="2257"/>
      <c r="G34" s="2257"/>
      <c r="H34" s="2257"/>
      <c r="I34" s="2281"/>
      <c r="J34" s="2290"/>
      <c r="K34" s="2277">
        <v>15</v>
      </c>
      <c r="L34" s="2256"/>
      <c r="M34" s="2249"/>
    </row>
    <row r="35" spans="1:13">
      <c r="A35" s="2277">
        <v>16</v>
      </c>
      <c r="B35" s="2268"/>
      <c r="C35" s="2269"/>
      <c r="D35" s="2257"/>
      <c r="E35" s="2257"/>
      <c r="F35" s="2257"/>
      <c r="G35" s="2257"/>
      <c r="H35" s="2257"/>
      <c r="I35" s="2281"/>
      <c r="J35" s="2290"/>
      <c r="K35" s="2277">
        <v>16</v>
      </c>
      <c r="L35" s="2256"/>
      <c r="M35" s="2249"/>
    </row>
    <row r="36" spans="1:13">
      <c r="A36" s="2277">
        <v>17</v>
      </c>
      <c r="B36" s="2268"/>
      <c r="C36" s="2269"/>
      <c r="D36" s="2257"/>
      <c r="E36" s="2257"/>
      <c r="F36" s="2257"/>
      <c r="G36" s="2257"/>
      <c r="H36" s="2257"/>
      <c r="I36" s="2281"/>
      <c r="J36" s="2290"/>
      <c r="K36" s="2277">
        <v>17</v>
      </c>
      <c r="L36" s="2256"/>
      <c r="M36" s="2249"/>
    </row>
    <row r="37" spans="1:13">
      <c r="A37" s="2277">
        <v>18</v>
      </c>
      <c r="B37" s="2268"/>
      <c r="C37" s="2281"/>
      <c r="D37" s="2257"/>
      <c r="E37" s="2257"/>
      <c r="F37" s="2257"/>
      <c r="G37" s="2257"/>
      <c r="H37" s="2257"/>
      <c r="I37" s="2281"/>
      <c r="J37" s="2281"/>
      <c r="K37" s="2277">
        <v>18</v>
      </c>
      <c r="L37" s="2256"/>
      <c r="M37" s="2249"/>
    </row>
    <row r="38" spans="1:13">
      <c r="A38" s="2277">
        <v>19</v>
      </c>
      <c r="B38" s="2268"/>
      <c r="C38" s="2281"/>
      <c r="D38" s="2257"/>
      <c r="E38" s="2257"/>
      <c r="F38" s="2257"/>
      <c r="G38" s="2257"/>
      <c r="H38" s="2257"/>
      <c r="I38" s="2281"/>
      <c r="J38" s="2281"/>
      <c r="K38" s="2277">
        <v>19</v>
      </c>
      <c r="L38" s="2256"/>
      <c r="M38" s="2249"/>
    </row>
    <row r="39" spans="1:13">
      <c r="A39" s="2277">
        <v>20</v>
      </c>
      <c r="B39" s="2268"/>
      <c r="C39" s="2281"/>
      <c r="D39" s="2257"/>
      <c r="E39" s="2257"/>
      <c r="F39" s="2257"/>
      <c r="G39" s="2257"/>
      <c r="H39" s="2257"/>
      <c r="I39" s="2281"/>
      <c r="J39" s="2281"/>
      <c r="K39" s="2277">
        <v>20</v>
      </c>
      <c r="L39" s="2256"/>
      <c r="M39" s="2249"/>
    </row>
    <row r="40" spans="1:13">
      <c r="A40" s="2277">
        <v>21</v>
      </c>
      <c r="B40" s="2268"/>
      <c r="C40" s="2281"/>
      <c r="D40" s="2257"/>
      <c r="E40" s="2257"/>
      <c r="F40" s="2257"/>
      <c r="G40" s="2257"/>
      <c r="H40" s="2257"/>
      <c r="I40" s="2281"/>
      <c r="J40" s="2281"/>
      <c r="K40" s="2277">
        <v>21</v>
      </c>
      <c r="L40" s="2256"/>
      <c r="M40" s="2249"/>
    </row>
    <row r="41" spans="1:13">
      <c r="A41" s="2277">
        <v>22</v>
      </c>
      <c r="B41" s="2268"/>
      <c r="C41" s="2281"/>
      <c r="D41" s="2257"/>
      <c r="E41" s="2257"/>
      <c r="F41" s="2257"/>
      <c r="G41" s="2257"/>
      <c r="H41" s="2257"/>
      <c r="I41" s="2281"/>
      <c r="J41" s="2281"/>
      <c r="K41" s="2277">
        <v>22</v>
      </c>
      <c r="L41" s="2256"/>
      <c r="M41" s="2249"/>
    </row>
    <row r="42" spans="1:13">
      <c r="A42" s="2277">
        <v>23</v>
      </c>
      <c r="B42" s="2268"/>
      <c r="C42" s="2281"/>
      <c r="D42" s="2257"/>
      <c r="E42" s="2257"/>
      <c r="F42" s="2257"/>
      <c r="G42" s="2257"/>
      <c r="H42" s="2257"/>
      <c r="I42" s="2281"/>
      <c r="J42" s="2281"/>
      <c r="K42" s="2277">
        <v>23</v>
      </c>
      <c r="L42" s="2256"/>
      <c r="M42" s="2249"/>
    </row>
    <row r="43" spans="1:13">
      <c r="A43" s="2277">
        <v>24</v>
      </c>
      <c r="B43" s="2268"/>
      <c r="C43" s="2281"/>
      <c r="D43" s="2257"/>
      <c r="E43" s="2257"/>
      <c r="F43" s="2257"/>
      <c r="G43" s="2257"/>
      <c r="H43" s="2257"/>
      <c r="I43" s="2281"/>
      <c r="J43" s="2281"/>
      <c r="K43" s="2277">
        <v>24</v>
      </c>
      <c r="L43" s="2256"/>
      <c r="M43" s="2249"/>
    </row>
    <row r="44" spans="1:13">
      <c r="A44" s="2277">
        <v>25</v>
      </c>
      <c r="B44" s="2268"/>
      <c r="C44" s="2281"/>
      <c r="D44" s="2257"/>
      <c r="E44" s="2257"/>
      <c r="F44" s="2257"/>
      <c r="G44" s="2257"/>
      <c r="H44" s="2257"/>
      <c r="I44" s="2281"/>
      <c r="J44" s="2281"/>
      <c r="K44" s="2277">
        <v>25</v>
      </c>
      <c r="L44" s="2256"/>
      <c r="M44" s="2249"/>
    </row>
    <row r="45" spans="1:13">
      <c r="A45" s="2277">
        <v>26</v>
      </c>
      <c r="B45" s="2268"/>
      <c r="C45" s="2281"/>
      <c r="D45" s="2257"/>
      <c r="E45" s="2257"/>
      <c r="F45" s="2257"/>
      <c r="G45" s="2257"/>
      <c r="H45" s="2257"/>
      <c r="I45" s="2281"/>
      <c r="J45" s="2281"/>
      <c r="K45" s="2277">
        <v>26</v>
      </c>
      <c r="L45" s="2256"/>
      <c r="M45" s="2249"/>
    </row>
    <row r="46" spans="1:13">
      <c r="A46" s="2277">
        <v>27</v>
      </c>
      <c r="B46" s="2268"/>
      <c r="C46" s="2281"/>
      <c r="D46" s="2257"/>
      <c r="E46" s="2257"/>
      <c r="F46" s="2257"/>
      <c r="G46" s="2257"/>
      <c r="H46" s="2257"/>
      <c r="I46" s="2281"/>
      <c r="J46" s="2281"/>
      <c r="K46" s="2277">
        <v>27</v>
      </c>
      <c r="L46" s="2256"/>
      <c r="M46" s="2249"/>
    </row>
    <row r="47" spans="1:13">
      <c r="A47" s="2277">
        <v>28</v>
      </c>
      <c r="B47" s="2268"/>
      <c r="C47" s="2281"/>
      <c r="D47" s="2257"/>
      <c r="E47" s="2257"/>
      <c r="F47" s="2257"/>
      <c r="G47" s="2257"/>
      <c r="H47" s="2257"/>
      <c r="I47" s="2281"/>
      <c r="J47" s="2281"/>
      <c r="K47" s="2277">
        <v>28</v>
      </c>
      <c r="L47" s="2256"/>
      <c r="M47" s="2249"/>
    </row>
    <row r="48" spans="1:13">
      <c r="A48" s="2277">
        <v>29</v>
      </c>
      <c r="B48" s="2268"/>
      <c r="C48" s="2281"/>
      <c r="D48" s="2257"/>
      <c r="E48" s="2257"/>
      <c r="F48" s="2257"/>
      <c r="G48" s="2257"/>
      <c r="H48" s="2257"/>
      <c r="I48" s="2281"/>
      <c r="J48" s="2281"/>
      <c r="K48" s="2277">
        <v>29</v>
      </c>
      <c r="L48" s="2256"/>
      <c r="M48" s="2249"/>
    </row>
    <row r="49" spans="1:13">
      <c r="A49" s="2271">
        <v>30</v>
      </c>
      <c r="B49" s="2272"/>
      <c r="C49" s="2291"/>
      <c r="D49" s="2274"/>
      <c r="E49" s="2274"/>
      <c r="F49" s="2274"/>
      <c r="G49" s="2274"/>
      <c r="H49" s="2274"/>
      <c r="I49" s="2291"/>
      <c r="J49" s="2291"/>
      <c r="K49" s="2271">
        <v>30</v>
      </c>
      <c r="L49" s="2260"/>
      <c r="M49" s="2249"/>
    </row>
    <row r="50" spans="1:13">
      <c r="A50" s="2261"/>
      <c r="B50" s="2264"/>
      <c r="C50" s="2264"/>
      <c r="D50" s="2264"/>
      <c r="E50" s="2264"/>
      <c r="F50" s="2264"/>
      <c r="G50" s="2264"/>
      <c r="H50" s="2264"/>
      <c r="I50" s="2264"/>
      <c r="J50" s="2264"/>
      <c r="K50" s="2264"/>
      <c r="L50" s="2266"/>
      <c r="M50" s="2249"/>
    </row>
    <row r="51" spans="1:13">
      <c r="A51" s="2292" t="s">
        <v>2241</v>
      </c>
      <c r="B51" s="2252"/>
      <c r="C51" s="2252"/>
      <c r="D51" s="2252"/>
      <c r="E51" s="2252"/>
      <c r="F51" s="2252"/>
      <c r="G51" s="2252"/>
      <c r="H51" s="2252"/>
      <c r="I51" s="2252"/>
      <c r="J51" s="2252"/>
      <c r="K51" s="2252"/>
      <c r="L51" s="2254"/>
      <c r="M51" s="2249"/>
    </row>
    <row r="52" spans="1:13">
      <c r="A52" s="2277"/>
      <c r="B52" s="2257"/>
      <c r="C52" s="2257"/>
      <c r="D52" s="2257"/>
      <c r="E52" s="2257"/>
      <c r="F52" s="2257"/>
      <c r="G52" s="2257"/>
      <c r="H52" s="2257"/>
      <c r="I52" s="2257"/>
      <c r="J52" s="2257"/>
      <c r="K52" s="2257"/>
      <c r="L52" s="2256"/>
      <c r="M52" s="2249"/>
    </row>
    <row r="53" spans="1:13">
      <c r="A53" s="4009" t="s">
        <v>37</v>
      </c>
      <c r="B53" s="4010"/>
      <c r="C53" s="4010"/>
      <c r="D53" s="4010"/>
      <c r="E53" s="4010"/>
      <c r="F53" s="4010"/>
      <c r="G53" s="4010"/>
      <c r="H53" s="4010"/>
      <c r="I53" s="4010"/>
      <c r="J53" s="4010"/>
      <c r="K53" s="4010"/>
      <c r="L53" s="4011"/>
      <c r="M53" s="2249"/>
    </row>
    <row r="54" spans="1:13">
      <c r="A54" s="2255"/>
      <c r="B54" s="2249"/>
      <c r="C54" s="2249"/>
      <c r="E54" s="2249"/>
      <c r="F54" s="2249"/>
      <c r="G54" s="2249"/>
      <c r="H54" s="2249"/>
      <c r="I54" s="2249"/>
      <c r="J54" s="2249"/>
      <c r="K54" s="2249"/>
      <c r="L54" s="2256"/>
      <c r="M54" s="2249"/>
    </row>
    <row r="55" spans="1:13">
      <c r="A55" s="2255"/>
      <c r="B55" s="2249"/>
      <c r="C55" s="2249"/>
      <c r="D55" s="696" t="s">
        <v>3713</v>
      </c>
      <c r="E55" s="2249"/>
      <c r="F55" s="2249"/>
      <c r="G55" s="2249"/>
      <c r="H55" s="2249"/>
      <c r="I55" s="2249"/>
      <c r="J55" s="2249"/>
      <c r="K55" s="2249"/>
      <c r="L55" s="2256"/>
      <c r="M55" s="2249"/>
    </row>
    <row r="56" spans="1:13">
      <c r="A56" s="2255"/>
      <c r="B56" s="2249"/>
      <c r="C56" s="2249"/>
      <c r="D56" s="695" t="s">
        <v>3710</v>
      </c>
      <c r="E56" s="2249"/>
      <c r="F56" s="2249"/>
      <c r="G56" s="2249"/>
      <c r="H56" s="2249"/>
      <c r="I56" s="2249"/>
      <c r="J56" s="2249"/>
      <c r="K56" s="2249"/>
      <c r="L56" s="2256"/>
      <c r="M56" s="2249"/>
    </row>
    <row r="57" spans="1:13">
      <c r="A57" s="2255"/>
      <c r="B57" s="2249"/>
      <c r="C57" s="2249"/>
      <c r="D57" s="2249"/>
      <c r="E57" s="2249"/>
      <c r="F57" s="2249"/>
      <c r="G57" s="2249"/>
      <c r="H57" s="2249"/>
      <c r="I57" s="2249"/>
      <c r="J57" s="2249"/>
      <c r="K57" s="2249"/>
      <c r="L57" s="2256"/>
      <c r="M57" s="2249"/>
    </row>
    <row r="58" spans="1:13">
      <c r="A58" s="2255"/>
      <c r="B58" s="2249"/>
      <c r="C58" s="2249"/>
      <c r="D58" s="2249"/>
      <c r="E58" s="2249"/>
      <c r="F58" s="2249"/>
      <c r="G58" s="2249"/>
      <c r="H58" s="2249"/>
      <c r="I58" s="2249"/>
      <c r="J58" s="2249"/>
      <c r="K58" s="2249"/>
      <c r="L58" s="2256"/>
      <c r="M58" s="2249"/>
    </row>
    <row r="59" spans="1:13">
      <c r="A59" s="2255"/>
      <c r="B59" s="2249"/>
      <c r="C59" s="2249"/>
      <c r="D59" s="2249"/>
      <c r="E59" s="2249"/>
      <c r="F59" s="2249"/>
      <c r="G59" s="2249"/>
      <c r="H59" s="2249"/>
      <c r="I59" s="2249"/>
      <c r="J59" s="2249"/>
      <c r="K59" s="2249"/>
      <c r="L59" s="2256"/>
      <c r="M59" s="2249"/>
    </row>
    <row r="60" spans="1:13">
      <c r="A60" s="2255"/>
      <c r="B60" s="2249"/>
      <c r="C60" s="2249"/>
      <c r="D60" s="2249"/>
      <c r="E60" s="2249"/>
      <c r="F60" s="2249"/>
      <c r="G60" s="2249"/>
      <c r="H60" s="2249"/>
      <c r="I60" s="2249"/>
      <c r="J60" s="2249"/>
      <c r="K60" s="2249"/>
      <c r="L60" s="2256"/>
      <c r="M60" s="2249"/>
    </row>
    <row r="61" spans="1:13">
      <c r="A61" s="2255"/>
      <c r="B61" s="2249"/>
      <c r="C61" s="2249"/>
      <c r="D61" s="2249"/>
      <c r="E61" s="2249"/>
      <c r="F61" s="2249"/>
      <c r="G61" s="2249"/>
      <c r="H61" s="2249"/>
      <c r="I61" s="2249"/>
      <c r="J61" s="2249"/>
      <c r="K61" s="2249"/>
      <c r="L61" s="2256"/>
      <c r="M61" s="2249"/>
    </row>
    <row r="62" spans="1:13">
      <c r="A62" s="2258"/>
      <c r="B62" s="2259"/>
      <c r="C62" s="2259"/>
      <c r="D62" s="2259"/>
      <c r="E62" s="2259"/>
      <c r="F62" s="2259"/>
      <c r="G62" s="2259"/>
      <c r="H62" s="2259"/>
      <c r="I62" s="2259"/>
      <c r="J62" s="2259"/>
      <c r="K62" s="2259"/>
      <c r="L62" s="2260"/>
      <c r="M62" s="2249"/>
    </row>
    <row r="63" spans="1:13">
      <c r="A63" s="2249" t="s">
        <v>391</v>
      </c>
      <c r="B63" s="2249"/>
      <c r="C63" s="2249"/>
      <c r="D63" s="2249"/>
      <c r="E63" s="2249"/>
      <c r="F63" s="2249"/>
      <c r="G63" s="2249"/>
      <c r="H63" s="2249"/>
      <c r="I63" s="2249"/>
      <c r="J63" s="2249"/>
      <c r="K63" s="2249"/>
      <c r="L63" s="2249"/>
      <c r="M63" s="2249"/>
    </row>
    <row r="64" spans="1:13">
      <c r="A64" s="2249"/>
      <c r="B64" s="2249"/>
      <c r="C64" s="2249"/>
      <c r="D64" s="2249"/>
      <c r="E64" s="2249"/>
      <c r="F64" s="2249"/>
      <c r="G64" s="2249"/>
      <c r="H64" s="2249"/>
      <c r="I64" s="2249"/>
      <c r="J64" s="2249"/>
      <c r="K64" s="2249"/>
      <c r="L64" s="2249"/>
      <c r="M64" s="2249"/>
    </row>
    <row r="65" spans="1:13">
      <c r="A65" s="2249"/>
      <c r="B65" s="2249"/>
      <c r="C65" s="2249"/>
      <c r="D65" s="2249"/>
      <c r="E65" s="2249"/>
      <c r="F65" s="2249"/>
      <c r="G65" s="2249"/>
      <c r="H65" s="2249"/>
      <c r="I65" s="2249"/>
      <c r="J65" s="2249"/>
      <c r="K65" s="2249"/>
      <c r="L65" s="2249"/>
      <c r="M65" s="2249"/>
    </row>
    <row r="66" spans="1:13">
      <c r="A66" s="2249"/>
      <c r="B66" s="2249"/>
      <c r="C66" s="2249"/>
      <c r="D66" s="2249"/>
      <c r="E66" s="2249"/>
      <c r="F66" s="2249"/>
      <c r="G66" s="2249"/>
      <c r="H66" s="2249"/>
      <c r="I66" s="2249"/>
      <c r="J66" s="2249"/>
      <c r="K66" s="2249"/>
      <c r="L66" s="2249"/>
      <c r="M66" s="2249"/>
    </row>
    <row r="67" spans="1:13">
      <c r="A67" s="2249"/>
      <c r="B67" s="2249"/>
      <c r="C67" s="2249"/>
      <c r="D67" s="2249"/>
      <c r="E67" s="2249"/>
      <c r="F67" s="2249"/>
      <c r="G67" s="2249"/>
      <c r="H67" s="2249"/>
      <c r="I67" s="2249"/>
      <c r="J67" s="2249"/>
      <c r="K67" s="2249"/>
      <c r="L67" s="2249"/>
      <c r="M67" s="2249"/>
    </row>
  </sheetData>
  <customSheetViews>
    <customSheetView guid="{4E7A3D04-9F51-465C-A42B-3DF9B3E7D5B5}" showPageBreaks="1" fitToPage="1" printArea="1">
      <selection activeCell="G33" sqref="G33"/>
      <pageMargins left="0.5" right="0.5" top="0.5" bottom="0.25" header="0.5" footer="0.5"/>
      <printOptions horizontalCentered="1" verticalCentered="1"/>
      <pageSetup scale="90" orientation="portrait" horizontalDpi="4294967292" r:id="rId1"/>
      <headerFooter alignWithMargins="0"/>
    </customSheetView>
    <customSheetView guid="{0DB5BAD5-393A-4F38-9E8B-709DEA7858B1}" showPageBreaks="1" fitToPage="1" printArea="1">
      <selection activeCell="G33" sqref="G33"/>
      <pageMargins left="0.5" right="0.5" top="0.5" bottom="0.25" header="0.5" footer="0.5"/>
      <printOptions horizontalCentered="1" verticalCentered="1"/>
      <pageSetup scale="90" orientation="portrait" horizontalDpi="4294967292" r:id="rId2"/>
      <headerFooter alignWithMargins="0"/>
    </customSheetView>
    <customSheetView guid="{9188604F-721B-4607-B5A7-F14601E34BB8}" showPageBreaks="1" fitToPage="1" printArea="1">
      <selection activeCell="G33" sqref="G33"/>
      <pageMargins left="0.5" right="0.5" top="0.5" bottom="0.25" header="0.5" footer="0.5"/>
      <printOptions horizontalCentered="1" verticalCentered="1"/>
      <pageSetup scale="91" orientation="portrait" horizontalDpi="4294967292" r:id="rId3"/>
      <headerFooter alignWithMargins="0"/>
    </customSheetView>
    <customSheetView guid="{26429A53-B624-4AA6-8C8D-667186B058B8}" fitToPage="1">
      <selection activeCell="G33" sqref="G33"/>
      <pageMargins left="0.5" right="0.5" top="0.5" bottom="0.25" header="0.5" footer="0.5"/>
      <printOptions horizontalCentered="1" verticalCentered="1"/>
      <pageSetup scale="87" orientation="portrait" horizontalDpi="4294967292" r:id="rId4"/>
      <headerFooter alignWithMargins="0"/>
    </customSheetView>
    <customSheetView guid="{7390B031-6060-4327-BF01-8B9465EDB6D9}" fitToPage="1">
      <selection activeCell="G33" sqref="G33"/>
      <pageMargins left="0.5" right="0.5" top="0.5" bottom="0.25" header="0.5" footer="0.5"/>
      <printOptions horizontalCentered="1" verticalCentered="1"/>
      <pageSetup scale="87" orientation="portrait" horizontalDpi="4294967292" r:id="rId5"/>
      <headerFooter alignWithMargins="0"/>
    </customSheetView>
    <customSheetView guid="{49D366EC-C851-4932-854D-8EA887B298C5}" fitToPage="1">
      <selection activeCell="G33" sqref="G33"/>
      <pageMargins left="0.5" right="0.5" top="0.5" bottom="0.25" header="0.5" footer="0.5"/>
      <printOptions horizontalCentered="1" verticalCentered="1"/>
      <pageSetup scale="87" orientation="portrait" horizontalDpi="4294967292" r:id="rId6"/>
      <headerFooter alignWithMargins="0"/>
    </customSheetView>
    <customSheetView guid="{F228F194-B0FE-4A91-A927-06A4E89703F0}" fitToPage="1">
      <selection activeCell="G33" sqref="G33"/>
      <pageMargins left="0.5" right="0.5" top="0.5" bottom="0.25" header="0.5" footer="0.5"/>
      <printOptions horizontalCentered="1" verticalCentered="1"/>
      <pageSetup scale="90" orientation="portrait" horizontalDpi="4294967292" r:id="rId7"/>
      <headerFooter alignWithMargins="0"/>
    </customSheetView>
    <customSheetView guid="{A2494C54-8D9D-4A05-9F27-C858173D9692}" fitToPage="1">
      <selection activeCell="G33" sqref="G33"/>
      <pageMargins left="0.5" right="0.5" top="0.5" bottom="0.25" header="0.5" footer="0.5"/>
      <printOptions horizontalCentered="1" verticalCentered="1"/>
      <pageSetup scale="90" orientation="portrait" horizontalDpi="4294967292" r:id="rId8"/>
      <headerFooter alignWithMargins="0"/>
    </customSheetView>
    <customSheetView guid="{74404EEC-CA6A-48B0-B168-B7933282EEB2}" showPageBreaks="1" fitToPage="1" printArea="1">
      <selection activeCell="G33" sqref="G33"/>
      <pageMargins left="0.5" right="0.5" top="0.5" bottom="0.25" header="0.5" footer="0.5"/>
      <printOptions horizontalCentered="1" verticalCentered="1"/>
      <pageSetup scale="87" orientation="portrait" horizontalDpi="4294967292" r:id="rId9"/>
      <headerFooter alignWithMargins="0"/>
    </customSheetView>
    <customSheetView guid="{FB19BFAA-60BA-4CC2-92E5-E4C141AE804E}" fitToPage="1">
      <selection activeCell="G33" sqref="G33"/>
      <pageMargins left="0.5" right="0.5" top="0.5" bottom="0.25" header="0.5" footer="0.5"/>
      <printOptions horizontalCentered="1" verticalCentered="1"/>
      <pageSetup scale="90" orientation="portrait" horizontalDpi="4294967292" r:id="rId10"/>
      <headerFooter alignWithMargins="0"/>
    </customSheetView>
    <customSheetView guid="{F56BCD39-3910-4701-BCCF-245589B07D98}" showPageBreaks="1" fitToPage="1" printArea="1">
      <selection activeCell="G33" sqref="G33"/>
      <pageMargins left="0.5" right="0.5" top="0.5" bottom="0.25" header="0.5" footer="0.5"/>
      <printOptions horizontalCentered="1" verticalCentered="1"/>
      <pageSetup scale="91" orientation="portrait" horizontalDpi="4294967292" r:id="rId11"/>
      <headerFooter alignWithMargins="0"/>
    </customSheetView>
  </customSheetViews>
  <mergeCells count="5">
    <mergeCell ref="K1:L1"/>
    <mergeCell ref="A2:L2"/>
    <mergeCell ref="A3:L3"/>
    <mergeCell ref="N20:Q22"/>
    <mergeCell ref="A53:L53"/>
  </mergeCells>
  <printOptions horizontalCentered="1" verticalCentered="1"/>
  <pageMargins left="0.5" right="0.5" top="0.5" bottom="0.25" header="0.5" footer="0.5"/>
  <pageSetup scale="90" orientation="portrait" r:id="rId12"/>
  <headerFooter alignWithMargins="0"/>
  <legacyDrawing r:id="rId1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9"/>
  <sheetViews>
    <sheetView workbookViewId="0">
      <selection activeCell="C38" sqref="C38"/>
    </sheetView>
  </sheetViews>
  <sheetFormatPr defaultColWidth="11.42578125" defaultRowHeight="12.75"/>
  <cols>
    <col min="1" max="1" width="4.140625" style="2295" customWidth="1"/>
    <col min="2" max="3" width="0.85546875" style="2295" customWidth="1"/>
    <col min="4" max="4" width="3.5703125" style="2295" customWidth="1"/>
    <col min="5" max="5" width="11.42578125" style="2295" customWidth="1"/>
    <col min="6" max="6" width="12.85546875" style="2295" customWidth="1"/>
    <col min="7" max="8" width="11.42578125" style="2295" customWidth="1"/>
    <col min="9" max="9" width="11.7109375" style="2295" customWidth="1"/>
    <col min="10" max="10" width="17.85546875" style="2295" customWidth="1"/>
    <col min="11" max="11" width="11.5703125" style="2295" customWidth="1"/>
    <col min="12" max="12" width="4.140625" style="2295" customWidth="1"/>
    <col min="13" max="13" width="0.85546875" style="2295" customWidth="1"/>
    <col min="14" max="14" width="11.42578125" style="2295"/>
    <col min="15" max="15" width="20.140625" style="2295" bestFit="1" customWidth="1"/>
    <col min="16" max="16" width="10.140625" style="2295" bestFit="1" customWidth="1"/>
    <col min="17" max="17" width="20.140625" style="2295" bestFit="1" customWidth="1"/>
    <col min="18" max="18" width="10.140625" style="2295" bestFit="1" customWidth="1"/>
    <col min="19" max="16384" width="11.42578125" style="2295"/>
  </cols>
  <sheetData>
    <row r="1" spans="1:18">
      <c r="A1" s="2293">
        <v>66</v>
      </c>
      <c r="B1" s="2294"/>
      <c r="C1" s="2294"/>
      <c r="D1" s="2294"/>
      <c r="E1" s="2294"/>
      <c r="F1" s="2294"/>
      <c r="G1" s="2294"/>
      <c r="H1" s="2294"/>
      <c r="I1" s="2294"/>
      <c r="K1" s="2294"/>
      <c r="L1" s="2294"/>
      <c r="M1" s="2296" t="s">
        <v>3461</v>
      </c>
    </row>
    <row r="2" spans="1:18">
      <c r="A2" s="4012" t="s">
        <v>2242</v>
      </c>
      <c r="B2" s="4013"/>
      <c r="C2" s="4013"/>
      <c r="D2" s="4013"/>
      <c r="E2" s="4013"/>
      <c r="F2" s="4013"/>
      <c r="G2" s="4013"/>
      <c r="H2" s="4013"/>
      <c r="I2" s="4013"/>
      <c r="J2" s="4013"/>
      <c r="K2" s="4013"/>
      <c r="L2" s="4013"/>
      <c r="M2" s="4014"/>
    </row>
    <row r="3" spans="1:18">
      <c r="A3" s="4015" t="s">
        <v>2243</v>
      </c>
      <c r="B3" s="4016"/>
      <c r="C3" s="4016"/>
      <c r="D3" s="4016"/>
      <c r="E3" s="4016"/>
      <c r="F3" s="4016"/>
      <c r="G3" s="4016"/>
      <c r="H3" s="4016"/>
      <c r="I3" s="4016"/>
      <c r="J3" s="4016"/>
      <c r="K3" s="4016"/>
      <c r="L3" s="4016"/>
      <c r="M3" s="4017"/>
    </row>
    <row r="4" spans="1:18">
      <c r="A4" s="2297"/>
      <c r="B4" s="2294"/>
      <c r="C4" s="2294"/>
      <c r="D4" s="2294"/>
      <c r="E4" s="2294"/>
      <c r="F4" s="2294"/>
      <c r="G4" s="2294"/>
      <c r="H4" s="2294"/>
      <c r="I4" s="2294"/>
      <c r="J4" s="2294"/>
      <c r="K4" s="2294"/>
      <c r="L4" s="2294"/>
      <c r="M4" s="2298"/>
    </row>
    <row r="5" spans="1:18">
      <c r="A5" s="2297"/>
      <c r="B5" s="2294"/>
      <c r="C5" s="2294"/>
      <c r="D5" s="2294" t="s">
        <v>2244</v>
      </c>
      <c r="E5" s="2294"/>
      <c r="F5" s="2294"/>
      <c r="G5" s="2294"/>
      <c r="H5" s="2294"/>
      <c r="I5" s="2294"/>
      <c r="J5" s="2294"/>
      <c r="K5" s="2294"/>
      <c r="L5" s="2294"/>
      <c r="M5" s="2298"/>
    </row>
    <row r="6" spans="1:18">
      <c r="A6" s="2297"/>
      <c r="B6" s="2294"/>
      <c r="C6" s="2294" t="s">
        <v>2245</v>
      </c>
      <c r="D6" s="2294"/>
      <c r="E6" s="2294"/>
      <c r="F6" s="2294"/>
      <c r="G6" s="2294"/>
      <c r="H6" s="2294"/>
      <c r="I6" s="2294"/>
      <c r="J6" s="2294"/>
      <c r="K6" s="2294"/>
      <c r="L6" s="2294"/>
      <c r="M6" s="2298"/>
    </row>
    <row r="7" spans="1:18">
      <c r="A7" s="2297"/>
      <c r="B7" s="2294"/>
      <c r="C7" s="2294" t="s">
        <v>2246</v>
      </c>
      <c r="D7" s="2294"/>
      <c r="E7" s="2294"/>
      <c r="F7" s="2294"/>
      <c r="G7" s="2294"/>
      <c r="H7" s="2294"/>
      <c r="I7" s="2294"/>
      <c r="J7" s="2294"/>
      <c r="K7" s="2294"/>
      <c r="L7" s="2294"/>
      <c r="M7" s="2298"/>
    </row>
    <row r="8" spans="1:18">
      <c r="A8" s="2297"/>
      <c r="B8" s="2294"/>
      <c r="C8" s="2294"/>
      <c r="D8" s="2294" t="s">
        <v>2247</v>
      </c>
      <c r="E8" s="2294"/>
      <c r="F8" s="2294"/>
      <c r="G8" s="2294"/>
      <c r="H8" s="2294"/>
      <c r="I8" s="2294"/>
      <c r="J8" s="2294"/>
      <c r="K8" s="2294"/>
      <c r="L8" s="2294"/>
      <c r="M8" s="2298"/>
    </row>
    <row r="9" spans="1:18">
      <c r="A9" s="2297"/>
      <c r="B9" s="2294"/>
      <c r="C9" s="2294" t="s">
        <v>2248</v>
      </c>
      <c r="D9" s="2294"/>
      <c r="E9" s="2294"/>
      <c r="F9" s="2294"/>
      <c r="G9" s="2294"/>
      <c r="H9" s="2294"/>
      <c r="I9" s="2294"/>
      <c r="J9" s="2294"/>
      <c r="K9" s="2294"/>
      <c r="L9" s="2294"/>
      <c r="M9" s="2298"/>
    </row>
    <row r="10" spans="1:18" ht="3" customHeight="1">
      <c r="A10" s="2299"/>
      <c r="B10" s="2300"/>
      <c r="C10" s="2300"/>
      <c r="D10" s="2300"/>
      <c r="E10" s="2300"/>
      <c r="F10" s="2300"/>
      <c r="G10" s="2300"/>
      <c r="H10" s="2300"/>
      <c r="I10" s="2300"/>
      <c r="J10" s="2300"/>
      <c r="K10" s="2300"/>
      <c r="L10" s="2300"/>
      <c r="M10" s="2301"/>
    </row>
    <row r="11" spans="1:18">
      <c r="A11" s="2302" t="s">
        <v>7</v>
      </c>
      <c r="B11" s="2303"/>
      <c r="C11" s="2302"/>
      <c r="D11" s="2303" t="s">
        <v>2249</v>
      </c>
      <c r="E11" s="2303"/>
      <c r="F11" s="2304"/>
      <c r="G11" s="2302"/>
      <c r="H11" s="2305" t="s">
        <v>888</v>
      </c>
      <c r="I11" s="2304"/>
      <c r="J11" s="2306" t="s">
        <v>2250</v>
      </c>
      <c r="K11" s="2306" t="s">
        <v>2251</v>
      </c>
      <c r="L11" s="2302" t="s">
        <v>7</v>
      </c>
      <c r="M11" s="2304"/>
    </row>
    <row r="12" spans="1:18">
      <c r="A12" s="2307" t="s">
        <v>17</v>
      </c>
      <c r="B12" s="2294"/>
      <c r="C12" s="2297"/>
      <c r="D12" s="2294"/>
      <c r="E12" s="2294" t="s">
        <v>2252</v>
      </c>
      <c r="F12" s="2298"/>
      <c r="G12" s="2297"/>
      <c r="H12" s="2294"/>
      <c r="I12" s="2298"/>
      <c r="J12" s="2308" t="s">
        <v>2253</v>
      </c>
      <c r="K12" s="2308" t="s">
        <v>2254</v>
      </c>
      <c r="L12" s="2307" t="s">
        <v>17</v>
      </c>
      <c r="M12" s="2298"/>
    </row>
    <row r="13" spans="1:18">
      <c r="A13" s="2297"/>
      <c r="B13" s="2294"/>
      <c r="C13" s="2297"/>
      <c r="D13" s="2294"/>
      <c r="E13" s="2294"/>
      <c r="F13" s="2298"/>
      <c r="G13" s="2297"/>
      <c r="H13" s="2294"/>
      <c r="I13" s="2298"/>
      <c r="J13" s="2308"/>
      <c r="K13" s="2308" t="s">
        <v>2253</v>
      </c>
      <c r="L13" s="2297"/>
      <c r="M13" s="2298"/>
    </row>
    <row r="14" spans="1:18">
      <c r="A14" s="2309"/>
      <c r="B14" s="2310"/>
      <c r="C14" s="2309"/>
      <c r="D14" s="2310"/>
      <c r="E14" s="2311" t="s">
        <v>2255</v>
      </c>
      <c r="F14" s="2312"/>
      <c r="G14" s="2309"/>
      <c r="H14" s="2311" t="s">
        <v>25</v>
      </c>
      <c r="I14" s="2312"/>
      <c r="J14" s="2313" t="s">
        <v>26</v>
      </c>
      <c r="K14" s="2313" t="s">
        <v>27</v>
      </c>
      <c r="L14" s="2309"/>
      <c r="M14" s="2312"/>
      <c r="O14" s="220"/>
      <c r="P14" s="220"/>
      <c r="Q14" s="220"/>
      <c r="R14" s="220"/>
    </row>
    <row r="15" spans="1:18">
      <c r="A15" s="2302">
        <v>1</v>
      </c>
      <c r="B15" s="2303"/>
      <c r="C15" s="2302"/>
      <c r="D15" s="2303"/>
      <c r="E15" s="2303"/>
      <c r="F15" s="2304"/>
      <c r="G15" s="2302"/>
      <c r="H15" s="2303"/>
      <c r="I15" s="2304"/>
      <c r="J15" s="2314"/>
      <c r="K15" s="2314"/>
      <c r="L15" s="2302">
        <v>1</v>
      </c>
      <c r="M15" s="2304"/>
      <c r="O15" s="4008"/>
      <c r="P15" s="4008"/>
      <c r="Q15" s="4008"/>
      <c r="R15" s="4008"/>
    </row>
    <row r="16" spans="1:18">
      <c r="A16" s="2297">
        <v>2</v>
      </c>
      <c r="B16" s="2294"/>
      <c r="C16" s="2297"/>
      <c r="D16" s="2294"/>
      <c r="E16" s="2294"/>
      <c r="F16" s="2298"/>
      <c r="G16" s="2297"/>
      <c r="H16" s="2294"/>
      <c r="I16" s="2298"/>
      <c r="J16" s="2315"/>
      <c r="K16" s="2315"/>
      <c r="L16" s="2297">
        <v>2</v>
      </c>
      <c r="M16" s="2298"/>
      <c r="O16" s="4008"/>
      <c r="P16" s="4008"/>
      <c r="Q16" s="4008"/>
      <c r="R16" s="4008"/>
    </row>
    <row r="17" spans="1:18">
      <c r="A17" s="2297">
        <v>3</v>
      </c>
      <c r="B17" s="2294"/>
      <c r="C17" s="2297"/>
      <c r="D17" s="2294"/>
      <c r="E17" s="2294"/>
      <c r="F17" s="2298"/>
      <c r="G17" s="2297"/>
      <c r="H17" s="2294"/>
      <c r="I17" s="2298"/>
      <c r="J17" s="2315"/>
      <c r="K17" s="2315"/>
      <c r="L17" s="2297">
        <v>3</v>
      </c>
      <c r="M17" s="2298"/>
      <c r="O17" s="4008"/>
      <c r="P17" s="4008"/>
      <c r="Q17" s="4008"/>
      <c r="R17" s="4008"/>
    </row>
    <row r="18" spans="1:18">
      <c r="A18" s="2297">
        <v>4</v>
      </c>
      <c r="B18" s="2294"/>
      <c r="C18" s="2297"/>
      <c r="D18" s="2294"/>
      <c r="E18" s="2294"/>
      <c r="F18" s="2298"/>
      <c r="G18" s="2297"/>
      <c r="H18" s="2294"/>
      <c r="I18" s="2298"/>
      <c r="J18" s="2315"/>
      <c r="K18" s="2315"/>
      <c r="L18" s="2297">
        <v>4</v>
      </c>
      <c r="M18" s="2298"/>
    </row>
    <row r="19" spans="1:18">
      <c r="A19" s="2297">
        <v>5</v>
      </c>
      <c r="B19" s="2294"/>
      <c r="C19" s="2297"/>
      <c r="D19" s="2294"/>
      <c r="E19" s="2294"/>
      <c r="F19" s="2298"/>
      <c r="G19" s="2297"/>
      <c r="H19" s="2294"/>
      <c r="I19" s="2298"/>
      <c r="J19" s="2315"/>
      <c r="K19" s="2315"/>
      <c r="L19" s="2297">
        <v>5</v>
      </c>
      <c r="M19" s="2298"/>
    </row>
    <row r="20" spans="1:18">
      <c r="A20" s="2297">
        <v>6</v>
      </c>
      <c r="B20" s="2294"/>
      <c r="C20" s="2297"/>
      <c r="D20" s="2294"/>
      <c r="E20" s="2294"/>
      <c r="F20" s="2298"/>
      <c r="G20" s="2297"/>
      <c r="H20" s="2294"/>
      <c r="I20" s="2298"/>
      <c r="J20" s="2315"/>
      <c r="K20" s="2315"/>
      <c r="L20" s="2297">
        <v>6</v>
      </c>
      <c r="M20" s="2298"/>
    </row>
    <row r="21" spans="1:18">
      <c r="A21" s="2297">
        <v>7</v>
      </c>
      <c r="B21" s="2294"/>
      <c r="C21" s="2297"/>
      <c r="D21" s="2294" t="s">
        <v>2256</v>
      </c>
      <c r="E21" s="2294"/>
      <c r="F21" s="2298"/>
      <c r="G21" s="2297" t="s">
        <v>2257</v>
      </c>
      <c r="H21" s="2294"/>
      <c r="I21" s="2298"/>
      <c r="J21" s="2315"/>
      <c r="K21" s="2308" t="s">
        <v>2258</v>
      </c>
      <c r="L21" s="2297">
        <v>7</v>
      </c>
      <c r="M21" s="2298"/>
    </row>
    <row r="22" spans="1:18">
      <c r="A22" s="2297">
        <v>8</v>
      </c>
      <c r="B22" s="2294"/>
      <c r="C22" s="2297"/>
      <c r="D22" s="2294"/>
      <c r="E22" s="2294" t="s">
        <v>2259</v>
      </c>
      <c r="F22" s="2298"/>
      <c r="G22" s="2297" t="s">
        <v>2260</v>
      </c>
      <c r="H22" s="2294"/>
      <c r="I22" s="2298"/>
      <c r="J22" s="2308" t="s">
        <v>2261</v>
      </c>
      <c r="K22" s="2308" t="s">
        <v>2262</v>
      </c>
      <c r="L22" s="2297">
        <v>8</v>
      </c>
      <c r="M22" s="2298"/>
    </row>
    <row r="23" spans="1:18">
      <c r="A23" s="2297">
        <v>9</v>
      </c>
      <c r="B23" s="2294"/>
      <c r="C23" s="2297"/>
      <c r="D23" s="2294"/>
      <c r="E23" s="2294"/>
      <c r="F23" s="2298"/>
      <c r="G23" s="2297"/>
      <c r="H23" s="2294"/>
      <c r="I23" s="2298"/>
      <c r="J23" s="2315"/>
      <c r="K23" s="2315"/>
      <c r="L23" s="2297">
        <v>9</v>
      </c>
      <c r="M23" s="2298"/>
    </row>
    <row r="24" spans="1:18">
      <c r="A24" s="2297">
        <v>10</v>
      </c>
      <c r="B24" s="2294"/>
      <c r="C24" s="2297"/>
      <c r="D24" s="2294"/>
      <c r="E24" s="2294"/>
      <c r="F24" s="2298"/>
      <c r="G24" s="2297"/>
      <c r="H24" s="2294"/>
      <c r="I24" s="2298"/>
      <c r="J24" s="2315"/>
      <c r="K24" s="2315"/>
      <c r="L24" s="2297">
        <v>10</v>
      </c>
      <c r="M24" s="2298"/>
    </row>
    <row r="25" spans="1:18">
      <c r="A25" s="2297">
        <v>11</v>
      </c>
      <c r="B25" s="2294"/>
      <c r="C25" s="2297"/>
      <c r="D25" s="2294"/>
      <c r="E25" s="2294"/>
      <c r="F25" s="2298"/>
      <c r="G25" s="2297"/>
      <c r="H25" s="2294"/>
      <c r="I25" s="2298"/>
      <c r="J25" s="2308"/>
      <c r="K25" s="2308"/>
      <c r="L25" s="2297">
        <v>11</v>
      </c>
      <c r="M25" s="2298"/>
    </row>
    <row r="26" spans="1:18">
      <c r="A26" s="2297">
        <v>12</v>
      </c>
      <c r="B26" s="2294"/>
      <c r="C26" s="2297"/>
      <c r="D26" s="2294"/>
      <c r="E26" s="2294"/>
      <c r="F26" s="2298"/>
      <c r="G26" s="2297"/>
      <c r="H26" s="2294"/>
      <c r="I26" s="2298"/>
      <c r="J26" s="2308"/>
      <c r="K26" s="2308"/>
      <c r="L26" s="2297">
        <v>12</v>
      </c>
      <c r="M26" s="2298"/>
    </row>
    <row r="27" spans="1:18">
      <c r="A27" s="2297">
        <v>13</v>
      </c>
      <c r="B27" s="2294"/>
      <c r="C27" s="2297"/>
      <c r="D27" s="2294"/>
      <c r="E27" s="2294"/>
      <c r="F27" s="2298"/>
      <c r="G27" s="2297"/>
      <c r="H27" s="2294"/>
      <c r="I27" s="2298"/>
      <c r="J27" s="2315"/>
      <c r="K27" s="2315"/>
      <c r="L27" s="2297">
        <v>13</v>
      </c>
      <c r="M27" s="2298"/>
    </row>
    <row r="28" spans="1:18">
      <c r="A28" s="2297">
        <v>14</v>
      </c>
      <c r="B28" s="2294"/>
      <c r="C28" s="2297"/>
      <c r="D28" s="2294"/>
      <c r="E28" s="2294"/>
      <c r="F28" s="2298"/>
      <c r="G28" s="2297"/>
      <c r="H28" s="2294"/>
      <c r="I28" s="2298"/>
      <c r="J28" s="2315"/>
      <c r="K28" s="2315"/>
      <c r="L28" s="2297">
        <v>14</v>
      </c>
      <c r="M28" s="2298"/>
    </row>
    <row r="29" spans="1:18">
      <c r="A29" s="2297">
        <v>15</v>
      </c>
      <c r="B29" s="2294"/>
      <c r="C29" s="2297"/>
      <c r="D29" s="2294"/>
      <c r="E29" s="2294"/>
      <c r="F29" s="2298"/>
      <c r="G29" s="2297"/>
      <c r="H29" s="2294"/>
      <c r="I29" s="2298"/>
      <c r="J29" s="2308"/>
      <c r="K29" s="2308"/>
      <c r="L29" s="2297">
        <v>15</v>
      </c>
      <c r="M29" s="2298"/>
    </row>
    <row r="30" spans="1:18">
      <c r="A30" s="2297">
        <v>16</v>
      </c>
      <c r="B30" s="2294"/>
      <c r="C30" s="2297"/>
      <c r="D30" s="2294"/>
      <c r="E30" s="2294"/>
      <c r="F30" s="2298"/>
      <c r="G30" s="2297"/>
      <c r="H30" s="2294"/>
      <c r="I30" s="2298"/>
      <c r="J30" s="2315"/>
      <c r="K30" s="2315"/>
      <c r="L30" s="2297">
        <v>16</v>
      </c>
      <c r="M30" s="2298"/>
    </row>
    <row r="31" spans="1:18">
      <c r="A31" s="2297">
        <v>17</v>
      </c>
      <c r="B31" s="2294"/>
      <c r="C31" s="2297"/>
      <c r="D31" s="2294"/>
      <c r="E31" s="2294"/>
      <c r="F31" s="2298"/>
      <c r="G31" s="2297"/>
      <c r="H31" s="2294"/>
      <c r="I31" s="2298"/>
      <c r="J31" s="2315"/>
      <c r="K31" s="2315"/>
      <c r="L31" s="2297">
        <v>17</v>
      </c>
      <c r="M31" s="2298"/>
    </row>
    <row r="32" spans="1:18">
      <c r="A32" s="2297">
        <v>18</v>
      </c>
      <c r="B32" s="2294"/>
      <c r="C32" s="2297"/>
      <c r="D32" s="2294"/>
      <c r="E32" s="2294"/>
      <c r="F32" s="2298"/>
      <c r="G32" s="2297"/>
      <c r="H32" s="2294"/>
      <c r="I32" s="2298"/>
      <c r="J32" s="2315"/>
      <c r="K32" s="2315"/>
      <c r="L32" s="2297">
        <v>18</v>
      </c>
      <c r="M32" s="2298"/>
    </row>
    <row r="33" spans="1:13">
      <c r="A33" s="2297">
        <v>19</v>
      </c>
      <c r="B33" s="2294"/>
      <c r="C33" s="2297"/>
      <c r="D33" s="2294"/>
      <c r="E33" s="2294"/>
      <c r="F33" s="2298"/>
      <c r="G33" s="2297"/>
      <c r="H33" s="2294"/>
      <c r="I33" s="2298"/>
      <c r="J33" s="2315"/>
      <c r="K33" s="2315"/>
      <c r="L33" s="2297">
        <v>19</v>
      </c>
      <c r="M33" s="2298"/>
    </row>
    <row r="34" spans="1:13">
      <c r="A34" s="2297">
        <v>20</v>
      </c>
      <c r="B34" s="2294"/>
      <c r="C34" s="2297"/>
      <c r="D34" s="2294" t="s">
        <v>2263</v>
      </c>
      <c r="E34" s="2294"/>
      <c r="F34" s="2298"/>
      <c r="G34" s="2297"/>
      <c r="H34" s="2294"/>
      <c r="I34" s="2298"/>
      <c r="J34" s="2315"/>
      <c r="K34" s="2315"/>
      <c r="L34" s="2297">
        <v>20</v>
      </c>
      <c r="M34" s="2298"/>
    </row>
    <row r="35" spans="1:13">
      <c r="A35" s="2297">
        <v>21</v>
      </c>
      <c r="B35" s="2294"/>
      <c r="C35" s="2297"/>
      <c r="D35" s="2294"/>
      <c r="E35" s="2294" t="s">
        <v>2264</v>
      </c>
      <c r="F35" s="2298"/>
      <c r="G35" s="2297"/>
      <c r="H35" s="2294"/>
      <c r="I35" s="2298"/>
      <c r="J35" s="2315"/>
      <c r="K35" s="2315"/>
      <c r="L35" s="2297">
        <v>21</v>
      </c>
      <c r="M35" s="2298"/>
    </row>
    <row r="36" spans="1:13">
      <c r="A36" s="2297">
        <v>22</v>
      </c>
      <c r="B36" s="2294"/>
      <c r="C36" s="2297"/>
      <c r="D36" s="2294"/>
      <c r="E36" s="2294"/>
      <c r="F36" s="2298"/>
      <c r="G36" s="2297"/>
      <c r="H36" s="2294"/>
      <c r="I36" s="2298"/>
      <c r="J36" s="2315"/>
      <c r="K36" s="2315"/>
      <c r="L36" s="2297">
        <v>22</v>
      </c>
      <c r="M36" s="2298"/>
    </row>
    <row r="37" spans="1:13">
      <c r="A37" s="2297">
        <v>23</v>
      </c>
      <c r="B37" s="2294"/>
      <c r="C37" s="2297"/>
      <c r="D37" s="2294"/>
      <c r="E37" s="2294"/>
      <c r="F37" s="2298"/>
      <c r="G37" s="2297"/>
      <c r="H37" s="2294"/>
      <c r="I37" s="2298"/>
      <c r="J37" s="2315"/>
      <c r="K37" s="2315"/>
      <c r="L37" s="2297">
        <v>23</v>
      </c>
      <c r="M37" s="2298"/>
    </row>
    <row r="38" spans="1:13">
      <c r="A38" s="2297">
        <v>24</v>
      </c>
      <c r="B38" s="2294"/>
      <c r="C38" s="2297"/>
      <c r="D38" s="2294"/>
      <c r="E38" s="2294"/>
      <c r="F38" s="2298"/>
      <c r="G38" s="2297"/>
      <c r="H38" s="2294"/>
      <c r="I38" s="2298"/>
      <c r="J38" s="2315"/>
      <c r="K38" s="2315"/>
      <c r="L38" s="2297">
        <v>24</v>
      </c>
      <c r="M38" s="2298"/>
    </row>
    <row r="39" spans="1:13">
      <c r="A39" s="2297">
        <v>25</v>
      </c>
      <c r="B39" s="2294"/>
      <c r="C39" s="2297"/>
      <c r="D39" s="2294"/>
      <c r="E39" s="2294"/>
      <c r="F39" s="2298"/>
      <c r="G39" s="2297"/>
      <c r="H39" s="2294"/>
      <c r="I39" s="2298"/>
      <c r="J39" s="2315"/>
      <c r="K39" s="2315"/>
      <c r="L39" s="2297">
        <v>25</v>
      </c>
      <c r="M39" s="2298"/>
    </row>
    <row r="40" spans="1:13">
      <c r="A40" s="2297">
        <v>26</v>
      </c>
      <c r="B40" s="2294"/>
      <c r="C40" s="2297"/>
      <c r="D40" s="2294"/>
      <c r="E40" s="2294"/>
      <c r="F40" s="2298"/>
      <c r="G40" s="2297"/>
      <c r="H40" s="2294"/>
      <c r="I40" s="2298"/>
      <c r="J40" s="2315"/>
      <c r="K40" s="2315"/>
      <c r="L40" s="2297">
        <v>26</v>
      </c>
      <c r="M40" s="2298"/>
    </row>
    <row r="41" spans="1:13">
      <c r="A41" s="2297">
        <v>27</v>
      </c>
      <c r="B41" s="2294"/>
      <c r="C41" s="2297"/>
      <c r="D41" s="2294"/>
      <c r="E41" s="2294"/>
      <c r="F41" s="2298"/>
      <c r="G41" s="2297"/>
      <c r="H41" s="2294"/>
      <c r="I41" s="2298"/>
      <c r="J41" s="2315"/>
      <c r="K41" s="2315"/>
      <c r="L41" s="2297">
        <v>27</v>
      </c>
      <c r="M41" s="2298"/>
    </row>
    <row r="42" spans="1:13">
      <c r="A42" s="2297">
        <v>28</v>
      </c>
      <c r="B42" s="2294"/>
      <c r="C42" s="2297"/>
      <c r="D42" s="2294"/>
      <c r="E42" s="2294"/>
      <c r="F42" s="2298"/>
      <c r="G42" s="2297"/>
      <c r="H42" s="2294"/>
      <c r="I42" s="2298"/>
      <c r="J42" s="2315"/>
      <c r="K42" s="2315"/>
      <c r="L42" s="2297">
        <v>28</v>
      </c>
      <c r="M42" s="2298"/>
    </row>
    <row r="43" spans="1:13">
      <c r="A43" s="2297">
        <v>29</v>
      </c>
      <c r="B43" s="2294"/>
      <c r="C43" s="2297"/>
      <c r="D43" s="2294"/>
      <c r="E43" s="2294"/>
      <c r="F43" s="2298"/>
      <c r="G43" s="2297"/>
      <c r="H43" s="2294"/>
      <c r="I43" s="2298"/>
      <c r="J43" s="2315"/>
      <c r="K43" s="2315"/>
      <c r="L43" s="2297">
        <v>29</v>
      </c>
      <c r="M43" s="2298"/>
    </row>
    <row r="44" spans="1:13">
      <c r="A44" s="2297">
        <v>30</v>
      </c>
      <c r="B44" s="2294"/>
      <c r="C44" s="2297"/>
      <c r="D44" s="2294"/>
      <c r="E44" s="2294"/>
      <c r="F44" s="2298"/>
      <c r="G44" s="2297"/>
      <c r="H44" s="2294"/>
      <c r="I44" s="2298"/>
      <c r="J44" s="2315"/>
      <c r="K44" s="2315"/>
      <c r="L44" s="2297">
        <v>30</v>
      </c>
      <c r="M44" s="2298"/>
    </row>
    <row r="45" spans="1:13">
      <c r="A45" s="2297">
        <v>31</v>
      </c>
      <c r="B45" s="2294"/>
      <c r="C45" s="2297"/>
      <c r="D45" s="2294"/>
      <c r="E45" s="2294"/>
      <c r="F45" s="2298"/>
      <c r="G45" s="2297"/>
      <c r="H45" s="2294"/>
      <c r="I45" s="2298"/>
      <c r="J45" s="2315"/>
      <c r="K45" s="2315"/>
      <c r="L45" s="2297">
        <v>31</v>
      </c>
      <c r="M45" s="2298"/>
    </row>
    <row r="46" spans="1:13">
      <c r="A46" s="2297">
        <v>32</v>
      </c>
      <c r="B46" s="2294"/>
      <c r="C46" s="2297"/>
      <c r="D46" s="2294"/>
      <c r="E46" s="2294"/>
      <c r="F46" s="2298"/>
      <c r="G46" s="2297"/>
      <c r="H46" s="2294"/>
      <c r="I46" s="2298"/>
      <c r="J46" s="2315"/>
      <c r="K46" s="2315"/>
      <c r="L46" s="2297">
        <v>32</v>
      </c>
      <c r="M46" s="2298"/>
    </row>
    <row r="47" spans="1:13">
      <c r="A47" s="2297">
        <v>33</v>
      </c>
      <c r="B47" s="2294"/>
      <c r="C47" s="2297"/>
      <c r="D47" s="2294"/>
      <c r="E47" s="2294"/>
      <c r="F47" s="2298"/>
      <c r="G47" s="2297"/>
      <c r="H47" s="2294"/>
      <c r="I47" s="2298"/>
      <c r="J47" s="2315"/>
      <c r="K47" s="2315"/>
      <c r="L47" s="2297">
        <v>33</v>
      </c>
      <c r="M47" s="2298"/>
    </row>
    <row r="48" spans="1:13">
      <c r="A48" s="2309">
        <v>34</v>
      </c>
      <c r="B48" s="2310"/>
      <c r="C48" s="2309"/>
      <c r="D48" s="2310"/>
      <c r="E48" s="2310"/>
      <c r="F48" s="2312"/>
      <c r="G48" s="2309"/>
      <c r="H48" s="2310"/>
      <c r="I48" s="2312"/>
      <c r="J48" s="2316"/>
      <c r="K48" s="2316"/>
      <c r="L48" s="2309">
        <v>34</v>
      </c>
      <c r="M48" s="2312"/>
    </row>
    <row r="49" spans="1:13">
      <c r="A49" s="2297"/>
      <c r="B49" s="2294"/>
      <c r="C49" s="2294"/>
      <c r="D49" s="2294" t="s">
        <v>2265</v>
      </c>
      <c r="E49" s="2294"/>
      <c r="F49" s="2294"/>
      <c r="G49" s="2294"/>
      <c r="H49" s="2294"/>
      <c r="I49" s="2294"/>
      <c r="J49" s="2294"/>
      <c r="K49" s="2294"/>
      <c r="L49" s="2294"/>
      <c r="M49" s="2298"/>
    </row>
    <row r="50" spans="1:13">
      <c r="A50" s="2297"/>
      <c r="B50" s="2294"/>
      <c r="C50" s="2317" t="s">
        <v>2266</v>
      </c>
      <c r="D50" s="2294"/>
      <c r="E50" s="2294"/>
      <c r="F50" s="2294"/>
      <c r="G50" s="2294"/>
      <c r="H50" s="2294"/>
      <c r="I50" s="2294"/>
      <c r="J50" s="2294"/>
      <c r="K50" s="2294"/>
      <c r="L50" s="2294"/>
      <c r="M50" s="2298"/>
    </row>
    <row r="51" spans="1:13">
      <c r="A51" s="2297"/>
      <c r="B51" s="2294"/>
      <c r="C51" s="2317" t="s">
        <v>2267</v>
      </c>
      <c r="D51" s="2294"/>
      <c r="E51" s="2294"/>
      <c r="F51" s="2294"/>
      <c r="G51" s="2294"/>
      <c r="H51" s="2294"/>
      <c r="I51" s="2294"/>
      <c r="J51" s="2294"/>
      <c r="K51" s="2294"/>
      <c r="L51" s="2294"/>
      <c r="M51" s="2298"/>
    </row>
    <row r="52" spans="1:13">
      <c r="A52" s="2297"/>
      <c r="B52" s="2294"/>
      <c r="C52" s="2294" t="s">
        <v>292</v>
      </c>
      <c r="D52" s="2294" t="s">
        <v>2268</v>
      </c>
      <c r="E52" s="2294"/>
      <c r="F52" s="2294"/>
      <c r="G52" s="2294"/>
      <c r="H52" s="2294"/>
      <c r="I52" s="2294"/>
      <c r="J52" s="2294"/>
      <c r="K52" s="2294"/>
      <c r="L52" s="2294"/>
      <c r="M52" s="2298"/>
    </row>
    <row r="53" spans="1:13">
      <c r="A53" s="2297"/>
      <c r="B53" s="2294"/>
      <c r="C53" s="2317" t="s">
        <v>2269</v>
      </c>
      <c r="D53" s="2317"/>
      <c r="E53" s="2294"/>
      <c r="F53" s="2294"/>
      <c r="G53" s="2294"/>
      <c r="H53" s="2294"/>
      <c r="I53" s="2294"/>
      <c r="J53" s="2294"/>
      <c r="K53" s="2294"/>
      <c r="L53" s="2294"/>
      <c r="M53" s="2298"/>
    </row>
    <row r="54" spans="1:13" ht="3" customHeight="1">
      <c r="A54" s="2299"/>
      <c r="B54" s="2300"/>
      <c r="C54" s="2300"/>
      <c r="D54" s="2300"/>
      <c r="E54" s="2300"/>
      <c r="F54" s="2300"/>
      <c r="G54" s="2300"/>
      <c r="H54" s="2300"/>
      <c r="I54" s="2300"/>
      <c r="J54" s="2300"/>
      <c r="K54" s="2300"/>
      <c r="L54" s="2300"/>
      <c r="M54" s="2301"/>
    </row>
    <row r="55" spans="1:13">
      <c r="A55" s="2302"/>
      <c r="B55" s="2303"/>
      <c r="C55" s="2302"/>
      <c r="D55" s="2303" t="s">
        <v>2270</v>
      </c>
      <c r="E55" s="2303"/>
      <c r="F55" s="2304"/>
      <c r="G55" s="2303"/>
      <c r="H55" s="2303"/>
      <c r="I55" s="2303"/>
      <c r="J55" s="2314"/>
      <c r="K55" s="2306" t="s">
        <v>2251</v>
      </c>
      <c r="L55" s="2302"/>
      <c r="M55" s="2304"/>
    </row>
    <row r="56" spans="1:13">
      <c r="A56" s="2297" t="s">
        <v>7</v>
      </c>
      <c r="B56" s="2294"/>
      <c r="C56" s="2297" t="s">
        <v>2271</v>
      </c>
      <c r="D56" s="2294"/>
      <c r="E56" s="2294"/>
      <c r="F56" s="2298"/>
      <c r="G56" s="2294" t="s">
        <v>2272</v>
      </c>
      <c r="H56" s="2294"/>
      <c r="I56" s="2294"/>
      <c r="J56" s="2308" t="s">
        <v>2273</v>
      </c>
      <c r="K56" s="2308" t="s">
        <v>2254</v>
      </c>
      <c r="L56" s="2297" t="s">
        <v>7</v>
      </c>
      <c r="M56" s="2298"/>
    </row>
    <row r="57" spans="1:13">
      <c r="A57" s="2307" t="s">
        <v>17</v>
      </c>
      <c r="B57" s="2294"/>
      <c r="C57" s="2297"/>
      <c r="D57" s="2294" t="s">
        <v>2274</v>
      </c>
      <c r="E57" s="2294"/>
      <c r="F57" s="2298"/>
      <c r="G57" s="2294"/>
      <c r="H57" s="2294"/>
      <c r="I57" s="2294"/>
      <c r="J57" s="2308" t="s">
        <v>2275</v>
      </c>
      <c r="K57" s="2308" t="s">
        <v>2253</v>
      </c>
      <c r="L57" s="2297" t="s">
        <v>17</v>
      </c>
      <c r="M57" s="2298"/>
    </row>
    <row r="58" spans="1:13">
      <c r="A58" s="2309"/>
      <c r="B58" s="2310"/>
      <c r="C58" s="2309"/>
      <c r="D58" s="2310"/>
      <c r="E58" s="2310" t="s">
        <v>2276</v>
      </c>
      <c r="F58" s="2312"/>
      <c r="G58" s="2310" t="s">
        <v>327</v>
      </c>
      <c r="H58" s="2311" t="s">
        <v>25</v>
      </c>
      <c r="I58" s="2310"/>
      <c r="J58" s="2313" t="s">
        <v>26</v>
      </c>
      <c r="K58" s="2313" t="s">
        <v>27</v>
      </c>
      <c r="L58" s="2309"/>
      <c r="M58" s="2312"/>
    </row>
    <row r="59" spans="1:13">
      <c r="A59" s="2302">
        <v>1</v>
      </c>
      <c r="B59" s="2303"/>
      <c r="C59" s="2302"/>
      <c r="D59" s="2303"/>
      <c r="E59" s="2303"/>
      <c r="F59" s="2304"/>
      <c r="G59" s="2303"/>
      <c r="H59" s="2303"/>
      <c r="I59" s="2303"/>
      <c r="J59" s="2314"/>
      <c r="K59" s="2314"/>
      <c r="L59" s="2302">
        <v>1</v>
      </c>
      <c r="M59" s="2304"/>
    </row>
    <row r="60" spans="1:13">
      <c r="A60" s="2297">
        <v>2</v>
      </c>
      <c r="B60" s="2294"/>
      <c r="C60" s="2297"/>
      <c r="D60" s="2294"/>
      <c r="E60" s="2294"/>
      <c r="F60" s="2298"/>
      <c r="G60" s="2294"/>
      <c r="H60" s="2294"/>
      <c r="I60" s="2294"/>
      <c r="J60" s="2315"/>
      <c r="K60" s="2315"/>
      <c r="L60" s="2297">
        <v>2</v>
      </c>
      <c r="M60" s="2298"/>
    </row>
    <row r="61" spans="1:13">
      <c r="A61" s="2297">
        <v>3</v>
      </c>
      <c r="B61" s="2294"/>
      <c r="C61" s="2297"/>
      <c r="D61" s="2294"/>
      <c r="E61" s="2294"/>
      <c r="F61" s="2298"/>
      <c r="G61" s="2294"/>
      <c r="H61" s="2294"/>
      <c r="I61" s="2294"/>
      <c r="J61" s="2315"/>
      <c r="K61" s="2315"/>
      <c r="L61" s="2297">
        <v>3</v>
      </c>
      <c r="M61" s="2298"/>
    </row>
    <row r="62" spans="1:13">
      <c r="A62" s="2297">
        <v>4</v>
      </c>
      <c r="B62" s="2294"/>
      <c r="C62" s="2297"/>
      <c r="D62" s="2294"/>
      <c r="E62" s="2294"/>
      <c r="F62" s="2298"/>
      <c r="G62" s="2294"/>
      <c r="H62" s="2294"/>
      <c r="I62" s="2294"/>
      <c r="J62" s="2315"/>
      <c r="K62" s="2315"/>
      <c r="L62" s="2297">
        <v>4</v>
      </c>
      <c r="M62" s="2298"/>
    </row>
    <row r="63" spans="1:13">
      <c r="A63" s="2297">
        <v>5</v>
      </c>
      <c r="B63" s="2294"/>
      <c r="C63" s="2297"/>
      <c r="D63" s="2294"/>
      <c r="E63" s="2294"/>
      <c r="F63" s="2298"/>
      <c r="G63" s="2294"/>
      <c r="H63" s="2294"/>
      <c r="I63" s="2294"/>
      <c r="J63" s="2315"/>
      <c r="K63" s="2315"/>
      <c r="L63" s="2297">
        <v>5</v>
      </c>
      <c r="M63" s="2298"/>
    </row>
    <row r="64" spans="1:13">
      <c r="A64" s="2297">
        <v>6</v>
      </c>
      <c r="B64" s="2294"/>
      <c r="C64" s="2297"/>
      <c r="D64" s="2294"/>
      <c r="E64" s="2294"/>
      <c r="F64" s="2298"/>
      <c r="G64" s="2294"/>
      <c r="H64" s="2294"/>
      <c r="I64" s="2294"/>
      <c r="J64" s="2315"/>
      <c r="K64" s="2315"/>
      <c r="L64" s="2297">
        <v>6</v>
      </c>
      <c r="M64" s="2298"/>
    </row>
    <row r="65" spans="1:13">
      <c r="A65" s="2297">
        <v>7</v>
      </c>
      <c r="B65" s="2294"/>
      <c r="C65" s="2297"/>
      <c r="D65" s="2294"/>
      <c r="E65" s="2294"/>
      <c r="F65" s="2298"/>
      <c r="G65" s="2294"/>
      <c r="H65" s="2294"/>
      <c r="I65" s="2294"/>
      <c r="J65" s="2315"/>
      <c r="K65" s="2315"/>
      <c r="L65" s="2297">
        <v>7</v>
      </c>
      <c r="M65" s="2298"/>
    </row>
    <row r="66" spans="1:13">
      <c r="A66" s="2297">
        <v>8</v>
      </c>
      <c r="B66" s="2294"/>
      <c r="C66" s="2297"/>
      <c r="D66" s="2294"/>
      <c r="E66" s="2294"/>
      <c r="F66" s="2298"/>
      <c r="G66" s="2294"/>
      <c r="H66" s="2294"/>
      <c r="I66" s="2294"/>
      <c r="J66" s="2315"/>
      <c r="K66" s="2315"/>
      <c r="L66" s="2297">
        <v>8</v>
      </c>
      <c r="M66" s="2298"/>
    </row>
    <row r="67" spans="1:13">
      <c r="A67" s="2309">
        <v>9</v>
      </c>
      <c r="B67" s="2310"/>
      <c r="C67" s="2309"/>
      <c r="D67" s="2310"/>
      <c r="E67" s="2310"/>
      <c r="F67" s="2312"/>
      <c r="G67" s="2310"/>
      <c r="H67" s="2310"/>
      <c r="I67" s="2310"/>
      <c r="J67" s="2316"/>
      <c r="K67" s="2316"/>
      <c r="L67" s="2309">
        <v>9</v>
      </c>
      <c r="M67" s="2312"/>
    </row>
    <row r="68" spans="1:13">
      <c r="A68" s="2294"/>
      <c r="B68" s="2294"/>
      <c r="C68" s="2294"/>
      <c r="D68" s="2294"/>
      <c r="E68" s="2294"/>
      <c r="F68" s="2294"/>
      <c r="G68" s="2294"/>
      <c r="H68" s="2294"/>
      <c r="I68" s="2294"/>
      <c r="K68" s="2294"/>
      <c r="L68" s="2294"/>
      <c r="M68" s="2296" t="s">
        <v>2277</v>
      </c>
    </row>
    <row r="69" spans="1:13">
      <c r="A69" s="2318"/>
      <c r="B69" s="2318"/>
      <c r="C69" s="2318"/>
      <c r="D69" s="2318"/>
      <c r="E69" s="2318"/>
      <c r="F69" s="2318"/>
      <c r="G69" s="2318"/>
      <c r="H69" s="2318"/>
      <c r="I69" s="2318"/>
      <c r="J69" s="2318"/>
      <c r="K69" s="2318"/>
      <c r="L69" s="2318"/>
      <c r="M69" s="2318"/>
    </row>
  </sheetData>
  <customSheetViews>
    <customSheetView guid="{4E7A3D04-9F51-465C-A42B-3DF9B3E7D5B5}" showPageBreaks="1" fitToPage="1" printArea="1">
      <selection activeCell="O36" sqref="O36"/>
      <pageMargins left="0.5" right="0.5" top="0.375" bottom="0.25" header="0.5" footer="0.5"/>
      <printOptions horizontalCentered="1" verticalCentered="1"/>
      <pageSetup scale="91" orientation="portrait" horizontalDpi="4294967292" r:id="rId1"/>
      <headerFooter alignWithMargins="0"/>
    </customSheetView>
    <customSheetView guid="{0DB5BAD5-393A-4F38-9E8B-709DEA7858B1}" showPageBreaks="1" fitToPage="1" printArea="1">
      <selection activeCell="O36" sqref="O36"/>
      <pageMargins left="0.5" right="0.5" top="0.375" bottom="0.25" header="0.5" footer="0.5"/>
      <printOptions horizontalCentered="1" verticalCentered="1"/>
      <pageSetup scale="91" orientation="portrait" horizontalDpi="4294967292" r:id="rId2"/>
      <headerFooter alignWithMargins="0"/>
    </customSheetView>
    <customSheetView guid="{9188604F-721B-4607-B5A7-F14601E34BB8}" showPageBreaks="1" fitToPage="1" printArea="1">
      <selection activeCell="O36" sqref="O36"/>
      <pageMargins left="0.5" right="0.5" top="0.375" bottom="0.25" header="0.5" footer="0.5"/>
      <printOptions horizontalCentered="1" verticalCentered="1"/>
      <pageSetup scale="92" orientation="portrait" horizontalDpi="4294967292" r:id="rId3"/>
      <headerFooter alignWithMargins="0"/>
    </customSheetView>
    <customSheetView guid="{26429A53-B624-4AA6-8C8D-667186B058B8}" fitToPage="1">
      <pageMargins left="0.5" right="0.5" top="0.375" bottom="0.25" header="0.5" footer="0.5"/>
      <printOptions horizontalCentered="1" verticalCentered="1"/>
      <pageSetup scale="84" orientation="portrait" horizontalDpi="4294967292" r:id="rId4"/>
      <headerFooter alignWithMargins="0"/>
    </customSheetView>
    <customSheetView guid="{7390B031-6060-4327-BF01-8B9465EDB6D9}" fitToPage="1">
      <pageMargins left="0.5" right="0.5" top="0.375" bottom="0.25" header="0.5" footer="0.5"/>
      <printOptions horizontalCentered="1" verticalCentered="1"/>
      <pageSetup scale="84" orientation="portrait" horizontalDpi="4294967292" r:id="rId5"/>
      <headerFooter alignWithMargins="0"/>
    </customSheetView>
    <customSheetView guid="{49D366EC-C851-4932-854D-8EA887B298C5}" fitToPage="1">
      <selection activeCell="O36" sqref="O36"/>
      <pageMargins left="0.5" right="0.5" top="0.375" bottom="0.25" header="0.5" footer="0.5"/>
      <printOptions horizontalCentered="1" verticalCentered="1"/>
      <pageSetup scale="84" orientation="portrait" horizontalDpi="4294967292" r:id="rId6"/>
      <headerFooter alignWithMargins="0"/>
    </customSheetView>
    <customSheetView guid="{F228F194-B0FE-4A91-A927-06A4E89703F0}" fitToPage="1">
      <selection activeCell="O36" sqref="O36"/>
      <pageMargins left="0.5" right="0.5" top="0.375" bottom="0.25" header="0.5" footer="0.5"/>
      <printOptions horizontalCentered="1" verticalCentered="1"/>
      <pageSetup scale="91" orientation="portrait" horizontalDpi="4294967292" r:id="rId7"/>
      <headerFooter alignWithMargins="0"/>
    </customSheetView>
    <customSheetView guid="{A2494C54-8D9D-4A05-9F27-C858173D9692}" fitToPage="1">
      <selection activeCell="O36" sqref="O36"/>
      <pageMargins left="0.5" right="0.5" top="0.375" bottom="0.25" header="0.5" footer="0.5"/>
      <printOptions horizontalCentered="1" verticalCentered="1"/>
      <pageSetup scale="91" orientation="portrait" horizontalDpi="4294967292" r:id="rId8"/>
      <headerFooter alignWithMargins="0"/>
    </customSheetView>
    <customSheetView guid="{74404EEC-CA6A-48B0-B168-B7933282EEB2}" showPageBreaks="1" fitToPage="1" printArea="1">
      <selection activeCell="O36" sqref="O36"/>
      <pageMargins left="0.5" right="0.5" top="0.375" bottom="0.25" header="0.5" footer="0.5"/>
      <printOptions horizontalCentered="1" verticalCentered="1"/>
      <pageSetup scale="84" orientation="portrait" horizontalDpi="4294967292" r:id="rId9"/>
      <headerFooter alignWithMargins="0"/>
    </customSheetView>
    <customSheetView guid="{FB19BFAA-60BA-4CC2-92E5-E4C141AE804E}" fitToPage="1">
      <selection activeCell="O36" sqref="O36"/>
      <pageMargins left="0.5" right="0.5" top="0.375" bottom="0.25" header="0.5" footer="0.5"/>
      <printOptions horizontalCentered="1" verticalCentered="1"/>
      <pageSetup scale="91" orientation="portrait" horizontalDpi="4294967292" r:id="rId10"/>
      <headerFooter alignWithMargins="0"/>
    </customSheetView>
    <customSheetView guid="{F56BCD39-3910-4701-BCCF-245589B07D98}" showPageBreaks="1" fitToPage="1" printArea="1">
      <selection activeCell="O36" sqref="O36"/>
      <pageMargins left="0.5" right="0.5" top="0.375" bottom="0.25" header="0.5" footer="0.5"/>
      <printOptions horizontalCentered="1" verticalCentered="1"/>
      <pageSetup scale="92" orientation="portrait" horizontalDpi="4294967292" r:id="rId11"/>
      <headerFooter alignWithMargins="0"/>
    </customSheetView>
  </customSheetViews>
  <mergeCells count="3">
    <mergeCell ref="A2:M2"/>
    <mergeCell ref="A3:M3"/>
    <mergeCell ref="O15:R17"/>
  </mergeCells>
  <printOptions horizontalCentered="1" verticalCentered="1"/>
  <pageMargins left="0.5" right="0.5" top="0.375" bottom="0.25" header="0.5" footer="0.5"/>
  <pageSetup scale="91" orientation="portrait" r:id="rId12"/>
  <headerFooter alignWithMargins="0"/>
  <legacyDrawing r:id="rId1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6"/>
  <sheetViews>
    <sheetView workbookViewId="0">
      <selection activeCell="C38" sqref="C38"/>
    </sheetView>
  </sheetViews>
  <sheetFormatPr defaultColWidth="11.42578125" defaultRowHeight="12.75"/>
  <cols>
    <col min="1" max="1" width="3" style="2320" customWidth="1"/>
    <col min="2" max="2" width="2.28515625" style="2320" customWidth="1"/>
    <col min="3" max="9" width="11.42578125" style="2320" customWidth="1"/>
    <col min="10" max="10" width="9.140625" style="2320" customWidth="1"/>
    <col min="11" max="11" width="16.7109375" style="2320" customWidth="1"/>
    <col min="12" max="16384" width="11.42578125" style="2320"/>
  </cols>
  <sheetData>
    <row r="1" spans="1:11">
      <c r="A1" s="2319" t="s">
        <v>3464</v>
      </c>
      <c r="B1" s="2319"/>
      <c r="C1" s="2319"/>
      <c r="D1" s="2319"/>
      <c r="E1" s="2319"/>
      <c r="F1" s="2319"/>
      <c r="G1" s="2319"/>
      <c r="H1" s="2319"/>
      <c r="I1" s="2319"/>
      <c r="J1" s="2319"/>
      <c r="K1" s="2319">
        <v>67</v>
      </c>
    </row>
    <row r="2" spans="1:11">
      <c r="A2" s="4018" t="s">
        <v>2278</v>
      </c>
      <c r="B2" s="4019"/>
      <c r="C2" s="4019"/>
      <c r="D2" s="4019"/>
      <c r="E2" s="4019"/>
      <c r="F2" s="4019"/>
      <c r="G2" s="4019"/>
      <c r="H2" s="4019"/>
      <c r="I2" s="4019"/>
      <c r="J2" s="4019"/>
      <c r="K2" s="4020"/>
    </row>
    <row r="3" spans="1:11">
      <c r="A3" s="4021" t="s">
        <v>295</v>
      </c>
      <c r="B3" s="4022"/>
      <c r="C3" s="4022"/>
      <c r="D3" s="4022"/>
      <c r="E3" s="4022"/>
      <c r="F3" s="4022"/>
      <c r="G3" s="4022"/>
      <c r="H3" s="4022"/>
      <c r="I3" s="4022"/>
      <c r="J3" s="4022"/>
      <c r="K3" s="4023"/>
    </row>
    <row r="4" spans="1:11">
      <c r="A4" s="2321"/>
      <c r="B4" s="2322"/>
      <c r="C4" s="2322"/>
      <c r="D4" s="2322"/>
      <c r="E4" s="2322"/>
      <c r="F4" s="2322"/>
      <c r="G4" s="2322"/>
      <c r="H4" s="2322"/>
      <c r="I4" s="2322"/>
      <c r="J4" s="2322"/>
      <c r="K4" s="2323"/>
    </row>
    <row r="5" spans="1:11">
      <c r="A5" s="2324"/>
      <c r="B5" s="2319"/>
      <c r="C5" s="2319"/>
      <c r="D5" s="2319"/>
      <c r="E5" s="2319"/>
      <c r="F5" s="2319"/>
      <c r="G5" s="2319"/>
      <c r="H5" s="2319"/>
      <c r="I5" s="2319"/>
      <c r="J5" s="2319"/>
      <c r="K5" s="2325"/>
    </row>
    <row r="6" spans="1:11">
      <c r="A6" s="2324"/>
      <c r="B6" s="2319"/>
      <c r="C6" s="2319" t="s">
        <v>2279</v>
      </c>
      <c r="D6" s="2319"/>
      <c r="E6" s="2319"/>
      <c r="F6" s="2319"/>
      <c r="G6" s="2319"/>
      <c r="H6" s="2319"/>
      <c r="I6" s="2319"/>
      <c r="J6" s="2319"/>
      <c r="K6" s="2325"/>
    </row>
    <row r="7" spans="1:11">
      <c r="A7" s="2324"/>
      <c r="C7" s="2319" t="s">
        <v>2280</v>
      </c>
      <c r="D7" s="2319"/>
      <c r="E7" s="2319"/>
      <c r="F7" s="2319"/>
      <c r="G7" s="2319"/>
      <c r="H7" s="2319"/>
      <c r="I7" s="2319"/>
      <c r="J7" s="2319"/>
      <c r="K7" s="2325"/>
    </row>
    <row r="8" spans="1:11">
      <c r="A8" s="2324"/>
      <c r="B8" s="2319"/>
      <c r="C8" s="2319"/>
      <c r="D8" s="2319"/>
      <c r="E8" s="2319"/>
      <c r="F8" s="2319"/>
      <c r="G8" s="2319"/>
      <c r="H8" s="2319"/>
      <c r="I8" s="2319"/>
      <c r="J8" s="2319"/>
      <c r="K8" s="2325"/>
    </row>
    <row r="9" spans="1:11" ht="3" customHeight="1">
      <c r="A9" s="2326"/>
      <c r="B9" s="2327"/>
      <c r="C9" s="2327"/>
      <c r="D9" s="2327"/>
      <c r="E9" s="2327"/>
      <c r="F9" s="2327"/>
      <c r="G9" s="2327"/>
      <c r="H9" s="2327"/>
      <c r="I9" s="2327"/>
      <c r="J9" s="2327"/>
      <c r="K9" s="2328"/>
    </row>
    <row r="10" spans="1:11">
      <c r="A10" s="2324"/>
      <c r="B10" s="2319"/>
      <c r="C10" s="2319"/>
      <c r="D10" s="2319"/>
      <c r="E10" s="2319"/>
      <c r="F10" s="2319"/>
      <c r="G10" s="2319"/>
      <c r="H10" s="2319"/>
      <c r="I10" s="2319"/>
      <c r="J10" s="2319"/>
      <c r="K10" s="2325"/>
    </row>
    <row r="11" spans="1:11">
      <c r="A11" s="2324"/>
      <c r="B11" s="2319"/>
      <c r="C11" s="2319" t="s">
        <v>2281</v>
      </c>
      <c r="D11" s="2319"/>
      <c r="E11" s="2319"/>
      <c r="F11" s="2319"/>
      <c r="G11" s="2319"/>
      <c r="H11" s="2319"/>
      <c r="I11" s="2319"/>
      <c r="J11" s="2319"/>
      <c r="K11" s="2325"/>
    </row>
    <row r="12" spans="1:11">
      <c r="A12" s="2324"/>
      <c r="B12" s="2319" t="s">
        <v>2282</v>
      </c>
      <c r="C12" s="2319"/>
      <c r="D12" s="2319"/>
      <c r="E12" s="2319"/>
      <c r="F12" s="2319"/>
      <c r="G12" s="2319"/>
      <c r="H12" s="2319"/>
      <c r="I12" s="2319"/>
      <c r="J12" s="2319"/>
      <c r="K12" s="2325"/>
    </row>
    <row r="13" spans="1:11">
      <c r="A13" s="2324"/>
      <c r="B13" s="2319" t="s">
        <v>2283</v>
      </c>
      <c r="C13" s="2319"/>
      <c r="D13" s="2319"/>
      <c r="E13" s="2319"/>
      <c r="F13" s="2319"/>
      <c r="G13" s="2319"/>
      <c r="H13" s="2319"/>
      <c r="I13" s="2319"/>
      <c r="J13" s="2319"/>
      <c r="K13" s="2325"/>
    </row>
    <row r="14" spans="1:11">
      <c r="A14" s="2324"/>
      <c r="B14" s="2319"/>
      <c r="C14" s="2319" t="s">
        <v>2284</v>
      </c>
      <c r="D14" s="2319"/>
      <c r="E14" s="2319"/>
      <c r="F14" s="2319"/>
      <c r="G14" s="2319"/>
      <c r="H14" s="2319"/>
      <c r="I14" s="2319"/>
      <c r="J14" s="2319"/>
      <c r="K14" s="2325"/>
    </row>
    <row r="15" spans="1:11">
      <c r="A15" s="2324"/>
      <c r="B15" s="2319"/>
      <c r="C15" s="2319" t="s">
        <v>2285</v>
      </c>
      <c r="D15" s="2319"/>
      <c r="E15" s="2319"/>
      <c r="F15" s="2319"/>
      <c r="G15" s="2319"/>
      <c r="H15" s="2319"/>
      <c r="I15" s="2319"/>
      <c r="J15" s="2319"/>
      <c r="K15" s="2325"/>
    </row>
    <row r="16" spans="1:11">
      <c r="A16" s="2324"/>
      <c r="B16" s="2319"/>
      <c r="C16" s="2319" t="s">
        <v>2286</v>
      </c>
      <c r="D16" s="2319"/>
      <c r="E16" s="2319"/>
      <c r="F16" s="2319"/>
      <c r="G16" s="2319"/>
      <c r="H16" s="2319"/>
      <c r="I16" s="2319"/>
      <c r="J16" s="2319"/>
      <c r="K16" s="2325"/>
    </row>
    <row r="17" spans="1:11">
      <c r="A17" s="2324"/>
      <c r="B17" s="2319" t="s">
        <v>2287</v>
      </c>
      <c r="C17" s="2319"/>
      <c r="D17" s="2319"/>
      <c r="E17" s="2319"/>
      <c r="F17" s="2319"/>
      <c r="G17" s="2319"/>
      <c r="H17" s="2319"/>
      <c r="I17" s="2319"/>
      <c r="J17" s="2319"/>
      <c r="K17" s="2325"/>
    </row>
    <row r="18" spans="1:11">
      <c r="A18" s="2324"/>
      <c r="B18" s="2319"/>
      <c r="C18" s="2319" t="s">
        <v>2288</v>
      </c>
      <c r="D18" s="2319"/>
      <c r="E18" s="2319"/>
      <c r="F18" s="2319"/>
      <c r="G18" s="2319"/>
      <c r="H18" s="2319"/>
      <c r="I18" s="2319"/>
      <c r="J18" s="2319"/>
      <c r="K18" s="2325"/>
    </row>
    <row r="19" spans="1:11">
      <c r="A19" s="2324"/>
      <c r="B19" s="2319" t="s">
        <v>2289</v>
      </c>
      <c r="C19" s="2319"/>
      <c r="D19" s="2319"/>
      <c r="E19" s="2319"/>
      <c r="F19" s="2319"/>
      <c r="G19" s="2319"/>
      <c r="H19" s="2319"/>
      <c r="I19" s="2319"/>
      <c r="J19" s="2319"/>
      <c r="K19" s="2325"/>
    </row>
    <row r="20" spans="1:11">
      <c r="A20" s="2324"/>
      <c r="B20" s="2319" t="s">
        <v>2290</v>
      </c>
      <c r="C20" s="2319"/>
      <c r="D20" s="2319"/>
      <c r="E20" s="2319"/>
      <c r="F20" s="2319"/>
      <c r="G20" s="2319"/>
      <c r="H20" s="2319"/>
      <c r="I20" s="2319"/>
      <c r="J20" s="2319"/>
      <c r="K20" s="2325"/>
    </row>
    <row r="21" spans="1:11">
      <c r="A21" s="2324"/>
      <c r="B21" s="2319"/>
      <c r="C21" s="2319" t="s">
        <v>2291</v>
      </c>
      <c r="D21" s="2319"/>
      <c r="E21" s="2319"/>
      <c r="F21" s="2319"/>
      <c r="G21" s="2319"/>
      <c r="H21" s="2319"/>
      <c r="I21" s="2319"/>
      <c r="J21" s="2319"/>
      <c r="K21" s="2325"/>
    </row>
    <row r="22" spans="1:11">
      <c r="A22" s="2324"/>
      <c r="B22" s="2319" t="s">
        <v>2292</v>
      </c>
      <c r="C22" s="2319"/>
      <c r="D22" s="2319"/>
      <c r="E22" s="2319"/>
      <c r="F22" s="2319"/>
      <c r="G22" s="2319"/>
      <c r="H22" s="2319"/>
      <c r="I22" s="2319"/>
      <c r="J22" s="2319"/>
      <c r="K22" s="2325"/>
    </row>
    <row r="23" spans="1:11">
      <c r="A23" s="2324"/>
      <c r="B23" s="2319"/>
      <c r="C23" s="2319"/>
      <c r="D23" s="2319"/>
      <c r="E23" s="2319"/>
      <c r="F23" s="2319"/>
      <c r="G23" s="2319"/>
      <c r="H23" s="2319"/>
      <c r="I23" s="2319"/>
      <c r="J23" s="2319"/>
      <c r="K23" s="2325"/>
    </row>
    <row r="24" spans="1:11">
      <c r="A24" s="2324"/>
      <c r="B24" s="2319"/>
      <c r="C24" s="2319"/>
      <c r="D24" s="2319"/>
      <c r="E24" s="2319"/>
      <c r="F24" s="2319"/>
      <c r="G24" s="2319"/>
      <c r="H24" s="2319"/>
      <c r="I24" s="2319"/>
      <c r="J24" s="2319"/>
      <c r="K24" s="2325"/>
    </row>
    <row r="25" spans="1:11">
      <c r="A25" s="2324"/>
      <c r="B25" s="2319"/>
      <c r="C25" s="2319"/>
      <c r="D25" s="2319"/>
      <c r="E25" s="2319"/>
      <c r="F25" s="2319"/>
      <c r="G25" s="2319"/>
      <c r="H25" s="2319"/>
      <c r="I25" s="2319"/>
      <c r="J25" s="2319"/>
      <c r="K25" s="2325"/>
    </row>
    <row r="26" spans="1:11">
      <c r="A26" s="2324"/>
      <c r="B26" s="2319"/>
      <c r="C26" s="3659" t="s">
        <v>3480</v>
      </c>
      <c r="E26" s="2329"/>
      <c r="F26" s="2329"/>
      <c r="G26" s="2329"/>
      <c r="H26" s="2329"/>
      <c r="I26" s="2329"/>
      <c r="J26" s="2329"/>
      <c r="K26" s="2325"/>
    </row>
    <row r="27" spans="1:11">
      <c r="A27" s="2324"/>
      <c r="B27" s="2319"/>
      <c r="C27" s="3659" t="s">
        <v>3481</v>
      </c>
      <c r="E27" s="2329"/>
      <c r="F27" s="2329"/>
      <c r="G27" s="2329"/>
      <c r="H27" s="2329"/>
      <c r="I27" s="2329"/>
      <c r="J27" s="2329"/>
      <c r="K27" s="2325"/>
    </row>
    <row r="28" spans="1:11">
      <c r="A28" s="2324"/>
      <c r="B28" s="2319"/>
      <c r="C28" s="3658"/>
      <c r="E28" s="2319"/>
      <c r="F28" s="2319"/>
      <c r="G28" s="2319"/>
      <c r="H28" s="2319"/>
      <c r="I28" s="2319"/>
      <c r="J28" s="2319"/>
      <c r="K28" s="2325"/>
    </row>
    <row r="29" spans="1:11">
      <c r="A29" s="2324"/>
      <c r="B29" s="2319"/>
      <c r="C29" s="3658"/>
      <c r="E29" s="2319"/>
      <c r="F29" s="2319"/>
      <c r="G29" s="2319"/>
      <c r="H29" s="2319"/>
      <c r="I29" s="2319"/>
      <c r="J29" s="2319"/>
      <c r="K29" s="2325"/>
    </row>
    <row r="30" spans="1:11">
      <c r="A30" s="2324"/>
      <c r="B30" s="2319"/>
      <c r="C30" s="3660" t="s">
        <v>3726</v>
      </c>
      <c r="E30" s="2319"/>
      <c r="F30" s="2319"/>
      <c r="G30" s="2319"/>
      <c r="H30" s="2319"/>
      <c r="I30" s="2319"/>
      <c r="J30" s="2319"/>
      <c r="K30" s="2325"/>
    </row>
    <row r="31" spans="1:11">
      <c r="A31" s="2324"/>
      <c r="B31" s="3658"/>
      <c r="C31" s="3660" t="s">
        <v>3727</v>
      </c>
      <c r="E31" s="3658"/>
      <c r="F31" s="3658"/>
      <c r="G31" s="3658"/>
      <c r="H31" s="3658"/>
      <c r="I31" s="3658"/>
      <c r="J31" s="3658"/>
      <c r="K31" s="2325"/>
    </row>
    <row r="32" spans="1:11">
      <c r="A32" s="2324"/>
      <c r="B32" s="2319"/>
      <c r="C32" s="3660" t="s">
        <v>3725</v>
      </c>
      <c r="E32" s="2319"/>
      <c r="F32" s="2319"/>
      <c r="G32" s="2319"/>
      <c r="H32" s="2319"/>
      <c r="I32" s="2319"/>
      <c r="J32" s="2319"/>
      <c r="K32" s="2325"/>
    </row>
    <row r="33" spans="1:11">
      <c r="A33" s="2324"/>
      <c r="B33" s="2319"/>
      <c r="C33" s="3660" t="s">
        <v>3724</v>
      </c>
      <c r="E33" s="2319"/>
      <c r="F33" s="2319"/>
      <c r="G33" s="2319"/>
      <c r="H33" s="2319"/>
      <c r="I33" s="2319"/>
      <c r="J33" s="2319"/>
      <c r="K33" s="2325"/>
    </row>
    <row r="34" spans="1:11">
      <c r="A34" s="2324"/>
      <c r="B34" s="2319"/>
      <c r="C34" s="3660" t="s">
        <v>3482</v>
      </c>
      <c r="E34" s="2319"/>
      <c r="F34" s="2319"/>
      <c r="G34" s="2319"/>
      <c r="H34" s="2319"/>
      <c r="I34" s="2319"/>
      <c r="J34" s="2319"/>
      <c r="K34" s="2325"/>
    </row>
    <row r="35" spans="1:11">
      <c r="A35" s="2324"/>
      <c r="B35" s="2319"/>
      <c r="C35" s="3660" t="s">
        <v>3483</v>
      </c>
      <c r="E35" s="2319"/>
      <c r="F35" s="2319"/>
      <c r="G35" s="2319"/>
      <c r="H35" s="2319"/>
      <c r="I35" s="2319"/>
      <c r="J35" s="2319"/>
      <c r="K35" s="2325"/>
    </row>
    <row r="36" spans="1:11">
      <c r="A36" s="2324"/>
      <c r="B36" s="2319"/>
      <c r="C36" s="3660" t="s">
        <v>3484</v>
      </c>
      <c r="E36" s="2319"/>
      <c r="F36" s="2319"/>
      <c r="G36" s="2319"/>
      <c r="H36" s="2319"/>
      <c r="I36" s="2319"/>
      <c r="J36" s="2319"/>
      <c r="K36" s="2325"/>
    </row>
    <row r="37" spans="1:11">
      <c r="A37" s="2324"/>
      <c r="B37" s="2319"/>
      <c r="C37" s="3660" t="s">
        <v>3485</v>
      </c>
      <c r="E37" s="2319"/>
      <c r="F37" s="2319"/>
      <c r="G37" s="2319"/>
      <c r="H37" s="2319"/>
      <c r="I37" s="2319"/>
      <c r="J37" s="2319"/>
      <c r="K37" s="2325"/>
    </row>
    <row r="38" spans="1:11">
      <c r="A38" s="2324"/>
      <c r="B38" s="2319"/>
      <c r="C38" s="3660" t="s">
        <v>3486</v>
      </c>
      <c r="E38" s="2319"/>
      <c r="F38" s="2319"/>
      <c r="G38" s="2319"/>
      <c r="H38" s="2319"/>
      <c r="I38" s="2319"/>
      <c r="J38" s="2319"/>
      <c r="K38" s="2325"/>
    </row>
    <row r="39" spans="1:11">
      <c r="A39" s="2324"/>
      <c r="B39" s="2319"/>
      <c r="C39" s="2330"/>
      <c r="E39" s="2319"/>
      <c r="F39" s="2319"/>
      <c r="G39" s="2319"/>
      <c r="H39" s="2319"/>
      <c r="I39" s="2319"/>
      <c r="J39" s="2319"/>
      <c r="K39" s="2325"/>
    </row>
    <row r="40" spans="1:11">
      <c r="A40" s="2324"/>
      <c r="B40" s="2319"/>
      <c r="C40" s="2319"/>
      <c r="D40" s="2330" t="s">
        <v>292</v>
      </c>
      <c r="E40" s="2319"/>
      <c r="F40" s="2319"/>
      <c r="G40" s="2319"/>
      <c r="H40" s="2319"/>
      <c r="I40" s="2319"/>
      <c r="J40" s="2319"/>
      <c r="K40" s="2325"/>
    </row>
    <row r="41" spans="1:11">
      <c r="A41" s="2324"/>
      <c r="B41" s="2319"/>
      <c r="C41" s="2319"/>
      <c r="I41" s="2319"/>
      <c r="J41" s="2319"/>
      <c r="K41" s="2325"/>
    </row>
    <row r="42" spans="1:11">
      <c r="A42" s="2324"/>
      <c r="B42" s="2319"/>
      <c r="C42" s="2319"/>
      <c r="D42" s="2319"/>
      <c r="E42" s="2319"/>
      <c r="F42" s="2319"/>
      <c r="G42" s="2319"/>
      <c r="H42" s="2319"/>
      <c r="I42" s="2319"/>
      <c r="J42" s="2319"/>
      <c r="K42" s="2325"/>
    </row>
    <row r="43" spans="1:11">
      <c r="A43" s="2324"/>
      <c r="B43" s="2319"/>
      <c r="C43" s="2319"/>
      <c r="D43" s="2319"/>
      <c r="E43" s="2319"/>
      <c r="F43" s="2319"/>
      <c r="G43" s="2319"/>
      <c r="H43" s="2319"/>
      <c r="I43" s="2319"/>
      <c r="J43" s="2319"/>
      <c r="K43" s="2325"/>
    </row>
    <row r="44" spans="1:11">
      <c r="A44" s="2324"/>
      <c r="B44" s="2319"/>
      <c r="C44" s="2319"/>
      <c r="D44" s="2319"/>
      <c r="E44" s="2319"/>
      <c r="F44" s="2319"/>
      <c r="G44" s="2319"/>
      <c r="H44" s="2319"/>
      <c r="I44" s="2319"/>
      <c r="J44" s="2319"/>
      <c r="K44" s="2325"/>
    </row>
    <row r="45" spans="1:11">
      <c r="A45" s="2324"/>
      <c r="B45" s="2319"/>
      <c r="C45" s="2319"/>
      <c r="D45" s="2319"/>
      <c r="E45" s="2319"/>
      <c r="F45" s="2319"/>
      <c r="G45" s="2319"/>
      <c r="H45" s="2319"/>
      <c r="I45" s="2319"/>
      <c r="J45" s="2319"/>
      <c r="K45" s="2325"/>
    </row>
    <row r="46" spans="1:11">
      <c r="A46" s="2324"/>
      <c r="B46" s="2319"/>
      <c r="C46" s="2319"/>
      <c r="D46" s="2319"/>
      <c r="E46" s="2319"/>
      <c r="F46" s="2319"/>
      <c r="G46" s="2319"/>
      <c r="H46" s="2319"/>
      <c r="I46" s="2319"/>
      <c r="J46" s="2319"/>
      <c r="K46" s="2325"/>
    </row>
    <row r="47" spans="1:11">
      <c r="A47" s="2324"/>
      <c r="B47" s="2319"/>
      <c r="C47" s="2319"/>
      <c r="D47" s="2319"/>
      <c r="E47" s="2319"/>
      <c r="F47" s="2319"/>
      <c r="G47" s="2319"/>
      <c r="H47" s="2319"/>
      <c r="I47" s="2319"/>
      <c r="J47" s="2319"/>
      <c r="K47" s="2325"/>
    </row>
    <row r="48" spans="1:11">
      <c r="A48" s="2324"/>
      <c r="B48" s="2319"/>
      <c r="C48" s="2319"/>
      <c r="D48" s="2319"/>
      <c r="E48" s="2319"/>
      <c r="F48" s="2319"/>
      <c r="G48" s="2319"/>
      <c r="H48" s="2319"/>
      <c r="I48" s="2319"/>
      <c r="J48" s="2319"/>
      <c r="K48" s="2325"/>
    </row>
    <row r="49" spans="1:11">
      <c r="A49" s="2324"/>
      <c r="B49" s="2319"/>
      <c r="C49" s="2319"/>
      <c r="D49" s="2319"/>
      <c r="E49" s="2319"/>
      <c r="F49" s="2319"/>
      <c r="G49" s="2319"/>
      <c r="H49" s="2319"/>
      <c r="I49" s="2319"/>
      <c r="J49" s="2319"/>
      <c r="K49" s="2325"/>
    </row>
    <row r="50" spans="1:11">
      <c r="A50" s="2324"/>
      <c r="B50" s="2319"/>
      <c r="C50" s="2319"/>
      <c r="D50" s="2319"/>
      <c r="E50" s="2319"/>
      <c r="F50" s="2319"/>
      <c r="G50" s="2319"/>
      <c r="H50" s="2319"/>
      <c r="I50" s="2319"/>
      <c r="J50" s="2319"/>
      <c r="K50" s="2325"/>
    </row>
    <row r="51" spans="1:11">
      <c r="A51" s="2324"/>
      <c r="B51" s="2319"/>
      <c r="C51" s="2319"/>
      <c r="D51" s="2319"/>
      <c r="E51" s="2319"/>
      <c r="F51" s="2319"/>
      <c r="G51" s="2319"/>
      <c r="H51" s="2319"/>
      <c r="I51" s="2319"/>
      <c r="J51" s="2319"/>
      <c r="K51" s="2325"/>
    </row>
    <row r="52" spans="1:11">
      <c r="A52" s="2324"/>
      <c r="B52" s="2319"/>
      <c r="C52" s="2319"/>
      <c r="D52" s="2319"/>
      <c r="E52" s="2319"/>
      <c r="F52" s="2319"/>
      <c r="G52" s="2319"/>
      <c r="H52" s="2319"/>
      <c r="I52" s="2319"/>
      <c r="J52" s="2319"/>
      <c r="K52" s="2325"/>
    </row>
    <row r="53" spans="1:11">
      <c r="A53" s="2324"/>
      <c r="B53" s="2319"/>
      <c r="C53" s="2319"/>
      <c r="D53" s="2319"/>
      <c r="E53" s="2319"/>
      <c r="F53" s="2319"/>
      <c r="G53" s="2319"/>
      <c r="H53" s="2319"/>
      <c r="I53" s="2319"/>
      <c r="J53" s="2319"/>
      <c r="K53" s="2325"/>
    </row>
    <row r="54" spans="1:11">
      <c r="A54" s="2324"/>
      <c r="B54" s="2319"/>
      <c r="C54" s="2319"/>
      <c r="D54" s="2319"/>
      <c r="E54" s="2319"/>
      <c r="F54" s="2319"/>
      <c r="G54" s="2319"/>
      <c r="H54" s="2319"/>
      <c r="I54" s="2319"/>
      <c r="J54" s="2319"/>
      <c r="K54" s="2325"/>
    </row>
    <row r="55" spans="1:11">
      <c r="A55" s="2324"/>
      <c r="B55" s="2319"/>
      <c r="C55" s="2319"/>
      <c r="D55" s="2319"/>
      <c r="E55" s="2319"/>
      <c r="F55" s="2319"/>
      <c r="G55" s="2319"/>
      <c r="H55" s="2319"/>
      <c r="I55" s="2319"/>
      <c r="J55" s="2319"/>
      <c r="K55" s="2325"/>
    </row>
    <row r="56" spans="1:11">
      <c r="A56" s="2324"/>
      <c r="B56" s="2319"/>
      <c r="C56" s="2319"/>
      <c r="D56" s="2319"/>
      <c r="E56" s="2319"/>
      <c r="F56" s="2319"/>
      <c r="G56" s="2319"/>
      <c r="H56" s="2319"/>
      <c r="I56" s="2319"/>
      <c r="J56" s="2319"/>
      <c r="K56" s="2325"/>
    </row>
    <row r="57" spans="1:11">
      <c r="A57" s="2324"/>
      <c r="B57" s="2319"/>
      <c r="C57" s="2319"/>
      <c r="D57" s="2319"/>
      <c r="E57" s="2319"/>
      <c r="F57" s="2319"/>
      <c r="G57" s="2319"/>
      <c r="H57" s="2319"/>
      <c r="I57" s="2319"/>
      <c r="J57" s="2319"/>
      <c r="K57" s="2325"/>
    </row>
    <row r="58" spans="1:11">
      <c r="A58" s="2324"/>
      <c r="B58" s="2319"/>
      <c r="C58" s="2319"/>
      <c r="D58" s="2319"/>
      <c r="E58" s="2319"/>
      <c r="F58" s="2319"/>
      <c r="G58" s="2319"/>
      <c r="H58" s="2319"/>
      <c r="I58" s="2319"/>
      <c r="J58" s="2319"/>
      <c r="K58" s="2325"/>
    </row>
    <row r="59" spans="1:11">
      <c r="A59" s="2324"/>
      <c r="B59" s="2319"/>
      <c r="C59" s="2319"/>
      <c r="D59" s="2319"/>
      <c r="E59" s="2319"/>
      <c r="F59" s="2319"/>
      <c r="G59" s="2319"/>
      <c r="H59" s="2319"/>
      <c r="I59" s="2319"/>
      <c r="J59" s="2319"/>
      <c r="K59" s="2325"/>
    </row>
    <row r="60" spans="1:11">
      <c r="A60" s="2324"/>
      <c r="B60" s="2319"/>
      <c r="C60" s="2319"/>
      <c r="D60" s="2319"/>
      <c r="E60" s="2319"/>
      <c r="F60" s="2319"/>
      <c r="G60" s="2319"/>
      <c r="H60" s="2319"/>
      <c r="I60" s="2319"/>
      <c r="J60" s="2319"/>
      <c r="K60" s="2325"/>
    </row>
    <row r="61" spans="1:11">
      <c r="A61" s="2324"/>
      <c r="B61" s="2319"/>
      <c r="C61" s="2319"/>
      <c r="D61" s="2319"/>
      <c r="E61" s="2319"/>
      <c r="F61" s="2319"/>
      <c r="G61" s="2319"/>
      <c r="H61" s="2319"/>
      <c r="I61" s="2319"/>
      <c r="J61" s="2319"/>
      <c r="K61" s="2325"/>
    </row>
    <row r="62" spans="1:11">
      <c r="A62" s="2324"/>
      <c r="B62" s="2319"/>
      <c r="C62" s="2319"/>
      <c r="D62" s="2319"/>
      <c r="E62" s="2319"/>
      <c r="F62" s="2319"/>
      <c r="G62" s="2319"/>
      <c r="H62" s="2319"/>
      <c r="I62" s="2319"/>
      <c r="J62" s="2319"/>
      <c r="K62" s="2325"/>
    </row>
    <row r="63" spans="1:11">
      <c r="A63" s="2324"/>
      <c r="B63" s="2319"/>
      <c r="C63" s="2319"/>
      <c r="D63" s="2319"/>
      <c r="E63" s="2319"/>
      <c r="F63" s="2319"/>
      <c r="G63" s="2319"/>
      <c r="H63" s="2319"/>
      <c r="I63" s="2319"/>
      <c r="J63" s="2319"/>
      <c r="K63" s="2325"/>
    </row>
    <row r="64" spans="1:11">
      <c r="A64" s="2324"/>
      <c r="B64" s="2319"/>
      <c r="C64" s="2319"/>
      <c r="D64" s="2319"/>
      <c r="E64" s="2319"/>
      <c r="F64" s="2319"/>
      <c r="G64" s="2319"/>
      <c r="H64" s="2319"/>
      <c r="I64" s="2319"/>
      <c r="J64" s="2319"/>
      <c r="K64" s="2325"/>
    </row>
    <row r="65" spans="1:11">
      <c r="A65" s="2331"/>
      <c r="B65" s="2332"/>
      <c r="C65" s="2332"/>
      <c r="D65" s="2332"/>
      <c r="E65" s="2332"/>
      <c r="F65" s="2332"/>
      <c r="G65" s="2332"/>
      <c r="H65" s="2332"/>
      <c r="I65" s="2332"/>
      <c r="J65" s="2332"/>
      <c r="K65" s="2333"/>
    </row>
    <row r="66" spans="1:11">
      <c r="A66" s="2319" t="s">
        <v>391</v>
      </c>
      <c r="B66" s="2319"/>
      <c r="C66" s="2319"/>
      <c r="D66" s="2319"/>
      <c r="E66" s="2319"/>
      <c r="F66" s="2319"/>
      <c r="G66" s="2319"/>
      <c r="H66" s="2319"/>
      <c r="I66" s="2319"/>
      <c r="J66" s="2319"/>
      <c r="K66" s="2319"/>
    </row>
  </sheetData>
  <customSheetViews>
    <customSheetView guid="{4E7A3D04-9F51-465C-A42B-3DF9B3E7D5B5}" fitToPage="1">
      <selection activeCell="M38" sqref="M38"/>
      <pageMargins left="0.5" right="0.25" top="0.5" bottom="0.25" header="0.5" footer="0.5"/>
      <printOptions horizontalCentered="1" verticalCentered="1"/>
      <pageSetup scale="86" orientation="portrait" horizontalDpi="4294967292" r:id="rId1"/>
      <headerFooter alignWithMargins="0"/>
    </customSheetView>
    <customSheetView guid="{0DB5BAD5-393A-4F38-9E8B-709DEA7858B1}" fitToPage="1">
      <selection activeCell="M38" sqref="M38"/>
      <pageMargins left="0.5" right="0.25" top="0.5" bottom="0.25" header="0.5" footer="0.5"/>
      <printOptions horizontalCentered="1" verticalCentered="1"/>
      <pageSetup scale="86" orientation="portrait" horizontalDpi="4294967292" r:id="rId2"/>
      <headerFooter alignWithMargins="0"/>
    </customSheetView>
    <customSheetView guid="{9188604F-721B-4607-B5A7-F14601E34BB8}" fitToPage="1">
      <selection activeCell="M38" sqref="M38"/>
      <pageMargins left="0.5" right="0.25" top="0.5" bottom="0.25" header="0.5" footer="0.5"/>
      <printOptions horizontalCentered="1" verticalCentered="1"/>
      <pageSetup scale="86" orientation="portrait" horizontalDpi="4294967292" r:id="rId3"/>
      <headerFooter alignWithMargins="0"/>
    </customSheetView>
    <customSheetView guid="{26429A53-B624-4AA6-8C8D-667186B058B8}" fitToPage="1">
      <selection activeCell="M38" sqref="M38"/>
      <pageMargins left="0.5" right="0.25" top="0.5" bottom="0.25" header="0.5" footer="0.5"/>
      <printOptions horizontalCentered="1" verticalCentered="1"/>
      <pageSetup scale="86" orientation="portrait" horizontalDpi="4294967292" r:id="rId4"/>
      <headerFooter alignWithMargins="0"/>
    </customSheetView>
    <customSheetView guid="{7390B031-6060-4327-BF01-8B9465EDB6D9}" fitToPage="1">
      <selection activeCell="M38" sqref="M38"/>
      <pageMargins left="0.5" right="0.25" top="0.5" bottom="0.25" header="0.5" footer="0.5"/>
      <printOptions horizontalCentered="1" verticalCentered="1"/>
      <pageSetup scale="86" orientation="portrait" horizontalDpi="4294967292" r:id="rId5"/>
      <headerFooter alignWithMargins="0"/>
    </customSheetView>
    <customSheetView guid="{49D366EC-C851-4932-854D-8EA887B298C5}" fitToPage="1">
      <selection activeCell="M38" sqref="M38"/>
      <pageMargins left="0.5" right="0.25" top="0.5" bottom="0.25" header="0.5" footer="0.5"/>
      <printOptions horizontalCentered="1" verticalCentered="1"/>
      <pageSetup scale="86" orientation="portrait" horizontalDpi="4294967292" r:id="rId6"/>
      <headerFooter alignWithMargins="0"/>
    </customSheetView>
    <customSheetView guid="{F228F194-B0FE-4A91-A927-06A4E89703F0}" fitToPage="1">
      <selection activeCell="M38" sqref="M38"/>
      <pageMargins left="0.5" right="0.25" top="0.5" bottom="0.25" header="0.5" footer="0.5"/>
      <printOptions horizontalCentered="1" verticalCentered="1"/>
      <pageSetup scale="86" orientation="portrait" horizontalDpi="4294967292" r:id="rId7"/>
      <headerFooter alignWithMargins="0"/>
    </customSheetView>
    <customSheetView guid="{A2494C54-8D9D-4A05-9F27-C858173D9692}" fitToPage="1">
      <selection activeCell="M38" sqref="M38"/>
      <pageMargins left="0.5" right="0.25" top="0.5" bottom="0.25" header="0.5" footer="0.5"/>
      <printOptions horizontalCentered="1" verticalCentered="1"/>
      <pageSetup scale="86" orientation="portrait" horizontalDpi="4294967292" r:id="rId8"/>
      <headerFooter alignWithMargins="0"/>
    </customSheetView>
    <customSheetView guid="{74404EEC-CA6A-48B0-B168-B7933282EEB2}" fitToPage="1">
      <selection activeCell="M38" sqref="M38"/>
      <pageMargins left="0.5" right="0.25" top="0.5" bottom="0.25" header="0.5" footer="0.5"/>
      <printOptions horizontalCentered="1" verticalCentered="1"/>
      <pageSetup scale="86" orientation="portrait" horizontalDpi="4294967292" r:id="rId9"/>
      <headerFooter alignWithMargins="0"/>
    </customSheetView>
    <customSheetView guid="{FB19BFAA-60BA-4CC2-92E5-E4C141AE804E}" fitToPage="1">
      <selection activeCell="M38" sqref="M38"/>
      <pageMargins left="0.5" right="0.25" top="0.5" bottom="0.25" header="0.5" footer="0.5"/>
      <printOptions horizontalCentered="1" verticalCentered="1"/>
      <pageSetup scale="86" orientation="portrait" horizontalDpi="4294967292" r:id="rId10"/>
      <headerFooter alignWithMargins="0"/>
    </customSheetView>
    <customSheetView guid="{F56BCD39-3910-4701-BCCF-245589B07D98}" fitToPage="1">
      <selection activeCell="M38" sqref="M38"/>
      <pageMargins left="0.5" right="0.25" top="0.5" bottom="0.25" header="0.5" footer="0.5"/>
      <printOptions horizontalCentered="1" verticalCentered="1"/>
      <pageSetup scale="86" orientation="portrait" horizontalDpi="4294967292" r:id="rId11"/>
      <headerFooter alignWithMargins="0"/>
    </customSheetView>
  </customSheetViews>
  <mergeCells count="2">
    <mergeCell ref="A2:K2"/>
    <mergeCell ref="A3:K3"/>
  </mergeCells>
  <printOptions horizontalCentered="1" verticalCentered="1"/>
  <pageMargins left="0.5" right="0.25" top="0.5" bottom="0.25" header="0.5" footer="0.5"/>
  <pageSetup scale="88" orientation="portrait" r:id="rId12"/>
  <headerFooter alignWithMargins="0"/>
  <legacyDrawing r:id="rId1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workbookViewId="0">
      <selection activeCell="C38" sqref="C38"/>
    </sheetView>
  </sheetViews>
  <sheetFormatPr defaultColWidth="9.140625" defaultRowHeight="12.75"/>
  <cols>
    <col min="1" max="16384" width="9.140625" style="687"/>
  </cols>
  <sheetData>
    <row r="1" spans="1:9" s="685" customFormat="1" ht="12">
      <c r="A1" s="684">
        <v>68</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I52" s="686" t="s">
        <v>391</v>
      </c>
    </row>
  </sheetData>
  <customSheetViews>
    <customSheetView guid="{4E7A3D04-9F51-465C-A42B-3DF9B3E7D5B5}">
      <selection activeCell="P37" sqref="P37"/>
      <pageMargins left="0.5" right="0.5" top="0.5" bottom="0.25" header="0.5" footer="0.5"/>
      <printOptions horizontalCentered="1" verticalCentered="1"/>
      <pageSetup orientation="portrait" r:id="rId1"/>
      <headerFooter alignWithMargins="0"/>
    </customSheetView>
    <customSheetView guid="{0DB5BAD5-393A-4F38-9E8B-709DEA7858B1}">
      <selection activeCell="P37" sqref="P37"/>
      <pageMargins left="0.5" right="0.5" top="0.5" bottom="0.25" header="0.5" footer="0.5"/>
      <printOptions horizontalCentered="1" verticalCentered="1"/>
      <pageSetup orientation="portrait" r:id="rId2"/>
      <headerFooter alignWithMargins="0"/>
    </customSheetView>
    <customSheetView guid="{9188604F-721B-4607-B5A7-F14601E34BB8}">
      <selection activeCell="P37" sqref="P37"/>
      <pageMargins left="0.5" right="0.5" top="0.5" bottom="0.25" header="0.5" footer="0.5"/>
      <printOptions horizontalCentered="1" verticalCentered="1"/>
      <pageSetup orientation="portrait" r:id="rId3"/>
      <headerFooter alignWithMargins="0"/>
    </customSheetView>
    <customSheetView guid="{26429A53-B624-4AA6-8C8D-667186B058B8}">
      <selection activeCell="P37" sqref="P37"/>
      <pageMargins left="0.5" right="0.5" top="0.5" bottom="0.25" header="0.5" footer="0.5"/>
      <printOptions horizontalCentered="1" verticalCentered="1"/>
      <pageSetup orientation="portrait" r:id="rId4"/>
      <headerFooter alignWithMargins="0"/>
    </customSheetView>
    <customSheetView guid="{7390B031-6060-4327-BF01-8B9465EDB6D9}">
      <selection activeCell="P37" sqref="P37"/>
      <pageMargins left="0.5" right="0.5" top="0.5" bottom="0.25" header="0.5" footer="0.5"/>
      <printOptions horizontalCentered="1" verticalCentered="1"/>
      <pageSetup orientation="portrait" r:id="rId5"/>
      <headerFooter alignWithMargins="0"/>
    </customSheetView>
    <customSheetView guid="{49D366EC-C851-4932-854D-8EA887B298C5}">
      <selection activeCell="P37" sqref="P37"/>
      <pageMargins left="0.5" right="0.5" top="0.5" bottom="0.25" header="0.5" footer="0.5"/>
      <printOptions horizontalCentered="1" verticalCentered="1"/>
      <pageSetup orientation="portrait" r:id="rId6"/>
      <headerFooter alignWithMargins="0"/>
    </customSheetView>
    <customSheetView guid="{F228F194-B0FE-4A91-A927-06A4E89703F0}">
      <selection activeCell="P37" sqref="P37"/>
      <pageMargins left="0.5" right="0.5" top="0.5" bottom="0.25" header="0.5" footer="0.5"/>
      <printOptions horizontalCentered="1" verticalCentered="1"/>
      <pageSetup orientation="portrait" r:id="rId7"/>
      <headerFooter alignWithMargins="0"/>
    </customSheetView>
    <customSheetView guid="{A2494C54-8D9D-4A05-9F27-C858173D9692}">
      <selection activeCell="P37" sqref="P37"/>
      <pageMargins left="0.5" right="0.5" top="0.5" bottom="0.25" header="0.5" footer="0.5"/>
      <printOptions horizontalCentered="1" verticalCentered="1"/>
      <pageSetup orientation="portrait" r:id="rId8"/>
      <headerFooter alignWithMargins="0"/>
    </customSheetView>
    <customSheetView guid="{74404EEC-CA6A-48B0-B168-B7933282EEB2}">
      <selection activeCell="P37" sqref="P37"/>
      <pageMargins left="0.5" right="0.5" top="0.5" bottom="0.25" header="0.5" footer="0.5"/>
      <printOptions horizontalCentered="1" verticalCentered="1"/>
      <pageSetup orientation="portrait" r:id="rId9"/>
      <headerFooter alignWithMargins="0"/>
    </customSheetView>
    <customSheetView guid="{FB19BFAA-60BA-4CC2-92E5-E4C141AE804E}">
      <selection activeCell="P37" sqref="P37"/>
      <pageMargins left="0.5" right="0.5" top="0.5" bottom="0.25" header="0.5" footer="0.5"/>
      <printOptions horizontalCentered="1" verticalCentered="1"/>
      <pageSetup orientation="portrait" r:id="rId10"/>
      <headerFooter alignWithMargins="0"/>
    </customSheetView>
    <customSheetView guid="{F56BCD39-3910-4701-BCCF-245589B07D98}">
      <selection activeCell="P37" sqref="P3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legacyDrawing r:id="rId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58"/>
  <sheetViews>
    <sheetView workbookViewId="0">
      <selection activeCell="C38" sqref="C38"/>
    </sheetView>
  </sheetViews>
  <sheetFormatPr defaultColWidth="9.140625" defaultRowHeight="12.75"/>
  <cols>
    <col min="1" max="1" width="9.140625" style="329"/>
    <col min="2" max="2" width="5.5703125" style="329" customWidth="1"/>
    <col min="3" max="3" width="11.140625" style="329" customWidth="1"/>
    <col min="4" max="4" width="4.140625" style="329" customWidth="1"/>
    <col min="5" max="5" width="11.85546875" style="329" customWidth="1"/>
    <col min="6" max="6" width="10.7109375" style="329" customWidth="1"/>
    <col min="7" max="7" width="11.85546875" style="329" customWidth="1"/>
    <col min="8" max="8" width="11.28515625" style="329" customWidth="1"/>
    <col min="9" max="9" width="10.7109375" style="329" customWidth="1"/>
    <col min="10" max="10" width="10.140625" style="329" customWidth="1"/>
    <col min="11" max="16384" width="9.140625" style="329"/>
  </cols>
  <sheetData>
    <row r="2" spans="2:12">
      <c r="B2" s="324" t="s">
        <v>3461</v>
      </c>
      <c r="C2" s="325"/>
      <c r="D2" s="326"/>
      <c r="E2" s="326"/>
      <c r="F2" s="326"/>
      <c r="G2" s="327"/>
      <c r="H2" s="326"/>
      <c r="I2" s="326"/>
      <c r="J2" s="326"/>
      <c r="K2" s="326">
        <v>1</v>
      </c>
      <c r="L2" s="328"/>
    </row>
    <row r="3" spans="2:12">
      <c r="B3" s="330"/>
      <c r="C3" s="331"/>
      <c r="D3" s="332"/>
      <c r="E3" s="332"/>
      <c r="F3" s="332"/>
      <c r="G3" s="331"/>
      <c r="H3" s="332"/>
      <c r="I3" s="332"/>
      <c r="J3" s="332"/>
      <c r="K3" s="333"/>
      <c r="L3" s="328"/>
    </row>
    <row r="4" spans="2:12">
      <c r="B4" s="3868" t="s">
        <v>382</v>
      </c>
      <c r="C4" s="3869"/>
      <c r="D4" s="3869"/>
      <c r="E4" s="3869"/>
      <c r="F4" s="3869"/>
      <c r="G4" s="3869"/>
      <c r="H4" s="3869"/>
      <c r="I4" s="3869"/>
      <c r="J4" s="3869"/>
      <c r="K4" s="3870"/>
      <c r="L4" s="328"/>
    </row>
    <row r="5" spans="2:12">
      <c r="B5" s="334"/>
      <c r="C5" s="325"/>
      <c r="D5" s="326"/>
      <c r="E5" s="326"/>
      <c r="F5" s="326"/>
      <c r="G5" s="325"/>
      <c r="H5" s="326"/>
      <c r="I5" s="326"/>
      <c r="J5" s="326"/>
      <c r="K5" s="335"/>
      <c r="L5" s="328"/>
    </row>
    <row r="6" spans="2:12">
      <c r="B6" s="334">
        <v>1</v>
      </c>
      <c r="C6" s="325" t="s">
        <v>383</v>
      </c>
      <c r="D6" s="326"/>
      <c r="E6" s="326"/>
      <c r="F6" s="326"/>
      <c r="G6" s="325"/>
      <c r="H6" s="326"/>
      <c r="I6" s="326"/>
      <c r="J6" s="326"/>
      <c r="K6" s="335"/>
      <c r="L6" s="328"/>
    </row>
    <row r="7" spans="2:12">
      <c r="B7" s="334"/>
      <c r="C7" s="325" t="s">
        <v>384</v>
      </c>
      <c r="D7" s="326"/>
      <c r="E7" s="326"/>
      <c r="F7" s="326"/>
      <c r="G7" s="325"/>
      <c r="H7" s="326"/>
      <c r="I7" s="326"/>
      <c r="J7" s="326"/>
      <c r="K7" s="335"/>
      <c r="L7" s="328"/>
    </row>
    <row r="8" spans="2:12">
      <c r="B8" s="334">
        <v>2</v>
      </c>
      <c r="C8" s="325" t="s">
        <v>385</v>
      </c>
      <c r="D8" s="326"/>
      <c r="E8" s="326"/>
      <c r="F8" s="326"/>
      <c r="G8" s="325"/>
      <c r="H8" s="326"/>
      <c r="I8" s="326"/>
      <c r="J8" s="326"/>
      <c r="K8" s="335"/>
      <c r="L8" s="328"/>
    </row>
    <row r="9" spans="2:12">
      <c r="B9" s="334">
        <v>3</v>
      </c>
      <c r="C9" s="325" t="s">
        <v>386</v>
      </c>
      <c r="D9" s="326"/>
      <c r="E9" s="326"/>
      <c r="F9" s="326"/>
      <c r="G9" s="325"/>
      <c r="H9" s="326"/>
      <c r="I9" s="326"/>
      <c r="J9" s="326"/>
      <c r="K9" s="335"/>
      <c r="L9" s="328"/>
    </row>
    <row r="10" spans="2:12">
      <c r="B10" s="334"/>
      <c r="C10" s="325"/>
      <c r="D10" s="326"/>
      <c r="E10" s="326"/>
      <c r="F10" s="326"/>
      <c r="G10" s="325"/>
      <c r="H10" s="326"/>
      <c r="I10" s="326"/>
      <c r="J10" s="326"/>
      <c r="K10" s="335"/>
      <c r="L10" s="328"/>
    </row>
    <row r="11" spans="2:12">
      <c r="B11" s="336" t="s">
        <v>387</v>
      </c>
      <c r="C11" s="337" t="s">
        <v>388</v>
      </c>
      <c r="D11" s="338"/>
      <c r="E11" s="338"/>
      <c r="F11" s="339" t="s">
        <v>389</v>
      </c>
      <c r="G11" s="340"/>
      <c r="H11" s="338"/>
      <c r="I11" s="338"/>
      <c r="J11" s="338"/>
      <c r="K11" s="341"/>
      <c r="L11" s="328"/>
    </row>
    <row r="12" spans="2:12">
      <c r="B12" s="334"/>
      <c r="C12" s="342"/>
      <c r="D12" s="326"/>
      <c r="E12" s="326"/>
      <c r="F12" s="326"/>
      <c r="G12" s="325"/>
      <c r="H12" s="326"/>
      <c r="I12" s="326"/>
      <c r="J12" s="326"/>
      <c r="K12" s="335"/>
      <c r="L12" s="328"/>
    </row>
    <row r="13" spans="2:12">
      <c r="B13" s="334"/>
      <c r="C13" s="342"/>
      <c r="D13" s="326"/>
      <c r="E13" s="326"/>
      <c r="F13" s="326"/>
      <c r="G13" s="325"/>
      <c r="H13" s="326"/>
      <c r="I13" s="326"/>
      <c r="J13" s="326"/>
      <c r="K13" s="335"/>
      <c r="L13" s="328"/>
    </row>
    <row r="14" spans="2:12">
      <c r="B14" s="334"/>
      <c r="C14" s="342"/>
      <c r="D14" s="326"/>
      <c r="E14" s="343" t="s">
        <v>390</v>
      </c>
      <c r="F14" s="326"/>
      <c r="G14" s="325"/>
      <c r="H14" s="326"/>
      <c r="I14" s="326"/>
      <c r="J14" s="326"/>
      <c r="K14" s="335"/>
      <c r="L14" s="328"/>
    </row>
    <row r="15" spans="2:12">
      <c r="B15" s="334"/>
      <c r="C15" s="342"/>
      <c r="D15" s="326"/>
      <c r="E15" s="326"/>
      <c r="F15" s="326"/>
      <c r="G15" s="325"/>
      <c r="H15" s="326"/>
      <c r="I15" s="326"/>
      <c r="J15" s="326"/>
      <c r="K15" s="335"/>
      <c r="L15" s="328"/>
    </row>
    <row r="16" spans="2:12">
      <c r="B16" s="334"/>
      <c r="C16" s="342"/>
      <c r="D16" s="326"/>
      <c r="E16" s="326"/>
      <c r="F16" s="326"/>
      <c r="G16" s="325"/>
      <c r="H16" s="326"/>
      <c r="I16" s="326"/>
      <c r="J16" s="326"/>
      <c r="K16" s="335"/>
      <c r="L16" s="328"/>
    </row>
    <row r="17" spans="2:12">
      <c r="B17" s="334"/>
      <c r="C17" s="342"/>
      <c r="D17" s="326"/>
      <c r="E17" s="326"/>
      <c r="F17" s="326"/>
      <c r="G17" s="325"/>
      <c r="H17" s="326"/>
      <c r="I17" s="326"/>
      <c r="J17" s="326"/>
      <c r="K17" s="335"/>
      <c r="L17" s="328"/>
    </row>
    <row r="18" spans="2:12">
      <c r="B18" s="334"/>
      <c r="C18" s="342"/>
      <c r="D18" s="326"/>
      <c r="E18" s="326"/>
      <c r="F18" s="326"/>
      <c r="G18" s="325"/>
      <c r="H18" s="326"/>
      <c r="I18" s="326"/>
      <c r="J18" s="326"/>
      <c r="K18" s="335"/>
      <c r="L18" s="328"/>
    </row>
    <row r="19" spans="2:12">
      <c r="B19" s="334"/>
      <c r="C19" s="342"/>
      <c r="D19" s="326"/>
      <c r="E19" s="326"/>
      <c r="F19" s="326"/>
      <c r="G19" s="325"/>
      <c r="H19" s="326"/>
      <c r="I19" s="326"/>
      <c r="J19" s="326"/>
      <c r="K19" s="335"/>
      <c r="L19" s="328"/>
    </row>
    <row r="20" spans="2:12">
      <c r="B20" s="334"/>
      <c r="C20" s="342"/>
      <c r="D20" s="326"/>
      <c r="E20" s="326"/>
      <c r="F20" s="326"/>
      <c r="G20" s="325"/>
      <c r="H20" s="326"/>
      <c r="I20" s="326"/>
      <c r="J20" s="326"/>
      <c r="K20" s="335"/>
      <c r="L20" s="328"/>
    </row>
    <row r="21" spans="2:12">
      <c r="B21" s="334"/>
      <c r="C21" s="342"/>
      <c r="D21" s="326"/>
      <c r="E21" s="326"/>
      <c r="F21" s="326"/>
      <c r="G21" s="325"/>
      <c r="H21" s="326"/>
      <c r="I21" s="326"/>
      <c r="J21" s="326"/>
      <c r="K21" s="335"/>
      <c r="L21" s="328"/>
    </row>
    <row r="22" spans="2:12">
      <c r="B22" s="334"/>
      <c r="C22" s="342"/>
      <c r="D22" s="326"/>
      <c r="E22" s="326"/>
      <c r="F22" s="326"/>
      <c r="G22" s="325"/>
      <c r="H22" s="326"/>
      <c r="I22" s="326"/>
      <c r="J22" s="326"/>
      <c r="K22" s="335"/>
      <c r="L22" s="328"/>
    </row>
    <row r="23" spans="2:12">
      <c r="B23" s="334"/>
      <c r="C23" s="342"/>
      <c r="D23" s="326"/>
      <c r="E23" s="326"/>
      <c r="F23" s="326"/>
      <c r="G23" s="325"/>
      <c r="H23" s="326"/>
      <c r="I23" s="326"/>
      <c r="J23" s="326"/>
      <c r="K23" s="335"/>
      <c r="L23" s="328"/>
    </row>
    <row r="24" spans="2:12">
      <c r="B24" s="334"/>
      <c r="C24" s="342"/>
      <c r="D24" s="326"/>
      <c r="E24" s="326"/>
      <c r="F24" s="326"/>
      <c r="G24" s="325"/>
      <c r="H24" s="326"/>
      <c r="I24" s="326"/>
      <c r="J24" s="326"/>
      <c r="K24" s="335"/>
      <c r="L24" s="328"/>
    </row>
    <row r="25" spans="2:12">
      <c r="B25" s="334"/>
      <c r="C25" s="342"/>
      <c r="D25" s="326"/>
      <c r="E25" s="326"/>
      <c r="F25" s="326"/>
      <c r="G25" s="325"/>
      <c r="H25" s="326"/>
      <c r="I25" s="326"/>
      <c r="J25" s="326"/>
      <c r="K25" s="335"/>
      <c r="L25" s="328"/>
    </row>
    <row r="26" spans="2:12">
      <c r="B26" s="334"/>
      <c r="C26" s="342"/>
      <c r="D26" s="326"/>
      <c r="E26" s="326"/>
      <c r="F26" s="326"/>
      <c r="G26" s="325"/>
      <c r="H26" s="326"/>
      <c r="I26" s="326"/>
      <c r="J26" s="326"/>
      <c r="K26" s="335"/>
      <c r="L26" s="328"/>
    </row>
    <row r="27" spans="2:12">
      <c r="B27" s="334"/>
      <c r="C27" s="342"/>
      <c r="D27" s="326"/>
      <c r="E27" s="326"/>
      <c r="F27" s="326"/>
      <c r="G27" s="325"/>
      <c r="H27" s="326"/>
      <c r="I27" s="326"/>
      <c r="J27" s="326"/>
      <c r="K27" s="335"/>
      <c r="L27" s="328"/>
    </row>
    <row r="28" spans="2:12">
      <c r="B28" s="334"/>
      <c r="C28" s="342"/>
      <c r="D28" s="326"/>
      <c r="E28" s="326"/>
      <c r="F28" s="326"/>
      <c r="G28" s="325"/>
      <c r="H28" s="326"/>
      <c r="I28" s="326"/>
      <c r="J28" s="326"/>
      <c r="K28" s="335"/>
      <c r="L28" s="328"/>
    </row>
    <row r="29" spans="2:12">
      <c r="B29" s="334"/>
      <c r="C29" s="342"/>
      <c r="D29" s="326"/>
      <c r="E29" s="326"/>
      <c r="F29" s="326"/>
      <c r="G29" s="325"/>
      <c r="H29" s="326"/>
      <c r="I29" s="326"/>
      <c r="J29" s="326"/>
      <c r="K29" s="335"/>
      <c r="L29" s="328"/>
    </row>
    <row r="30" spans="2:12">
      <c r="B30" s="334"/>
      <c r="C30" s="342"/>
      <c r="D30" s="326"/>
      <c r="E30" s="326"/>
      <c r="F30" s="326"/>
      <c r="G30" s="325"/>
      <c r="H30" s="326"/>
      <c r="I30" s="326"/>
      <c r="J30" s="326"/>
      <c r="K30" s="335"/>
      <c r="L30" s="328"/>
    </row>
    <row r="31" spans="2:12">
      <c r="B31" s="334"/>
      <c r="C31" s="342"/>
      <c r="D31" s="326"/>
      <c r="E31" s="326"/>
      <c r="F31" s="326"/>
      <c r="G31" s="325"/>
      <c r="H31" s="326"/>
      <c r="I31" s="326"/>
      <c r="J31" s="326"/>
      <c r="K31" s="335"/>
      <c r="L31" s="328"/>
    </row>
    <row r="32" spans="2:12">
      <c r="B32" s="334"/>
      <c r="C32" s="342"/>
      <c r="D32" s="326"/>
      <c r="E32" s="326"/>
      <c r="F32" s="326"/>
      <c r="G32" s="325"/>
      <c r="H32" s="326"/>
      <c r="I32" s="326"/>
      <c r="J32" s="326"/>
      <c r="K32" s="335"/>
      <c r="L32" s="328"/>
    </row>
    <row r="33" spans="2:12">
      <c r="B33" s="334"/>
      <c r="C33" s="342"/>
      <c r="D33" s="326"/>
      <c r="E33" s="326"/>
      <c r="F33" s="326"/>
      <c r="G33" s="325"/>
      <c r="H33" s="326"/>
      <c r="I33" s="326"/>
      <c r="J33" s="326"/>
      <c r="K33" s="335"/>
      <c r="L33" s="328"/>
    </row>
    <row r="34" spans="2:12">
      <c r="B34" s="334"/>
      <c r="C34" s="342"/>
      <c r="D34" s="326"/>
      <c r="E34" s="326"/>
      <c r="F34" s="326"/>
      <c r="G34" s="325"/>
      <c r="H34" s="326"/>
      <c r="I34" s="326"/>
      <c r="J34" s="326"/>
      <c r="K34" s="335"/>
      <c r="L34" s="328"/>
    </row>
    <row r="35" spans="2:12">
      <c r="B35" s="334"/>
      <c r="C35" s="342"/>
      <c r="D35" s="326"/>
      <c r="E35" s="326"/>
      <c r="F35" s="326"/>
      <c r="G35" s="325"/>
      <c r="H35" s="326"/>
      <c r="I35" s="326"/>
      <c r="J35" s="326"/>
      <c r="K35" s="335"/>
      <c r="L35" s="328"/>
    </row>
    <row r="36" spans="2:12">
      <c r="B36" s="334"/>
      <c r="C36" s="342"/>
      <c r="D36" s="326"/>
      <c r="E36" s="326"/>
      <c r="F36" s="326"/>
      <c r="G36" s="325"/>
      <c r="H36" s="326"/>
      <c r="I36" s="326"/>
      <c r="J36" s="326"/>
      <c r="K36" s="335"/>
      <c r="L36" s="328"/>
    </row>
    <row r="37" spans="2:12">
      <c r="B37" s="334"/>
      <c r="C37" s="342"/>
      <c r="D37" s="326"/>
      <c r="E37" s="326"/>
      <c r="F37" s="326"/>
      <c r="G37" s="325"/>
      <c r="H37" s="326"/>
      <c r="I37" s="326"/>
      <c r="J37" s="326"/>
      <c r="K37" s="335"/>
      <c r="L37" s="328"/>
    </row>
    <row r="38" spans="2:12">
      <c r="B38" s="334"/>
      <c r="C38" s="342"/>
      <c r="D38" s="326"/>
      <c r="E38" s="326"/>
      <c r="F38" s="326"/>
      <c r="G38" s="325"/>
      <c r="H38" s="326"/>
      <c r="I38" s="326"/>
      <c r="J38" s="326"/>
      <c r="K38" s="335"/>
      <c r="L38" s="328"/>
    </row>
    <row r="39" spans="2:12">
      <c r="B39" s="334"/>
      <c r="C39" s="342"/>
      <c r="D39" s="326"/>
      <c r="E39" s="326"/>
      <c r="F39" s="326"/>
      <c r="G39" s="325"/>
      <c r="H39" s="326"/>
      <c r="I39" s="326"/>
      <c r="J39" s="326"/>
      <c r="K39" s="335"/>
      <c r="L39" s="328"/>
    </row>
    <row r="40" spans="2:12">
      <c r="B40" s="334"/>
      <c r="C40" s="342"/>
      <c r="D40" s="326"/>
      <c r="E40" s="326"/>
      <c r="F40" s="326"/>
      <c r="G40" s="325"/>
      <c r="H40" s="326"/>
      <c r="I40" s="326"/>
      <c r="J40" s="326"/>
      <c r="K40" s="335"/>
      <c r="L40" s="328"/>
    </row>
    <row r="41" spans="2:12">
      <c r="B41" s="334"/>
      <c r="C41" s="342"/>
      <c r="D41" s="326"/>
      <c r="E41" s="326"/>
      <c r="F41" s="326"/>
      <c r="G41" s="325"/>
      <c r="H41" s="326"/>
      <c r="I41" s="326"/>
      <c r="J41" s="326"/>
      <c r="K41" s="335"/>
      <c r="L41" s="328"/>
    </row>
    <row r="42" spans="2:12">
      <c r="B42" s="334"/>
      <c r="C42" s="342"/>
      <c r="D42" s="326"/>
      <c r="E42" s="326"/>
      <c r="F42" s="326"/>
      <c r="G42" s="325"/>
      <c r="H42" s="326"/>
      <c r="I42" s="326"/>
      <c r="J42" s="326"/>
      <c r="K42" s="335"/>
      <c r="L42" s="328"/>
    </row>
    <row r="43" spans="2:12">
      <c r="B43" s="334"/>
      <c r="C43" s="342"/>
      <c r="D43" s="326"/>
      <c r="E43" s="326"/>
      <c r="F43" s="326"/>
      <c r="G43" s="325"/>
      <c r="H43" s="326"/>
      <c r="I43" s="326"/>
      <c r="J43" s="326"/>
      <c r="K43" s="335"/>
      <c r="L43" s="328"/>
    </row>
    <row r="44" spans="2:12">
      <c r="B44" s="334"/>
      <c r="C44" s="342"/>
      <c r="D44" s="326"/>
      <c r="E44" s="326"/>
      <c r="F44" s="326"/>
      <c r="G44" s="325"/>
      <c r="H44" s="326"/>
      <c r="I44" s="326"/>
      <c r="J44" s="326"/>
      <c r="K44" s="335"/>
      <c r="L44" s="328"/>
    </row>
    <row r="45" spans="2:12">
      <c r="B45" s="334"/>
      <c r="C45" s="342"/>
      <c r="D45" s="326"/>
      <c r="E45" s="326"/>
      <c r="F45" s="326"/>
      <c r="G45" s="325"/>
      <c r="H45" s="326"/>
      <c r="I45" s="326"/>
      <c r="J45" s="326"/>
      <c r="K45" s="335"/>
      <c r="L45" s="328"/>
    </row>
    <row r="46" spans="2:12">
      <c r="B46" s="334"/>
      <c r="C46" s="342"/>
      <c r="D46" s="326"/>
      <c r="E46" s="326"/>
      <c r="F46" s="326"/>
      <c r="G46" s="325"/>
      <c r="H46" s="326"/>
      <c r="I46" s="326"/>
      <c r="J46" s="326"/>
      <c r="K46" s="335"/>
      <c r="L46" s="328"/>
    </row>
    <row r="47" spans="2:12">
      <c r="B47" s="334"/>
      <c r="C47" s="342"/>
      <c r="D47" s="326"/>
      <c r="E47" s="326"/>
      <c r="F47" s="326"/>
      <c r="G47" s="325"/>
      <c r="H47" s="326"/>
      <c r="I47" s="326"/>
      <c r="J47" s="326"/>
      <c r="K47" s="335"/>
      <c r="L47" s="328"/>
    </row>
    <row r="48" spans="2:12">
      <c r="B48" s="334"/>
      <c r="C48" s="342"/>
      <c r="D48" s="326"/>
      <c r="E48" s="326"/>
      <c r="F48" s="326"/>
      <c r="G48" s="325"/>
      <c r="H48" s="326"/>
      <c r="I48" s="326"/>
      <c r="J48" s="326"/>
      <c r="K48" s="335"/>
      <c r="L48" s="328"/>
    </row>
    <row r="49" spans="2:12">
      <c r="B49" s="334"/>
      <c r="C49" s="342"/>
      <c r="D49" s="326"/>
      <c r="E49" s="326"/>
      <c r="F49" s="326"/>
      <c r="G49" s="325"/>
      <c r="H49" s="326"/>
      <c r="I49" s="326"/>
      <c r="J49" s="326"/>
      <c r="K49" s="335"/>
      <c r="L49" s="328"/>
    </row>
    <row r="50" spans="2:12">
      <c r="B50" s="334"/>
      <c r="C50" s="342"/>
      <c r="D50" s="326"/>
      <c r="E50" s="326"/>
      <c r="F50" s="326"/>
      <c r="G50" s="325"/>
      <c r="H50" s="326"/>
      <c r="I50" s="326"/>
      <c r="J50" s="326"/>
      <c r="K50" s="335"/>
      <c r="L50" s="328"/>
    </row>
    <row r="51" spans="2:12">
      <c r="B51" s="334"/>
      <c r="C51" s="342"/>
      <c r="D51" s="326"/>
      <c r="E51" s="326"/>
      <c r="F51" s="326"/>
      <c r="G51" s="325"/>
      <c r="H51" s="326"/>
      <c r="I51" s="326"/>
      <c r="J51" s="326"/>
      <c r="K51" s="335"/>
      <c r="L51" s="328"/>
    </row>
    <row r="52" spans="2:12">
      <c r="B52" s="334"/>
      <c r="C52" s="342"/>
      <c r="D52" s="326"/>
      <c r="E52" s="326"/>
      <c r="F52" s="326"/>
      <c r="G52" s="325"/>
      <c r="H52" s="326"/>
      <c r="I52" s="326"/>
      <c r="J52" s="326"/>
      <c r="K52" s="335"/>
      <c r="L52" s="328"/>
    </row>
    <row r="53" spans="2:12">
      <c r="B53" s="334"/>
      <c r="C53" s="342"/>
      <c r="D53" s="326"/>
      <c r="E53" s="326"/>
      <c r="F53" s="326"/>
      <c r="G53" s="325"/>
      <c r="H53" s="326"/>
      <c r="I53" s="326"/>
      <c r="J53" s="326"/>
      <c r="K53" s="335"/>
      <c r="L53" s="328"/>
    </row>
    <row r="54" spans="2:12">
      <c r="B54" s="334"/>
      <c r="C54" s="342"/>
      <c r="D54" s="326"/>
      <c r="E54" s="326"/>
      <c r="F54" s="326"/>
      <c r="G54" s="325"/>
      <c r="H54" s="326"/>
      <c r="I54" s="326"/>
      <c r="J54" s="326"/>
      <c r="K54" s="335"/>
      <c r="L54" s="328"/>
    </row>
    <row r="55" spans="2:12">
      <c r="B55" s="334"/>
      <c r="C55" s="342"/>
      <c r="D55" s="326"/>
      <c r="E55" s="326"/>
      <c r="F55" s="326"/>
      <c r="G55" s="325"/>
      <c r="H55" s="326"/>
      <c r="I55" s="326"/>
      <c r="J55" s="326"/>
      <c r="K55" s="335"/>
      <c r="L55" s="328"/>
    </row>
    <row r="56" spans="2:12">
      <c r="B56" s="334"/>
      <c r="C56" s="342"/>
      <c r="D56" s="326"/>
      <c r="E56" s="326"/>
      <c r="F56" s="326"/>
      <c r="G56" s="325"/>
      <c r="H56" s="326"/>
      <c r="I56" s="326"/>
      <c r="J56" s="326"/>
      <c r="K56" s="335"/>
      <c r="L56" s="328"/>
    </row>
    <row r="57" spans="2:12">
      <c r="B57" s="344"/>
      <c r="C57" s="345"/>
      <c r="D57" s="346"/>
      <c r="E57" s="346"/>
      <c r="F57" s="346"/>
      <c r="G57" s="347"/>
      <c r="H57" s="346"/>
      <c r="I57" s="346"/>
      <c r="J57" s="346"/>
      <c r="K57" s="348"/>
      <c r="L57" s="328"/>
    </row>
    <row r="58" spans="2:12">
      <c r="B58" s="324" t="s">
        <v>391</v>
      </c>
      <c r="C58" s="325"/>
      <c r="D58" s="326"/>
      <c r="E58" s="326"/>
      <c r="F58" s="326"/>
      <c r="G58" s="325"/>
      <c r="H58" s="326"/>
      <c r="I58" s="326"/>
      <c r="J58" s="326"/>
      <c r="K58" s="326"/>
      <c r="L58" s="328"/>
    </row>
  </sheetData>
  <customSheetViews>
    <customSheetView guid="{4E7A3D04-9F51-465C-A42B-3DF9B3E7D5B5}" showPageBreaks="1" fitToPage="1" printArea="1">
      <selection activeCell="O35" sqref="O35"/>
      <pageMargins left="0.5" right="0.5" top="0.5" bottom="0.5" header="0.5" footer="0.5"/>
      <pageSetup scale="98" orientation="portrait" r:id="rId1"/>
      <headerFooter alignWithMargins="0"/>
    </customSheetView>
    <customSheetView guid="{0DB5BAD5-393A-4F38-9E8B-709DEA7858B1}" showPageBreaks="1" fitToPage="1" printArea="1">
      <selection activeCell="O35" sqref="O35"/>
      <pageMargins left="0.5" right="0.5" top="0.5" bottom="0.5" header="0.5" footer="0.5"/>
      <pageSetup scale="98" orientation="portrait" r:id="rId2"/>
      <headerFooter alignWithMargins="0"/>
    </customSheetView>
    <customSheetView guid="{9188604F-721B-4607-B5A7-F14601E34BB8}" showPageBreaks="1" fitToPage="1" printArea="1">
      <selection activeCell="O35" sqref="O35"/>
      <pageMargins left="0.5" right="0.5" top="0.5" bottom="0.5" header="0.5" footer="0.5"/>
      <pageSetup scale="98" orientation="portrait" r:id="rId3"/>
      <headerFooter alignWithMargins="0"/>
    </customSheetView>
    <customSheetView guid="{26429A53-B624-4AA6-8C8D-667186B058B8}" fitToPage="1">
      <selection activeCell="O35" sqref="O35"/>
      <pageMargins left="0.5" right="0.5" top="0.5" bottom="0.5" header="0.5" footer="0.5"/>
      <pageSetup scale="95" orientation="portrait" r:id="rId4"/>
      <headerFooter alignWithMargins="0"/>
    </customSheetView>
    <customSheetView guid="{7390B031-6060-4327-BF01-8B9465EDB6D9}" fitToPage="1">
      <selection activeCell="O35" sqref="O35"/>
      <pageMargins left="0.5" right="0.5" top="0.5" bottom="0.5" header="0.5" footer="0.5"/>
      <pageSetup scale="95" orientation="portrait" r:id="rId5"/>
      <headerFooter alignWithMargins="0"/>
    </customSheetView>
    <customSheetView guid="{49D366EC-C851-4932-854D-8EA887B298C5}" fitToPage="1">
      <selection activeCell="O35" sqref="O35"/>
      <pageMargins left="0.5" right="0.5" top="0.5" bottom="0.5" header="0.5" footer="0.5"/>
      <pageSetup scale="95" orientation="portrait" r:id="rId6"/>
      <headerFooter alignWithMargins="0"/>
    </customSheetView>
    <customSheetView guid="{F228F194-B0FE-4A91-A927-06A4E89703F0}" fitToPage="1">
      <selection activeCell="O35" sqref="O35"/>
      <pageMargins left="0.5" right="0.5" top="0.5" bottom="0.5" header="0.5" footer="0.5"/>
      <pageSetup scale="98" orientation="portrait" r:id="rId7"/>
      <headerFooter alignWithMargins="0"/>
    </customSheetView>
    <customSheetView guid="{A2494C54-8D9D-4A05-9F27-C858173D9692}" fitToPage="1">
      <selection activeCell="O35" sqref="O35"/>
      <pageMargins left="0.5" right="0.5" top="0.5" bottom="0.5" header="0.5" footer="0.5"/>
      <pageSetup scale="98" orientation="portrait" r:id="rId8"/>
      <headerFooter alignWithMargins="0"/>
    </customSheetView>
    <customSheetView guid="{74404EEC-CA6A-48B0-B168-B7933282EEB2}" showPageBreaks="1" fitToPage="1" printArea="1">
      <selection activeCell="O35" sqref="O35"/>
      <pageMargins left="0.5" right="0.5" top="0.5" bottom="0.5" header="0.5" footer="0.5"/>
      <pageSetup scale="95" orientation="portrait" r:id="rId9"/>
      <headerFooter alignWithMargins="0"/>
    </customSheetView>
    <customSheetView guid="{FB19BFAA-60BA-4CC2-92E5-E4C141AE804E}" fitToPage="1">
      <selection activeCell="O35" sqref="O35"/>
      <pageMargins left="0.5" right="0.5" top="0.5" bottom="0.5" header="0.5" footer="0.5"/>
      <pageSetup scale="98" orientation="portrait" r:id="rId10"/>
      <headerFooter alignWithMargins="0"/>
    </customSheetView>
    <customSheetView guid="{F56BCD39-3910-4701-BCCF-245589B07D98}" showPageBreaks="1" fitToPage="1" printArea="1">
      <selection activeCell="O35" sqref="O35"/>
      <pageMargins left="0.5" right="0.5" top="0.5" bottom="0.5" header="0.5" footer="0.5"/>
      <pageSetup scale="98" orientation="portrait" r:id="rId11"/>
      <headerFooter alignWithMargins="0"/>
    </customSheetView>
  </customSheetViews>
  <mergeCells count="1">
    <mergeCell ref="B4:K4"/>
  </mergeCells>
  <pageMargins left="0.5" right="0.5" top="0.5" bottom="0.5" header="0.5" footer="0.5"/>
  <pageSetup scale="98" orientation="portrait" r:id="rId12"/>
  <headerFooter alignWithMargins="0"/>
  <legacyDrawing r:id="rId1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4"/>
  <sheetViews>
    <sheetView workbookViewId="0">
      <selection activeCell="C38" sqref="C38"/>
    </sheetView>
  </sheetViews>
  <sheetFormatPr defaultColWidth="11.42578125" defaultRowHeight="12"/>
  <cols>
    <col min="1" max="1" width="4.28515625" style="2334" customWidth="1"/>
    <col min="2" max="2" width="0.42578125" style="2334" customWidth="1"/>
    <col min="3" max="3" width="13.140625" style="2335" customWidth="1"/>
    <col min="4" max="6" width="11.42578125" style="2334" customWidth="1"/>
    <col min="7" max="7" width="22.140625" style="2334" customWidth="1"/>
    <col min="8" max="8" width="22.85546875" style="2334" customWidth="1"/>
    <col min="9" max="9" width="11.42578125" style="2334" customWidth="1"/>
    <col min="10" max="10" width="3.42578125" style="2334" customWidth="1"/>
    <col min="11" max="11" width="11.42578125" style="2334"/>
    <col min="12" max="12" width="22.7109375" style="2335" bestFit="1" customWidth="1"/>
    <col min="13" max="13" width="10.140625" style="2335" bestFit="1" customWidth="1"/>
    <col min="14" max="14" width="42.5703125" style="2335" bestFit="1" customWidth="1"/>
    <col min="15" max="15" width="10.140625" style="2335" bestFit="1" customWidth="1"/>
    <col min="16" max="16" width="11.42578125" style="2336"/>
    <col min="17" max="16384" width="11.42578125" style="2334"/>
  </cols>
  <sheetData>
    <row r="1" spans="1:15">
      <c r="A1" s="2334" t="s">
        <v>3461</v>
      </c>
      <c r="J1" s="2334">
        <v>69</v>
      </c>
    </row>
    <row r="2" spans="1:15">
      <c r="A2" s="4024" t="s">
        <v>2293</v>
      </c>
      <c r="B2" s="4025"/>
      <c r="C2" s="4025"/>
      <c r="D2" s="4025"/>
      <c r="E2" s="4025"/>
      <c r="F2" s="4025"/>
      <c r="G2" s="4025"/>
      <c r="H2" s="4025"/>
      <c r="I2" s="4025"/>
      <c r="J2" s="4026"/>
    </row>
    <row r="3" spans="1:15">
      <c r="A3" s="4027" t="s">
        <v>295</v>
      </c>
      <c r="B3" s="4028"/>
      <c r="C3" s="4028"/>
      <c r="D3" s="4028"/>
      <c r="E3" s="4028"/>
      <c r="F3" s="4028"/>
      <c r="G3" s="4028"/>
      <c r="H3" s="4028"/>
      <c r="I3" s="4028"/>
      <c r="J3" s="4029"/>
    </row>
    <row r="4" spans="1:15">
      <c r="A4" s="2337"/>
      <c r="B4" s="2338"/>
      <c r="C4" s="2338"/>
      <c r="D4" s="2338"/>
      <c r="E4" s="2338"/>
      <c r="F4" s="2338"/>
      <c r="G4" s="2338"/>
      <c r="H4" s="2338"/>
      <c r="I4" s="2338"/>
      <c r="J4" s="2339"/>
    </row>
    <row r="5" spans="1:15">
      <c r="A5" s="2340"/>
      <c r="J5" s="2341"/>
    </row>
    <row r="6" spans="1:15">
      <c r="A6" s="2340"/>
      <c r="B6" s="2334" t="s">
        <v>2294</v>
      </c>
      <c r="J6" s="2341"/>
    </row>
    <row r="7" spans="1:15">
      <c r="A7" s="2340"/>
      <c r="J7" s="2341"/>
    </row>
    <row r="8" spans="1:15">
      <c r="A8" s="2342" t="s">
        <v>2295</v>
      </c>
      <c r="B8" s="2343"/>
      <c r="C8" s="2344"/>
      <c r="D8" s="2343"/>
      <c r="E8" s="2343"/>
      <c r="F8" s="2343"/>
      <c r="G8" s="2343"/>
      <c r="H8" s="2343"/>
      <c r="I8" s="2343"/>
      <c r="J8" s="2345"/>
    </row>
    <row r="9" spans="1:15">
      <c r="A9" s="2346" t="s">
        <v>7</v>
      </c>
      <c r="B9" s="2347"/>
      <c r="C9" s="2348"/>
      <c r="D9" s="2349"/>
      <c r="E9" s="2349"/>
      <c r="F9" s="2349"/>
      <c r="G9" s="2349"/>
      <c r="H9" s="2350"/>
      <c r="I9" s="2351" t="s">
        <v>1267</v>
      </c>
      <c r="J9" s="2347"/>
    </row>
    <row r="10" spans="1:15">
      <c r="A10" s="2352" t="s">
        <v>17</v>
      </c>
      <c r="B10" s="2353"/>
      <c r="C10" s="2354" t="s">
        <v>2296</v>
      </c>
      <c r="D10" s="2343"/>
      <c r="E10" s="2343" t="s">
        <v>2297</v>
      </c>
      <c r="F10" s="2343"/>
      <c r="G10" s="2343"/>
      <c r="H10" s="2354" t="s">
        <v>948</v>
      </c>
      <c r="I10" s="2355" t="s">
        <v>2298</v>
      </c>
      <c r="J10" s="2345"/>
      <c r="L10" s="220"/>
      <c r="M10" s="220"/>
      <c r="N10" s="220"/>
      <c r="O10" s="220"/>
    </row>
    <row r="11" spans="1:15" ht="6.95" customHeight="1">
      <c r="A11" s="2340"/>
      <c r="B11" s="2341"/>
      <c r="C11" s="2356"/>
      <c r="H11" s="2357"/>
      <c r="I11" s="2340"/>
      <c r="J11" s="2341"/>
    </row>
    <row r="12" spans="1:15">
      <c r="A12" s="2340">
        <v>1</v>
      </c>
      <c r="B12" s="2341"/>
      <c r="C12" s="2356">
        <v>751</v>
      </c>
      <c r="D12" s="2334" t="s">
        <v>610</v>
      </c>
      <c r="H12" s="2357" t="s">
        <v>2299</v>
      </c>
      <c r="I12" s="2358">
        <v>100000</v>
      </c>
      <c r="J12" s="2341"/>
    </row>
    <row r="13" spans="1:15" ht="6.95" customHeight="1">
      <c r="A13" s="2340"/>
      <c r="B13" s="2341"/>
      <c r="C13" s="2356"/>
      <c r="H13" s="2357"/>
      <c r="I13" s="2340"/>
      <c r="J13" s="2347"/>
    </row>
    <row r="14" spans="1:15">
      <c r="A14" s="2340">
        <v>2</v>
      </c>
      <c r="B14" s="2341"/>
      <c r="C14" s="2356">
        <v>764</v>
      </c>
      <c r="D14" s="2334" t="s">
        <v>2300</v>
      </c>
      <c r="H14" s="2357" t="s">
        <v>2301</v>
      </c>
      <c r="I14" s="2340"/>
      <c r="J14" s="2341"/>
    </row>
    <row r="15" spans="1:15">
      <c r="A15" s="2340"/>
      <c r="B15" s="2341"/>
      <c r="C15" s="2356"/>
      <c r="D15" s="2334" t="s">
        <v>2302</v>
      </c>
      <c r="H15" s="2357"/>
      <c r="I15" s="2358">
        <v>1583</v>
      </c>
      <c r="J15" s="2341"/>
    </row>
    <row r="16" spans="1:15" ht="6.95" customHeight="1">
      <c r="A16" s="2340"/>
      <c r="B16" s="2341"/>
      <c r="C16" s="2356"/>
      <c r="H16" s="2357"/>
      <c r="I16" s="2359"/>
      <c r="J16" s="2347"/>
    </row>
    <row r="17" spans="1:10">
      <c r="A17" s="2340">
        <v>3</v>
      </c>
      <c r="B17" s="2341"/>
      <c r="C17" s="2356" t="s">
        <v>2303</v>
      </c>
      <c r="D17" s="2334" t="s">
        <v>625</v>
      </c>
      <c r="H17" s="2357" t="s">
        <v>2304</v>
      </c>
      <c r="I17" s="2358">
        <v>551826</v>
      </c>
      <c r="J17" s="2341"/>
    </row>
    <row r="18" spans="1:10" ht="6.95" customHeight="1">
      <c r="A18" s="2340"/>
      <c r="B18" s="2341"/>
      <c r="C18" s="2356"/>
      <c r="H18" s="2357"/>
      <c r="I18" s="2359"/>
      <c r="J18" s="2347"/>
    </row>
    <row r="19" spans="1:10">
      <c r="A19" s="2340">
        <v>4</v>
      </c>
      <c r="B19" s="2341"/>
      <c r="C19" s="2356">
        <v>766</v>
      </c>
      <c r="D19" s="2334" t="s">
        <v>626</v>
      </c>
      <c r="H19" s="2357" t="s">
        <v>2305</v>
      </c>
      <c r="I19" s="2358"/>
      <c r="J19" s="2341"/>
    </row>
    <row r="20" spans="1:10" ht="6.95" customHeight="1">
      <c r="A20" s="2340"/>
      <c r="B20" s="2341"/>
      <c r="C20" s="2356"/>
      <c r="H20" s="2357"/>
      <c r="I20" s="2359"/>
      <c r="J20" s="2347"/>
    </row>
    <row r="21" spans="1:10">
      <c r="A21" s="2340">
        <v>5</v>
      </c>
      <c r="B21" s="2341"/>
      <c r="C21" s="2356">
        <v>766.5</v>
      </c>
      <c r="D21" s="2334" t="s">
        <v>627</v>
      </c>
      <c r="H21" s="2357" t="s">
        <v>2306</v>
      </c>
      <c r="I21" s="2358">
        <v>1886</v>
      </c>
      <c r="J21" s="2341"/>
    </row>
    <row r="22" spans="1:10" ht="6.95" customHeight="1">
      <c r="A22" s="2340"/>
      <c r="B22" s="2341"/>
      <c r="C22" s="2356"/>
      <c r="H22" s="2357"/>
      <c r="I22" s="2359"/>
      <c r="J22" s="2347"/>
    </row>
    <row r="23" spans="1:10">
      <c r="A23" s="2340">
        <v>6</v>
      </c>
      <c r="B23" s="2341"/>
      <c r="C23" s="2356">
        <v>768</v>
      </c>
      <c r="D23" s="2334" t="s">
        <v>628</v>
      </c>
      <c r="H23" s="2357" t="s">
        <v>2307</v>
      </c>
      <c r="I23" s="2360"/>
      <c r="J23" s="2341"/>
    </row>
    <row r="24" spans="1:10" ht="6.95" customHeight="1">
      <c r="A24" s="2340"/>
      <c r="B24" s="2341"/>
      <c r="C24" s="2356"/>
      <c r="H24" s="2357"/>
      <c r="I24" s="2359"/>
      <c r="J24" s="2347"/>
    </row>
    <row r="25" spans="1:10">
      <c r="A25" s="2340">
        <v>7</v>
      </c>
      <c r="B25" s="2341"/>
      <c r="C25" s="2356">
        <v>769</v>
      </c>
      <c r="D25" s="2334" t="s">
        <v>629</v>
      </c>
      <c r="H25" s="2357" t="s">
        <v>2308</v>
      </c>
      <c r="I25" s="2358">
        <v>4101936</v>
      </c>
      <c r="J25" s="2345"/>
    </row>
    <row r="26" spans="1:10" ht="6.95" customHeight="1">
      <c r="A26" s="2340"/>
      <c r="B26" s="2341"/>
      <c r="C26" s="2356"/>
      <c r="H26" s="2357"/>
      <c r="I26" s="2359"/>
      <c r="J26" s="2341"/>
    </row>
    <row r="27" spans="1:10">
      <c r="A27" s="2340">
        <v>8</v>
      </c>
      <c r="B27" s="2341"/>
      <c r="C27" s="2356" t="s">
        <v>2309</v>
      </c>
      <c r="D27" s="2334" t="s">
        <v>631</v>
      </c>
      <c r="H27" s="2357" t="s">
        <v>2310</v>
      </c>
      <c r="I27" s="2358">
        <v>79074</v>
      </c>
      <c r="J27" s="2341"/>
    </row>
    <row r="28" spans="1:10" ht="6.95" customHeight="1">
      <c r="A28" s="2340"/>
      <c r="B28" s="2341"/>
      <c r="C28" s="2356"/>
      <c r="H28" s="2357"/>
      <c r="I28" s="2359"/>
      <c r="J28" s="2347"/>
    </row>
    <row r="29" spans="1:10">
      <c r="A29" s="2340">
        <v>9</v>
      </c>
      <c r="B29" s="2341"/>
      <c r="C29" s="2356"/>
      <c r="D29" s="2334" t="s">
        <v>2311</v>
      </c>
      <c r="H29" s="2357" t="s">
        <v>2312</v>
      </c>
      <c r="I29" s="2358">
        <f>SUM(I12:I28)</f>
        <v>4836305</v>
      </c>
      <c r="J29" s="2341"/>
    </row>
    <row r="30" spans="1:10" ht="6.95" customHeight="1">
      <c r="A30" s="2340"/>
      <c r="B30" s="2341"/>
      <c r="C30" s="2356"/>
      <c r="H30" s="2357"/>
      <c r="I30" s="2359"/>
      <c r="J30" s="2347"/>
    </row>
    <row r="31" spans="1:10">
      <c r="A31" s="2340">
        <v>10</v>
      </c>
      <c r="B31" s="2341"/>
      <c r="C31" s="2356"/>
      <c r="D31" s="2334" t="s">
        <v>2313</v>
      </c>
      <c r="H31" s="2357" t="s">
        <v>2314</v>
      </c>
      <c r="I31" s="2361">
        <v>2140</v>
      </c>
      <c r="J31" s="2341"/>
    </row>
    <row r="32" spans="1:10" ht="6.95" customHeight="1">
      <c r="A32" s="2340"/>
      <c r="B32" s="2341"/>
      <c r="C32" s="2356"/>
      <c r="H32" s="2357"/>
      <c r="I32" s="2362"/>
      <c r="J32" s="2347"/>
    </row>
    <row r="33" spans="1:12">
      <c r="A33" s="2340">
        <v>11</v>
      </c>
      <c r="B33" s="2341"/>
      <c r="C33" s="2356"/>
      <c r="D33" s="2334" t="s">
        <v>2315</v>
      </c>
      <c r="H33" s="2357" t="s">
        <v>2314</v>
      </c>
      <c r="I33" s="2361">
        <v>1434</v>
      </c>
      <c r="J33" s="2341"/>
    </row>
    <row r="34" spans="1:12" ht="6.95" customHeight="1">
      <c r="A34" s="2340"/>
      <c r="B34" s="2341"/>
      <c r="C34" s="2356"/>
      <c r="H34" s="2357"/>
      <c r="I34" s="2362"/>
      <c r="J34" s="2347"/>
    </row>
    <row r="35" spans="1:12">
      <c r="A35" s="2340">
        <v>12</v>
      </c>
      <c r="B35" s="2341"/>
      <c r="C35" s="2356"/>
      <c r="D35" s="2334" t="s">
        <v>2316</v>
      </c>
      <c r="H35" s="2357" t="s">
        <v>2317</v>
      </c>
      <c r="I35" s="2358">
        <f>SUM(I31:I34)</f>
        <v>3574</v>
      </c>
      <c r="J35" s="2341"/>
    </row>
    <row r="36" spans="1:12" ht="6.95" customHeight="1">
      <c r="A36" s="2340"/>
      <c r="B36" s="2341"/>
      <c r="C36" s="2356"/>
      <c r="H36" s="2357"/>
      <c r="I36" s="2359"/>
      <c r="J36" s="2347"/>
    </row>
    <row r="37" spans="1:12">
      <c r="A37" s="2340">
        <v>13</v>
      </c>
      <c r="B37" s="2341"/>
      <c r="C37" s="2356"/>
      <c r="D37" s="2334" t="s">
        <v>2318</v>
      </c>
      <c r="H37" s="2357" t="s">
        <v>2319</v>
      </c>
      <c r="I37" s="2363"/>
      <c r="J37" s="2341"/>
    </row>
    <row r="38" spans="1:12">
      <c r="A38" s="2340"/>
      <c r="B38" s="2341"/>
      <c r="C38" s="2356"/>
      <c r="H38" s="2357" t="s">
        <v>2320</v>
      </c>
      <c r="I38" s="2364">
        <f>I31/I35</f>
        <v>0.59876888640179071</v>
      </c>
      <c r="J38" s="2341"/>
    </row>
    <row r="39" spans="1:12" ht="6.95" customHeight="1">
      <c r="A39" s="2340"/>
      <c r="B39" s="2341"/>
      <c r="C39" s="2356"/>
      <c r="H39" s="2357"/>
      <c r="I39" s="2359"/>
      <c r="J39" s="2347"/>
    </row>
    <row r="40" spans="1:12">
      <c r="A40" s="2340">
        <v>14</v>
      </c>
      <c r="B40" s="2341"/>
      <c r="C40" s="2356"/>
      <c r="D40" s="2334" t="s">
        <v>2321</v>
      </c>
      <c r="H40" s="2357" t="s">
        <v>2322</v>
      </c>
      <c r="I40" s="2359"/>
      <c r="J40" s="2341"/>
    </row>
    <row r="41" spans="1:12">
      <c r="A41" s="2340"/>
      <c r="B41" s="2341"/>
      <c r="C41" s="2356"/>
      <c r="H41" s="2357" t="s">
        <v>2320</v>
      </c>
      <c r="I41" s="2364">
        <f>I33/I35</f>
        <v>0.40123111359820929</v>
      </c>
      <c r="J41" s="2341"/>
    </row>
    <row r="42" spans="1:12" ht="6.95" customHeight="1">
      <c r="A42" s="2340"/>
      <c r="B42" s="2341"/>
      <c r="C42" s="2356"/>
      <c r="H42" s="2357"/>
      <c r="I42" s="2359"/>
      <c r="J42" s="2347"/>
    </row>
    <row r="43" spans="1:12">
      <c r="A43" s="2340">
        <v>15</v>
      </c>
      <c r="B43" s="2341"/>
      <c r="C43" s="2356"/>
      <c r="D43" s="2334" t="s">
        <v>2323</v>
      </c>
      <c r="H43" s="2357" t="s">
        <v>2324</v>
      </c>
      <c r="I43" s="2361">
        <f>I29-I35</f>
        <v>4832731</v>
      </c>
      <c r="J43" s="2341"/>
      <c r="L43" s="2365"/>
    </row>
    <row r="44" spans="1:12" ht="6.95" customHeight="1">
      <c r="A44" s="2340"/>
      <c r="B44" s="2341"/>
      <c r="C44" s="2356"/>
      <c r="H44" s="2357"/>
      <c r="I44" s="2359"/>
      <c r="J44" s="2347"/>
    </row>
    <row r="45" spans="1:12">
      <c r="A45" s="2340">
        <v>16</v>
      </c>
      <c r="B45" s="2341"/>
      <c r="C45" s="2356"/>
      <c r="D45" s="2334" t="s">
        <v>2325</v>
      </c>
      <c r="H45" s="2357" t="s">
        <v>2326</v>
      </c>
      <c r="I45" s="2358">
        <v>2895979</v>
      </c>
      <c r="J45" s="2345"/>
      <c r="L45" s="2365"/>
    </row>
    <row r="46" spans="1:12" ht="6.95" customHeight="1">
      <c r="A46" s="2340"/>
      <c r="B46" s="2341"/>
      <c r="C46" s="2356"/>
      <c r="H46" s="2357"/>
      <c r="I46" s="2359"/>
      <c r="J46" s="2341"/>
    </row>
    <row r="47" spans="1:12">
      <c r="A47" s="2340">
        <v>17</v>
      </c>
      <c r="B47" s="2341"/>
      <c r="C47" s="2356"/>
      <c r="D47" s="2334" t="s">
        <v>2327</v>
      </c>
      <c r="H47" s="2357" t="s">
        <v>2328</v>
      </c>
      <c r="I47" s="2358">
        <v>1940326</v>
      </c>
      <c r="J47" s="2345"/>
    </row>
    <row r="48" spans="1:12" ht="6.95" customHeight="1">
      <c r="A48" s="2352"/>
      <c r="B48" s="2345"/>
      <c r="C48" s="2354"/>
      <c r="H48" s="2366"/>
      <c r="I48" s="2358"/>
      <c r="J48" s="2345"/>
    </row>
    <row r="49" spans="1:12">
      <c r="A49" s="2346"/>
      <c r="B49" s="2349"/>
      <c r="C49" s="2367"/>
      <c r="D49" s="2349"/>
      <c r="E49" s="2349"/>
      <c r="F49" s="2349"/>
      <c r="G49" s="2349"/>
      <c r="H49" s="2349"/>
      <c r="I49" s="2368"/>
      <c r="J49" s="2347"/>
    </row>
    <row r="50" spans="1:12">
      <c r="A50" s="2342" t="s">
        <v>2329</v>
      </c>
      <c r="B50" s="2343"/>
      <c r="C50" s="2344"/>
      <c r="D50" s="2343"/>
      <c r="E50" s="2343"/>
      <c r="F50" s="2343"/>
      <c r="G50" s="2343"/>
      <c r="H50" s="2343"/>
      <c r="I50" s="2369"/>
      <c r="J50" s="2345"/>
    </row>
    <row r="51" spans="1:12">
      <c r="A51" s="2346" t="s">
        <v>7</v>
      </c>
      <c r="B51" s="2347"/>
      <c r="C51" s="2348"/>
      <c r="D51" s="2349"/>
      <c r="E51" s="2349"/>
      <c r="F51" s="2349"/>
      <c r="G51" s="2349"/>
      <c r="H51" s="2350"/>
      <c r="I51" s="2370" t="s">
        <v>1184</v>
      </c>
      <c r="J51" s="2347"/>
    </row>
    <row r="52" spans="1:12">
      <c r="A52" s="2352" t="s">
        <v>17</v>
      </c>
      <c r="B52" s="2345"/>
      <c r="C52" s="2354" t="s">
        <v>2296</v>
      </c>
      <c r="D52" s="2343"/>
      <c r="E52" s="2343" t="s">
        <v>2330</v>
      </c>
      <c r="F52" s="2343"/>
      <c r="G52" s="2343"/>
      <c r="H52" s="2354" t="s">
        <v>948</v>
      </c>
      <c r="I52" s="2371" t="s">
        <v>2298</v>
      </c>
      <c r="J52" s="2345"/>
    </row>
    <row r="53" spans="1:12" ht="6.95" customHeight="1">
      <c r="A53" s="2340"/>
      <c r="B53" s="2341"/>
      <c r="C53" s="2356"/>
      <c r="H53" s="2357"/>
      <c r="I53" s="2359"/>
      <c r="J53" s="2341"/>
    </row>
    <row r="54" spans="1:12">
      <c r="A54" s="2340">
        <v>18</v>
      </c>
      <c r="B54" s="2341"/>
      <c r="C54" s="2356" t="s">
        <v>2331</v>
      </c>
      <c r="D54" s="2334" t="s">
        <v>2332</v>
      </c>
      <c r="H54" s="2357" t="s">
        <v>2333</v>
      </c>
      <c r="I54" s="2358">
        <v>168769</v>
      </c>
      <c r="J54" s="2341"/>
    </row>
    <row r="55" spans="1:12" ht="6.95" customHeight="1">
      <c r="A55" s="2340"/>
      <c r="B55" s="2341"/>
      <c r="C55" s="2356"/>
      <c r="H55" s="2357"/>
      <c r="I55" s="2359"/>
      <c r="J55" s="2347"/>
    </row>
    <row r="56" spans="1:12">
      <c r="A56" s="2340">
        <v>19</v>
      </c>
      <c r="B56" s="2341"/>
      <c r="C56" s="2356">
        <v>546</v>
      </c>
      <c r="D56" s="2334" t="s">
        <v>2334</v>
      </c>
      <c r="H56" s="2357" t="s">
        <v>2335</v>
      </c>
      <c r="I56" s="2358"/>
      <c r="J56" s="2341"/>
      <c r="L56" s="2365"/>
    </row>
    <row r="57" spans="1:12" ht="6.95" customHeight="1">
      <c r="A57" s="2340"/>
      <c r="B57" s="2341"/>
      <c r="C57" s="2356"/>
      <c r="H57" s="2357"/>
      <c r="I57" s="2359"/>
      <c r="J57" s="2347"/>
    </row>
    <row r="58" spans="1:12">
      <c r="A58" s="2340">
        <v>20</v>
      </c>
      <c r="B58" s="2341"/>
      <c r="C58" s="2356">
        <v>517</v>
      </c>
      <c r="D58" s="2334" t="s">
        <v>2336</v>
      </c>
      <c r="H58" s="2357" t="s">
        <v>2337</v>
      </c>
      <c r="I58" s="2358"/>
      <c r="J58" s="2345"/>
    </row>
    <row r="59" spans="1:12" ht="6.95" customHeight="1">
      <c r="A59" s="2340"/>
      <c r="B59" s="2341"/>
      <c r="C59" s="2356"/>
      <c r="H59" s="2357"/>
      <c r="I59" s="2359"/>
      <c r="J59" s="2341"/>
    </row>
    <row r="60" spans="1:12">
      <c r="A60" s="2340">
        <v>21</v>
      </c>
      <c r="B60" s="2341"/>
      <c r="C60" s="2356"/>
      <c r="D60" s="2334" t="s">
        <v>2338</v>
      </c>
      <c r="H60" s="2357" t="s">
        <v>2339</v>
      </c>
      <c r="I60" s="2358">
        <f>SUM(I54:I59)</f>
        <v>168769</v>
      </c>
      <c r="J60" s="2341"/>
    </row>
    <row r="61" spans="1:12" ht="6.95" customHeight="1">
      <c r="A61" s="2340"/>
      <c r="B61" s="2341"/>
      <c r="C61" s="2356"/>
      <c r="H61" s="2357"/>
      <c r="I61" s="2359"/>
      <c r="J61" s="2347"/>
    </row>
    <row r="62" spans="1:12">
      <c r="A62" s="2340">
        <v>22</v>
      </c>
      <c r="B62" s="2341"/>
      <c r="C62" s="2356"/>
      <c r="D62" s="2334" t="s">
        <v>2340</v>
      </c>
      <c r="H62" s="2357" t="s">
        <v>2069</v>
      </c>
      <c r="I62" s="2361">
        <v>126</v>
      </c>
      <c r="J62" s="2341"/>
    </row>
    <row r="63" spans="1:12" ht="6.95" customHeight="1">
      <c r="A63" s="2340"/>
      <c r="B63" s="2341"/>
      <c r="C63" s="2356"/>
      <c r="H63" s="2357"/>
      <c r="I63" s="2362"/>
      <c r="J63" s="2347"/>
    </row>
    <row r="64" spans="1:12">
      <c r="A64" s="2340">
        <v>23</v>
      </c>
      <c r="B64" s="2341"/>
      <c r="C64" s="2356"/>
      <c r="D64" s="2334" t="s">
        <v>2341</v>
      </c>
      <c r="H64" s="2357" t="s">
        <v>2069</v>
      </c>
      <c r="I64" s="2361">
        <v>374</v>
      </c>
      <c r="J64" s="2341"/>
    </row>
    <row r="65" spans="1:10" ht="6.95" customHeight="1">
      <c r="A65" s="2340"/>
      <c r="B65" s="2341"/>
      <c r="C65" s="2356"/>
      <c r="H65" s="2357"/>
      <c r="I65" s="2359"/>
      <c r="J65" s="2347"/>
    </row>
    <row r="66" spans="1:10">
      <c r="A66" s="2340">
        <v>24</v>
      </c>
      <c r="B66" s="2341"/>
      <c r="C66" s="2356"/>
      <c r="D66" s="2334" t="s">
        <v>2342</v>
      </c>
      <c r="H66" s="2357" t="s">
        <v>2343</v>
      </c>
      <c r="I66" s="2358">
        <v>168269</v>
      </c>
      <c r="J66" s="2341" t="s">
        <v>98</v>
      </c>
    </row>
    <row r="67" spans="1:10" ht="6.95" customHeight="1">
      <c r="A67" s="2340"/>
      <c r="B67" s="2341"/>
      <c r="C67" s="2356"/>
      <c r="H67" s="2357"/>
      <c r="I67" s="2359"/>
      <c r="J67" s="2347"/>
    </row>
    <row r="68" spans="1:10">
      <c r="A68" s="2340">
        <v>25</v>
      </c>
      <c r="B68" s="2341"/>
      <c r="C68" s="2356"/>
      <c r="D68" s="2334" t="s">
        <v>2344</v>
      </c>
      <c r="H68" s="2357" t="s">
        <v>2345</v>
      </c>
      <c r="I68" s="2372">
        <v>100885</v>
      </c>
      <c r="J68" s="2341"/>
    </row>
    <row r="69" spans="1:10" ht="6.95" customHeight="1">
      <c r="A69" s="2340"/>
      <c r="B69" s="2341"/>
      <c r="C69" s="2356"/>
      <c r="H69" s="2357"/>
      <c r="I69" s="2359"/>
      <c r="J69" s="2347"/>
    </row>
    <row r="70" spans="1:10">
      <c r="A70" s="2340">
        <v>26</v>
      </c>
      <c r="B70" s="2341"/>
      <c r="C70" s="2356"/>
      <c r="D70" s="2334" t="s">
        <v>2346</v>
      </c>
      <c r="H70" s="2357" t="s">
        <v>2347</v>
      </c>
      <c r="I70" s="2372">
        <v>67884</v>
      </c>
      <c r="J70" s="2341"/>
    </row>
    <row r="71" spans="1:10" ht="6.95" customHeight="1">
      <c r="A71" s="2340"/>
      <c r="B71" s="2341"/>
      <c r="C71" s="2356"/>
      <c r="H71" s="2357"/>
      <c r="I71" s="2359"/>
      <c r="J71" s="2347"/>
    </row>
    <row r="72" spans="1:10">
      <c r="A72" s="2340">
        <v>27</v>
      </c>
      <c r="B72" s="2341"/>
      <c r="C72" s="2356"/>
      <c r="D72" s="2334" t="s">
        <v>2348</v>
      </c>
      <c r="H72" s="2357" t="s">
        <v>2349</v>
      </c>
      <c r="I72" s="2364">
        <f>I68/I45</f>
        <v>3.4836233273791005E-2</v>
      </c>
      <c r="J72" s="2341"/>
    </row>
    <row r="73" spans="1:10" ht="6.95" customHeight="1">
      <c r="A73" s="2340"/>
      <c r="B73" s="2341"/>
      <c r="C73" s="2356"/>
      <c r="H73" s="2357"/>
      <c r="I73" s="2359"/>
      <c r="J73" s="2347"/>
    </row>
    <row r="74" spans="1:10">
      <c r="A74" s="2340">
        <v>28</v>
      </c>
      <c r="B74" s="2341"/>
      <c r="C74" s="2356"/>
      <c r="D74" s="2334" t="s">
        <v>2350</v>
      </c>
      <c r="H74" s="2357" t="s">
        <v>2351</v>
      </c>
      <c r="I74" s="2364">
        <f>I70/I47</f>
        <v>3.4985873507853836E-2</v>
      </c>
      <c r="J74" s="2341"/>
    </row>
    <row r="75" spans="1:10" ht="6.95" customHeight="1">
      <c r="A75" s="2352"/>
      <c r="B75" s="2345"/>
      <c r="C75" s="2354"/>
      <c r="D75" s="2343"/>
      <c r="E75" s="2343"/>
      <c r="F75" s="2343"/>
      <c r="G75" s="2343"/>
      <c r="H75" s="2366"/>
      <c r="I75" s="2358"/>
      <c r="J75" s="2373"/>
    </row>
    <row r="76" spans="1:10">
      <c r="A76" s="2346"/>
      <c r="B76" s="2334" t="s">
        <v>2352</v>
      </c>
      <c r="C76" s="2367"/>
      <c r="D76" s="2349"/>
      <c r="E76" s="2349"/>
      <c r="F76" s="2349"/>
      <c r="G76" s="2349"/>
      <c r="H76" s="2349"/>
      <c r="I76" s="2368"/>
      <c r="J76" s="2347"/>
    </row>
    <row r="77" spans="1:10">
      <c r="A77" s="2340"/>
      <c r="B77" s="2334" t="s">
        <v>2353</v>
      </c>
      <c r="J77" s="2341"/>
    </row>
    <row r="78" spans="1:10">
      <c r="A78" s="2340"/>
      <c r="B78" s="2334" t="s">
        <v>2354</v>
      </c>
      <c r="J78" s="2341"/>
    </row>
    <row r="79" spans="1:10">
      <c r="A79" s="2340"/>
      <c r="B79" s="2334" t="s">
        <v>2355</v>
      </c>
      <c r="I79" s="2374"/>
      <c r="J79" s="2341"/>
    </row>
    <row r="80" spans="1:10">
      <c r="A80" s="2340"/>
      <c r="B80" s="2334" t="s">
        <v>2356</v>
      </c>
      <c r="J80" s="2341"/>
    </row>
    <row r="81" spans="1:10">
      <c r="A81" s="4030" t="s">
        <v>37</v>
      </c>
      <c r="B81" s="4031"/>
      <c r="C81" s="4031"/>
      <c r="D81" s="4031"/>
      <c r="E81" s="4031"/>
      <c r="F81" s="4031"/>
      <c r="G81" s="4031"/>
      <c r="H81" s="4031"/>
      <c r="I81" s="4031"/>
      <c r="J81" s="4032"/>
    </row>
    <row r="82" spans="1:10">
      <c r="A82" s="2340"/>
      <c r="B82" s="2375" t="s">
        <v>3472</v>
      </c>
      <c r="C82" s="2376"/>
      <c r="D82" s="2376"/>
      <c r="E82" s="2376"/>
      <c r="F82" s="2376"/>
      <c r="G82" s="2376"/>
      <c r="H82" s="2376"/>
      <c r="I82" s="2376"/>
      <c r="J82" s="2341"/>
    </row>
    <row r="83" spans="1:10">
      <c r="A83" s="2352"/>
      <c r="B83" s="2377"/>
      <c r="C83" s="2343" t="s">
        <v>2357</v>
      </c>
      <c r="D83" s="2343"/>
      <c r="E83" s="2343"/>
      <c r="F83" s="2343"/>
      <c r="G83" s="2343"/>
      <c r="H83" s="2343"/>
      <c r="I83" s="2343"/>
      <c r="J83" s="2345"/>
    </row>
    <row r="84" spans="1:10">
      <c r="A84" s="2378" t="s">
        <v>391</v>
      </c>
    </row>
  </sheetData>
  <customSheetViews>
    <customSheetView guid="{4E7A3D04-9F51-465C-A42B-3DF9B3E7D5B5}" showPageBreaks="1" fitToPage="1" printArea="1">
      <selection activeCell="A12" sqref="A12"/>
      <pageMargins left="0.5" right="0.5" top="0.5" bottom="0.25" header="0.5" footer="0.5"/>
      <printOptions horizontalCentered="1" verticalCentered="1"/>
      <pageSetup scale="85" orientation="portrait" horizontalDpi="4294967292" r:id="rId1"/>
      <headerFooter alignWithMargins="0"/>
    </customSheetView>
    <customSheetView guid="{0DB5BAD5-393A-4F38-9E8B-709DEA7858B1}" showPageBreaks="1" fitToPage="1" printArea="1">
      <selection activeCell="A12" sqref="A12"/>
      <pageMargins left="0.5" right="0.5" top="0.5" bottom="0.25" header="0.5" footer="0.5"/>
      <printOptions horizontalCentered="1" verticalCentered="1"/>
      <pageSetup scale="85" orientation="portrait" horizontalDpi="4294967292" r:id="rId2"/>
      <headerFooter alignWithMargins="0"/>
    </customSheetView>
    <customSheetView guid="{9188604F-721B-4607-B5A7-F14601E34BB8}" showPageBreaks="1" fitToPage="1" printArea="1">
      <selection activeCell="A12" sqref="A12"/>
      <pageMargins left="0.5" right="0.5" top="0.5" bottom="0.25" header="0.5" footer="0.5"/>
      <printOptions horizontalCentered="1" verticalCentered="1"/>
      <pageSetup scale="86" orientation="portrait" horizontalDpi="4294967292" r:id="rId3"/>
      <headerFooter alignWithMargins="0"/>
    </customSheetView>
    <customSheetView guid="{26429A53-B624-4AA6-8C8D-667186B058B8}" fitToPage="1">
      <selection activeCell="A12" sqref="A12"/>
      <pageMargins left="0.5" right="0.5" top="0.5" bottom="0.25" header="0.5" footer="0.5"/>
      <printOptions horizontalCentered="1" verticalCentered="1"/>
      <pageSetup scale="85" orientation="portrait" horizontalDpi="4294967292" r:id="rId4"/>
      <headerFooter alignWithMargins="0"/>
    </customSheetView>
    <customSheetView guid="{7390B031-6060-4327-BF01-8B9465EDB6D9}" fitToPage="1">
      <selection activeCell="A12" sqref="A12"/>
      <pageMargins left="0.5" right="0.5" top="0.5" bottom="0.25" header="0.5" footer="0.5"/>
      <printOptions horizontalCentered="1" verticalCentered="1"/>
      <pageSetup scale="85" orientation="portrait" horizontalDpi="4294967292" r:id="rId5"/>
      <headerFooter alignWithMargins="0"/>
    </customSheetView>
    <customSheetView guid="{49D366EC-C851-4932-854D-8EA887B298C5}" fitToPage="1">
      <selection activeCell="A12" sqref="A12"/>
      <pageMargins left="0.5" right="0.5" top="0.5" bottom="0.25" header="0.5" footer="0.5"/>
      <printOptions horizontalCentered="1" verticalCentered="1"/>
      <pageSetup scale="85" orientation="portrait" horizontalDpi="4294967292" r:id="rId6"/>
      <headerFooter alignWithMargins="0"/>
    </customSheetView>
    <customSheetView guid="{F228F194-B0FE-4A91-A927-06A4E89703F0}" fitToPage="1">
      <selection activeCell="A12" sqref="A12"/>
      <pageMargins left="0.5" right="0.5" top="0.5" bottom="0.25" header="0.5" footer="0.5"/>
      <printOptions horizontalCentered="1" verticalCentered="1"/>
      <pageSetup scale="85" orientation="portrait" horizontalDpi="4294967292" r:id="rId7"/>
      <headerFooter alignWithMargins="0"/>
    </customSheetView>
    <customSheetView guid="{A2494C54-8D9D-4A05-9F27-C858173D9692}" fitToPage="1">
      <selection activeCell="A12" sqref="A12"/>
      <pageMargins left="0.5" right="0.5" top="0.5" bottom="0.25" header="0.5" footer="0.5"/>
      <printOptions horizontalCentered="1" verticalCentered="1"/>
      <pageSetup scale="85" orientation="portrait" horizontalDpi="4294967292" r:id="rId8"/>
      <headerFooter alignWithMargins="0"/>
    </customSheetView>
    <customSheetView guid="{74404EEC-CA6A-48B0-B168-B7933282EEB2}" showPageBreaks="1" fitToPage="1" printArea="1">
      <selection activeCell="A12" sqref="A12"/>
      <pageMargins left="0.5" right="0.5" top="0.5" bottom="0.25" header="0.5" footer="0.5"/>
      <printOptions horizontalCentered="1" verticalCentered="1"/>
      <pageSetup scale="85" orientation="portrait" horizontalDpi="4294967292" r:id="rId9"/>
      <headerFooter alignWithMargins="0"/>
    </customSheetView>
    <customSheetView guid="{FB19BFAA-60BA-4CC2-92E5-E4C141AE804E}" fitToPage="1">
      <selection activeCell="A12" sqref="A12"/>
      <pageMargins left="0.5" right="0.5" top="0.5" bottom="0.25" header="0.5" footer="0.5"/>
      <printOptions horizontalCentered="1" verticalCentered="1"/>
      <pageSetup scale="85" orientation="portrait" horizontalDpi="4294967292" r:id="rId10"/>
      <headerFooter alignWithMargins="0"/>
    </customSheetView>
    <customSheetView guid="{F56BCD39-3910-4701-BCCF-245589B07D98}" showPageBreaks="1" fitToPage="1" printArea="1">
      <selection activeCell="A12" sqref="A12"/>
      <pageMargins left="0.5" right="0.5" top="0.5" bottom="0.25" header="0.5" footer="0.5"/>
      <printOptions horizontalCentered="1" verticalCentered="1"/>
      <pageSetup scale="86" orientation="portrait" horizontalDpi="4294967292" r:id="rId11"/>
      <headerFooter alignWithMargins="0"/>
    </customSheetView>
  </customSheetViews>
  <mergeCells count="3">
    <mergeCell ref="A2:J2"/>
    <mergeCell ref="A3:J3"/>
    <mergeCell ref="A81:J81"/>
  </mergeCells>
  <printOptions horizontalCentered="1" verticalCentered="1"/>
  <pageMargins left="0.5" right="0.5" top="0.5" bottom="0.25" header="0.5" footer="0.5"/>
  <pageSetup scale="85" orientation="portrait" r:id="rId12"/>
  <headerFooter alignWithMargins="0"/>
  <legacyDrawing r:id="rId1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topLeftCell="A4" workbookViewId="0">
      <selection activeCell="C38" sqref="C38"/>
    </sheetView>
  </sheetViews>
  <sheetFormatPr defaultColWidth="9.140625" defaultRowHeight="12.75"/>
  <cols>
    <col min="1" max="16384" width="9.140625" style="687"/>
  </cols>
  <sheetData>
    <row r="1" spans="1:9" s="685" customFormat="1" ht="12">
      <c r="A1" s="684">
        <v>70</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I52" s="686" t="s">
        <v>391</v>
      </c>
    </row>
  </sheetData>
  <customSheetViews>
    <customSheetView guid="{4E7A3D04-9F51-465C-A42B-3DF9B3E7D5B5}">
      <selection activeCell="E37" sqref="E37"/>
      <pageMargins left="0.5" right="0.5" top="0.5" bottom="0.25" header="0.5" footer="0.5"/>
      <printOptions horizontalCentered="1" verticalCentered="1"/>
      <pageSetup orientation="portrait" r:id="rId1"/>
      <headerFooter alignWithMargins="0"/>
    </customSheetView>
    <customSheetView guid="{0DB5BAD5-393A-4F38-9E8B-709DEA7858B1}">
      <selection activeCell="E37" sqref="E37"/>
      <pageMargins left="0.5" right="0.5" top="0.5" bottom="0.25" header="0.5" footer="0.5"/>
      <printOptions horizontalCentered="1" verticalCentered="1"/>
      <pageSetup orientation="portrait" r:id="rId2"/>
      <headerFooter alignWithMargins="0"/>
    </customSheetView>
    <customSheetView guid="{9188604F-721B-4607-B5A7-F14601E34BB8}">
      <selection activeCell="E37" sqref="E37"/>
      <pageMargins left="0.5" right="0.5" top="0.5" bottom="0.25" header="0.5" footer="0.5"/>
      <printOptions horizontalCentered="1" verticalCentered="1"/>
      <pageSetup orientation="portrait" r:id="rId3"/>
      <headerFooter alignWithMargins="0"/>
    </customSheetView>
    <customSheetView guid="{26429A53-B624-4AA6-8C8D-667186B058B8}">
      <selection activeCell="E37" sqref="E37"/>
      <pageMargins left="0.5" right="0.5" top="0.5" bottom="0.25" header="0.5" footer="0.5"/>
      <printOptions horizontalCentered="1" verticalCentered="1"/>
      <pageSetup orientation="portrait" r:id="rId4"/>
      <headerFooter alignWithMargins="0"/>
    </customSheetView>
    <customSheetView guid="{7390B031-6060-4327-BF01-8B9465EDB6D9}">
      <selection activeCell="E37" sqref="E37"/>
      <pageMargins left="0.5" right="0.5" top="0.5" bottom="0.25" header="0.5" footer="0.5"/>
      <printOptions horizontalCentered="1" verticalCentered="1"/>
      <pageSetup orientation="portrait" r:id="rId5"/>
      <headerFooter alignWithMargins="0"/>
    </customSheetView>
    <customSheetView guid="{49D366EC-C851-4932-854D-8EA887B298C5}">
      <selection activeCell="E37" sqref="E37"/>
      <pageMargins left="0.5" right="0.5" top="0.5" bottom="0.25" header="0.5" footer="0.5"/>
      <printOptions horizontalCentered="1" verticalCentered="1"/>
      <pageSetup orientation="portrait" r:id="rId6"/>
      <headerFooter alignWithMargins="0"/>
    </customSheetView>
    <customSheetView guid="{F228F194-B0FE-4A91-A927-06A4E89703F0}">
      <selection activeCell="E37" sqref="E37"/>
      <pageMargins left="0.5" right="0.5" top="0.5" bottom="0.25" header="0.5" footer="0.5"/>
      <printOptions horizontalCentered="1" verticalCentered="1"/>
      <pageSetup orientation="portrait" r:id="rId7"/>
      <headerFooter alignWithMargins="0"/>
    </customSheetView>
    <customSheetView guid="{A2494C54-8D9D-4A05-9F27-C858173D9692}">
      <selection activeCell="E37" sqref="E37"/>
      <pageMargins left="0.5" right="0.5" top="0.5" bottom="0.25" header="0.5" footer="0.5"/>
      <printOptions horizontalCentered="1" verticalCentered="1"/>
      <pageSetup orientation="portrait" r:id="rId8"/>
      <headerFooter alignWithMargins="0"/>
    </customSheetView>
    <customSheetView guid="{74404EEC-CA6A-48B0-B168-B7933282EEB2}">
      <selection activeCell="E37" sqref="E37"/>
      <pageMargins left="0.5" right="0.5" top="0.5" bottom="0.25" header="0.5" footer="0.5"/>
      <printOptions horizontalCentered="1" verticalCentered="1"/>
      <pageSetup orientation="portrait" r:id="rId9"/>
      <headerFooter alignWithMargins="0"/>
    </customSheetView>
    <customSheetView guid="{FB19BFAA-60BA-4CC2-92E5-E4C141AE804E}">
      <selection activeCell="E37" sqref="E37"/>
      <pageMargins left="0.5" right="0.5" top="0.5" bottom="0.25" header="0.5" footer="0.5"/>
      <printOptions horizontalCentered="1" verticalCentered="1"/>
      <pageSetup orientation="portrait" r:id="rId10"/>
      <headerFooter alignWithMargins="0"/>
    </customSheetView>
    <customSheetView guid="{F56BCD39-3910-4701-BCCF-245589B07D98}">
      <selection activeCell="E37" sqref="E3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legacyDrawing r:id="rId1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1"/>
  <sheetViews>
    <sheetView zoomScaleNormal="100" workbookViewId="0">
      <selection activeCell="C38" sqref="C38"/>
    </sheetView>
  </sheetViews>
  <sheetFormatPr defaultRowHeight="12.75"/>
  <cols>
    <col min="1" max="1" width="3.85546875" style="1084" customWidth="1"/>
    <col min="2" max="2" width="3.7109375" style="1084" customWidth="1"/>
    <col min="3" max="3" width="58" style="1084" customWidth="1"/>
    <col min="4" max="4" width="3" style="1084" customWidth="1"/>
    <col min="5" max="5" width="4.140625" style="1084" customWidth="1"/>
    <col min="6" max="6" width="58.140625" style="1084" customWidth="1"/>
    <col min="7" max="7" width="4.5703125" style="1084" customWidth="1"/>
    <col min="8" max="256" width="8.85546875" style="1084"/>
    <col min="257" max="257" width="3.85546875" style="1084" customWidth="1"/>
    <col min="258" max="258" width="3.7109375" style="1084" customWidth="1"/>
    <col min="259" max="259" width="58" style="1084" customWidth="1"/>
    <col min="260" max="260" width="3" style="1084" customWidth="1"/>
    <col min="261" max="261" width="4.140625" style="1084" customWidth="1"/>
    <col min="262" max="262" width="58.140625" style="1084" customWidth="1"/>
    <col min="263" max="263" width="4.5703125" style="1084" customWidth="1"/>
    <col min="264" max="512" width="8.85546875" style="1084"/>
    <col min="513" max="513" width="3.85546875" style="1084" customWidth="1"/>
    <col min="514" max="514" width="3.7109375" style="1084" customWidth="1"/>
    <col min="515" max="515" width="58" style="1084" customWidth="1"/>
    <col min="516" max="516" width="3" style="1084" customWidth="1"/>
    <col min="517" max="517" width="4.140625" style="1084" customWidth="1"/>
    <col min="518" max="518" width="58.140625" style="1084" customWidth="1"/>
    <col min="519" max="519" width="4.5703125" style="1084" customWidth="1"/>
    <col min="520" max="768" width="8.85546875" style="1084"/>
    <col min="769" max="769" width="3.85546875" style="1084" customWidth="1"/>
    <col min="770" max="770" width="3.7109375" style="1084" customWidth="1"/>
    <col min="771" max="771" width="58" style="1084" customWidth="1"/>
    <col min="772" max="772" width="3" style="1084" customWidth="1"/>
    <col min="773" max="773" width="4.140625" style="1084" customWidth="1"/>
    <col min="774" max="774" width="58.140625" style="1084" customWidth="1"/>
    <col min="775" max="775" width="4.5703125" style="1084" customWidth="1"/>
    <col min="776" max="1024" width="8.85546875" style="1084"/>
    <col min="1025" max="1025" width="3.85546875" style="1084" customWidth="1"/>
    <col min="1026" max="1026" width="3.7109375" style="1084" customWidth="1"/>
    <col min="1027" max="1027" width="58" style="1084" customWidth="1"/>
    <col min="1028" max="1028" width="3" style="1084" customWidth="1"/>
    <col min="1029" max="1029" width="4.140625" style="1084" customWidth="1"/>
    <col min="1030" max="1030" width="58.140625" style="1084" customWidth="1"/>
    <col min="1031" max="1031" width="4.5703125" style="1084" customWidth="1"/>
    <col min="1032" max="1280" width="8.85546875" style="1084"/>
    <col min="1281" max="1281" width="3.85546875" style="1084" customWidth="1"/>
    <col min="1282" max="1282" width="3.7109375" style="1084" customWidth="1"/>
    <col min="1283" max="1283" width="58" style="1084" customWidth="1"/>
    <col min="1284" max="1284" width="3" style="1084" customWidth="1"/>
    <col min="1285" max="1285" width="4.140625" style="1084" customWidth="1"/>
    <col min="1286" max="1286" width="58.140625" style="1084" customWidth="1"/>
    <col min="1287" max="1287" width="4.5703125" style="1084" customWidth="1"/>
    <col min="1288" max="1536" width="8.85546875" style="1084"/>
    <col min="1537" max="1537" width="3.85546875" style="1084" customWidth="1"/>
    <col min="1538" max="1538" width="3.7109375" style="1084" customWidth="1"/>
    <col min="1539" max="1539" width="58" style="1084" customWidth="1"/>
    <col min="1540" max="1540" width="3" style="1084" customWidth="1"/>
    <col min="1541" max="1541" width="4.140625" style="1084" customWidth="1"/>
    <col min="1542" max="1542" width="58.140625" style="1084" customWidth="1"/>
    <col min="1543" max="1543" width="4.5703125" style="1084" customWidth="1"/>
    <col min="1544" max="1792" width="8.85546875" style="1084"/>
    <col min="1793" max="1793" width="3.85546875" style="1084" customWidth="1"/>
    <col min="1794" max="1794" width="3.7109375" style="1084" customWidth="1"/>
    <col min="1795" max="1795" width="58" style="1084" customWidth="1"/>
    <col min="1796" max="1796" width="3" style="1084" customWidth="1"/>
    <col min="1797" max="1797" width="4.140625" style="1084" customWidth="1"/>
    <col min="1798" max="1798" width="58.140625" style="1084" customWidth="1"/>
    <col min="1799" max="1799" width="4.5703125" style="1084" customWidth="1"/>
    <col min="1800" max="2048" width="8.85546875" style="1084"/>
    <col min="2049" max="2049" width="3.85546875" style="1084" customWidth="1"/>
    <col min="2050" max="2050" width="3.7109375" style="1084" customWidth="1"/>
    <col min="2051" max="2051" width="58" style="1084" customWidth="1"/>
    <col min="2052" max="2052" width="3" style="1084" customWidth="1"/>
    <col min="2053" max="2053" width="4.140625" style="1084" customWidth="1"/>
    <col min="2054" max="2054" width="58.140625" style="1084" customWidth="1"/>
    <col min="2055" max="2055" width="4.5703125" style="1084" customWidth="1"/>
    <col min="2056" max="2304" width="8.85546875" style="1084"/>
    <col min="2305" max="2305" width="3.85546875" style="1084" customWidth="1"/>
    <col min="2306" max="2306" width="3.7109375" style="1084" customWidth="1"/>
    <col min="2307" max="2307" width="58" style="1084" customWidth="1"/>
    <col min="2308" max="2308" width="3" style="1084" customWidth="1"/>
    <col min="2309" max="2309" width="4.140625" style="1084" customWidth="1"/>
    <col min="2310" max="2310" width="58.140625" style="1084" customWidth="1"/>
    <col min="2311" max="2311" width="4.5703125" style="1084" customWidth="1"/>
    <col min="2312" max="2560" width="8.85546875" style="1084"/>
    <col min="2561" max="2561" width="3.85546875" style="1084" customWidth="1"/>
    <col min="2562" max="2562" width="3.7109375" style="1084" customWidth="1"/>
    <col min="2563" max="2563" width="58" style="1084" customWidth="1"/>
    <col min="2564" max="2564" width="3" style="1084" customWidth="1"/>
    <col min="2565" max="2565" width="4.140625" style="1084" customWidth="1"/>
    <col min="2566" max="2566" width="58.140625" style="1084" customWidth="1"/>
    <col min="2567" max="2567" width="4.5703125" style="1084" customWidth="1"/>
    <col min="2568" max="2816" width="8.85546875" style="1084"/>
    <col min="2817" max="2817" width="3.85546875" style="1084" customWidth="1"/>
    <col min="2818" max="2818" width="3.7109375" style="1084" customWidth="1"/>
    <col min="2819" max="2819" width="58" style="1084" customWidth="1"/>
    <col min="2820" max="2820" width="3" style="1084" customWidth="1"/>
    <col min="2821" max="2821" width="4.140625" style="1084" customWidth="1"/>
    <col min="2822" max="2822" width="58.140625" style="1084" customWidth="1"/>
    <col min="2823" max="2823" width="4.5703125" style="1084" customWidth="1"/>
    <col min="2824" max="3072" width="8.85546875" style="1084"/>
    <col min="3073" max="3073" width="3.85546875" style="1084" customWidth="1"/>
    <col min="3074" max="3074" width="3.7109375" style="1084" customWidth="1"/>
    <col min="3075" max="3075" width="58" style="1084" customWidth="1"/>
    <col min="3076" max="3076" width="3" style="1084" customWidth="1"/>
    <col min="3077" max="3077" width="4.140625" style="1084" customWidth="1"/>
    <col min="3078" max="3078" width="58.140625" style="1084" customWidth="1"/>
    <col min="3079" max="3079" width="4.5703125" style="1084" customWidth="1"/>
    <col min="3080" max="3328" width="8.85546875" style="1084"/>
    <col min="3329" max="3329" width="3.85546875" style="1084" customWidth="1"/>
    <col min="3330" max="3330" width="3.7109375" style="1084" customWidth="1"/>
    <col min="3331" max="3331" width="58" style="1084" customWidth="1"/>
    <col min="3332" max="3332" width="3" style="1084" customWidth="1"/>
    <col min="3333" max="3333" width="4.140625" style="1084" customWidth="1"/>
    <col min="3334" max="3334" width="58.140625" style="1084" customWidth="1"/>
    <col min="3335" max="3335" width="4.5703125" style="1084" customWidth="1"/>
    <col min="3336" max="3584" width="8.85546875" style="1084"/>
    <col min="3585" max="3585" width="3.85546875" style="1084" customWidth="1"/>
    <col min="3586" max="3586" width="3.7109375" style="1084" customWidth="1"/>
    <col min="3587" max="3587" width="58" style="1084" customWidth="1"/>
    <col min="3588" max="3588" width="3" style="1084" customWidth="1"/>
    <col min="3589" max="3589" width="4.140625" style="1084" customWidth="1"/>
    <col min="3590" max="3590" width="58.140625" style="1084" customWidth="1"/>
    <col min="3591" max="3591" width="4.5703125" style="1084" customWidth="1"/>
    <col min="3592" max="3840" width="8.85546875" style="1084"/>
    <col min="3841" max="3841" width="3.85546875" style="1084" customWidth="1"/>
    <col min="3842" max="3842" width="3.7109375" style="1084" customWidth="1"/>
    <col min="3843" max="3843" width="58" style="1084" customWidth="1"/>
    <col min="3844" max="3844" width="3" style="1084" customWidth="1"/>
    <col min="3845" max="3845" width="4.140625" style="1084" customWidth="1"/>
    <col min="3846" max="3846" width="58.140625" style="1084" customWidth="1"/>
    <col min="3847" max="3847" width="4.5703125" style="1084" customWidth="1"/>
    <col min="3848" max="4096" width="8.85546875" style="1084"/>
    <col min="4097" max="4097" width="3.85546875" style="1084" customWidth="1"/>
    <col min="4098" max="4098" width="3.7109375" style="1084" customWidth="1"/>
    <col min="4099" max="4099" width="58" style="1084" customWidth="1"/>
    <col min="4100" max="4100" width="3" style="1084" customWidth="1"/>
    <col min="4101" max="4101" width="4.140625" style="1084" customWidth="1"/>
    <col min="4102" max="4102" width="58.140625" style="1084" customWidth="1"/>
    <col min="4103" max="4103" width="4.5703125" style="1084" customWidth="1"/>
    <col min="4104" max="4352" width="8.85546875" style="1084"/>
    <col min="4353" max="4353" width="3.85546875" style="1084" customWidth="1"/>
    <col min="4354" max="4354" width="3.7109375" style="1084" customWidth="1"/>
    <col min="4355" max="4355" width="58" style="1084" customWidth="1"/>
    <col min="4356" max="4356" width="3" style="1084" customWidth="1"/>
    <col min="4357" max="4357" width="4.140625" style="1084" customWidth="1"/>
    <col min="4358" max="4358" width="58.140625" style="1084" customWidth="1"/>
    <col min="4359" max="4359" width="4.5703125" style="1084" customWidth="1"/>
    <col min="4360" max="4608" width="8.85546875" style="1084"/>
    <col min="4609" max="4609" width="3.85546875" style="1084" customWidth="1"/>
    <col min="4610" max="4610" width="3.7109375" style="1084" customWidth="1"/>
    <col min="4611" max="4611" width="58" style="1084" customWidth="1"/>
    <col min="4612" max="4612" width="3" style="1084" customWidth="1"/>
    <col min="4613" max="4613" width="4.140625" style="1084" customWidth="1"/>
    <col min="4614" max="4614" width="58.140625" style="1084" customWidth="1"/>
    <col min="4615" max="4615" width="4.5703125" style="1084" customWidth="1"/>
    <col min="4616" max="4864" width="8.85546875" style="1084"/>
    <col min="4865" max="4865" width="3.85546875" style="1084" customWidth="1"/>
    <col min="4866" max="4866" width="3.7109375" style="1084" customWidth="1"/>
    <col min="4867" max="4867" width="58" style="1084" customWidth="1"/>
    <col min="4868" max="4868" width="3" style="1084" customWidth="1"/>
    <col min="4869" max="4869" width="4.140625" style="1084" customWidth="1"/>
    <col min="4870" max="4870" width="58.140625" style="1084" customWidth="1"/>
    <col min="4871" max="4871" width="4.5703125" style="1084" customWidth="1"/>
    <col min="4872" max="5120" width="8.85546875" style="1084"/>
    <col min="5121" max="5121" width="3.85546875" style="1084" customWidth="1"/>
    <col min="5122" max="5122" width="3.7109375" style="1084" customWidth="1"/>
    <col min="5123" max="5123" width="58" style="1084" customWidth="1"/>
    <col min="5124" max="5124" width="3" style="1084" customWidth="1"/>
    <col min="5125" max="5125" width="4.140625" style="1084" customWidth="1"/>
    <col min="5126" max="5126" width="58.140625" style="1084" customWidth="1"/>
    <col min="5127" max="5127" width="4.5703125" style="1084" customWidth="1"/>
    <col min="5128" max="5376" width="8.85546875" style="1084"/>
    <col min="5377" max="5377" width="3.85546875" style="1084" customWidth="1"/>
    <col min="5378" max="5378" width="3.7109375" style="1084" customWidth="1"/>
    <col min="5379" max="5379" width="58" style="1084" customWidth="1"/>
    <col min="5380" max="5380" width="3" style="1084" customWidth="1"/>
    <col min="5381" max="5381" width="4.140625" style="1084" customWidth="1"/>
    <col min="5382" max="5382" width="58.140625" style="1084" customWidth="1"/>
    <col min="5383" max="5383" width="4.5703125" style="1084" customWidth="1"/>
    <col min="5384" max="5632" width="8.85546875" style="1084"/>
    <col min="5633" max="5633" width="3.85546875" style="1084" customWidth="1"/>
    <col min="5634" max="5634" width="3.7109375" style="1084" customWidth="1"/>
    <col min="5635" max="5635" width="58" style="1084" customWidth="1"/>
    <col min="5636" max="5636" width="3" style="1084" customWidth="1"/>
    <col min="5637" max="5637" width="4.140625" style="1084" customWidth="1"/>
    <col min="5638" max="5638" width="58.140625" style="1084" customWidth="1"/>
    <col min="5639" max="5639" width="4.5703125" style="1084" customWidth="1"/>
    <col min="5640" max="5888" width="8.85546875" style="1084"/>
    <col min="5889" max="5889" width="3.85546875" style="1084" customWidth="1"/>
    <col min="5890" max="5890" width="3.7109375" style="1084" customWidth="1"/>
    <col min="5891" max="5891" width="58" style="1084" customWidth="1"/>
    <col min="5892" max="5892" width="3" style="1084" customWidth="1"/>
    <col min="5893" max="5893" width="4.140625" style="1084" customWidth="1"/>
    <col min="5894" max="5894" width="58.140625" style="1084" customWidth="1"/>
    <col min="5895" max="5895" width="4.5703125" style="1084" customWidth="1"/>
    <col min="5896" max="6144" width="8.85546875" style="1084"/>
    <col min="6145" max="6145" width="3.85546875" style="1084" customWidth="1"/>
    <col min="6146" max="6146" width="3.7109375" style="1084" customWidth="1"/>
    <col min="6147" max="6147" width="58" style="1084" customWidth="1"/>
    <col min="6148" max="6148" width="3" style="1084" customWidth="1"/>
    <col min="6149" max="6149" width="4.140625" style="1084" customWidth="1"/>
    <col min="6150" max="6150" width="58.140625" style="1084" customWidth="1"/>
    <col min="6151" max="6151" width="4.5703125" style="1084" customWidth="1"/>
    <col min="6152" max="6400" width="8.85546875" style="1084"/>
    <col min="6401" max="6401" width="3.85546875" style="1084" customWidth="1"/>
    <col min="6402" max="6402" width="3.7109375" style="1084" customWidth="1"/>
    <col min="6403" max="6403" width="58" style="1084" customWidth="1"/>
    <col min="6404" max="6404" width="3" style="1084" customWidth="1"/>
    <col min="6405" max="6405" width="4.140625" style="1084" customWidth="1"/>
    <col min="6406" max="6406" width="58.140625" style="1084" customWidth="1"/>
    <col min="6407" max="6407" width="4.5703125" style="1084" customWidth="1"/>
    <col min="6408" max="6656" width="8.85546875" style="1084"/>
    <col min="6657" max="6657" width="3.85546875" style="1084" customWidth="1"/>
    <col min="6658" max="6658" width="3.7109375" style="1084" customWidth="1"/>
    <col min="6659" max="6659" width="58" style="1084" customWidth="1"/>
    <col min="6660" max="6660" width="3" style="1084" customWidth="1"/>
    <col min="6661" max="6661" width="4.140625" style="1084" customWidth="1"/>
    <col min="6662" max="6662" width="58.140625" style="1084" customWidth="1"/>
    <col min="6663" max="6663" width="4.5703125" style="1084" customWidth="1"/>
    <col min="6664" max="6912" width="8.85546875" style="1084"/>
    <col min="6913" max="6913" width="3.85546875" style="1084" customWidth="1"/>
    <col min="6914" max="6914" width="3.7109375" style="1084" customWidth="1"/>
    <col min="6915" max="6915" width="58" style="1084" customWidth="1"/>
    <col min="6916" max="6916" width="3" style="1084" customWidth="1"/>
    <col min="6917" max="6917" width="4.140625" style="1084" customWidth="1"/>
    <col min="6918" max="6918" width="58.140625" style="1084" customWidth="1"/>
    <col min="6919" max="6919" width="4.5703125" style="1084" customWidth="1"/>
    <col min="6920" max="7168" width="8.85546875" style="1084"/>
    <col min="7169" max="7169" width="3.85546875" style="1084" customWidth="1"/>
    <col min="7170" max="7170" width="3.7109375" style="1084" customWidth="1"/>
    <col min="7171" max="7171" width="58" style="1084" customWidth="1"/>
    <col min="7172" max="7172" width="3" style="1084" customWidth="1"/>
    <col min="7173" max="7173" width="4.140625" style="1084" customWidth="1"/>
    <col min="7174" max="7174" width="58.140625" style="1084" customWidth="1"/>
    <col min="7175" max="7175" width="4.5703125" style="1084" customWidth="1"/>
    <col min="7176" max="7424" width="8.85546875" style="1084"/>
    <col min="7425" max="7425" width="3.85546875" style="1084" customWidth="1"/>
    <col min="7426" max="7426" width="3.7109375" style="1084" customWidth="1"/>
    <col min="7427" max="7427" width="58" style="1084" customWidth="1"/>
    <col min="7428" max="7428" width="3" style="1084" customWidth="1"/>
    <col min="7429" max="7429" width="4.140625" style="1084" customWidth="1"/>
    <col min="7430" max="7430" width="58.140625" style="1084" customWidth="1"/>
    <col min="7431" max="7431" width="4.5703125" style="1084" customWidth="1"/>
    <col min="7432" max="7680" width="8.85546875" style="1084"/>
    <col min="7681" max="7681" width="3.85546875" style="1084" customWidth="1"/>
    <col min="7682" max="7682" width="3.7109375" style="1084" customWidth="1"/>
    <col min="7683" max="7683" width="58" style="1084" customWidth="1"/>
    <col min="7684" max="7684" width="3" style="1084" customWidth="1"/>
    <col min="7685" max="7685" width="4.140625" style="1084" customWidth="1"/>
    <col min="7686" max="7686" width="58.140625" style="1084" customWidth="1"/>
    <col min="7687" max="7687" width="4.5703125" style="1084" customWidth="1"/>
    <col min="7688" max="7936" width="8.85546875" style="1084"/>
    <col min="7937" max="7937" width="3.85546875" style="1084" customWidth="1"/>
    <col min="7938" max="7938" width="3.7109375" style="1084" customWidth="1"/>
    <col min="7939" max="7939" width="58" style="1084" customWidth="1"/>
    <col min="7940" max="7940" width="3" style="1084" customWidth="1"/>
    <col min="7941" max="7941" width="4.140625" style="1084" customWidth="1"/>
    <col min="7942" max="7942" width="58.140625" style="1084" customWidth="1"/>
    <col min="7943" max="7943" width="4.5703125" style="1084" customWidth="1"/>
    <col min="7944" max="8192" width="8.85546875" style="1084"/>
    <col min="8193" max="8193" width="3.85546875" style="1084" customWidth="1"/>
    <col min="8194" max="8194" width="3.7109375" style="1084" customWidth="1"/>
    <col min="8195" max="8195" width="58" style="1084" customWidth="1"/>
    <col min="8196" max="8196" width="3" style="1084" customWidth="1"/>
    <col min="8197" max="8197" width="4.140625" style="1084" customWidth="1"/>
    <col min="8198" max="8198" width="58.140625" style="1084" customWidth="1"/>
    <col min="8199" max="8199" width="4.5703125" style="1084" customWidth="1"/>
    <col min="8200" max="8448" width="8.85546875" style="1084"/>
    <col min="8449" max="8449" width="3.85546875" style="1084" customWidth="1"/>
    <col min="8450" max="8450" width="3.7109375" style="1084" customWidth="1"/>
    <col min="8451" max="8451" width="58" style="1084" customWidth="1"/>
    <col min="8452" max="8452" width="3" style="1084" customWidth="1"/>
    <col min="8453" max="8453" width="4.140625" style="1084" customWidth="1"/>
    <col min="8454" max="8454" width="58.140625" style="1084" customWidth="1"/>
    <col min="8455" max="8455" width="4.5703125" style="1084" customWidth="1"/>
    <col min="8456" max="8704" width="8.85546875" style="1084"/>
    <col min="8705" max="8705" width="3.85546875" style="1084" customWidth="1"/>
    <col min="8706" max="8706" width="3.7109375" style="1084" customWidth="1"/>
    <col min="8707" max="8707" width="58" style="1084" customWidth="1"/>
    <col min="8708" max="8708" width="3" style="1084" customWidth="1"/>
    <col min="8709" max="8709" width="4.140625" style="1084" customWidth="1"/>
    <col min="8710" max="8710" width="58.140625" style="1084" customWidth="1"/>
    <col min="8711" max="8711" width="4.5703125" style="1084" customWidth="1"/>
    <col min="8712" max="8960" width="8.85546875" style="1084"/>
    <col min="8961" max="8961" width="3.85546875" style="1084" customWidth="1"/>
    <col min="8962" max="8962" width="3.7109375" style="1084" customWidth="1"/>
    <col min="8963" max="8963" width="58" style="1084" customWidth="1"/>
    <col min="8964" max="8964" width="3" style="1084" customWidth="1"/>
    <col min="8965" max="8965" width="4.140625" style="1084" customWidth="1"/>
    <col min="8966" max="8966" width="58.140625" style="1084" customWidth="1"/>
    <col min="8967" max="8967" width="4.5703125" style="1084" customWidth="1"/>
    <col min="8968" max="9216" width="8.85546875" style="1084"/>
    <col min="9217" max="9217" width="3.85546875" style="1084" customWidth="1"/>
    <col min="9218" max="9218" width="3.7109375" style="1084" customWidth="1"/>
    <col min="9219" max="9219" width="58" style="1084" customWidth="1"/>
    <col min="9220" max="9220" width="3" style="1084" customWidth="1"/>
    <col min="9221" max="9221" width="4.140625" style="1084" customWidth="1"/>
    <col min="9222" max="9222" width="58.140625" style="1084" customWidth="1"/>
    <col min="9223" max="9223" width="4.5703125" style="1084" customWidth="1"/>
    <col min="9224" max="9472" width="8.85546875" style="1084"/>
    <col min="9473" max="9473" width="3.85546875" style="1084" customWidth="1"/>
    <col min="9474" max="9474" width="3.7109375" style="1084" customWidth="1"/>
    <col min="9475" max="9475" width="58" style="1084" customWidth="1"/>
    <col min="9476" max="9476" width="3" style="1084" customWidth="1"/>
    <col min="9477" max="9477" width="4.140625" style="1084" customWidth="1"/>
    <col min="9478" max="9478" width="58.140625" style="1084" customWidth="1"/>
    <col min="9479" max="9479" width="4.5703125" style="1084" customWidth="1"/>
    <col min="9480" max="9728" width="8.85546875" style="1084"/>
    <col min="9729" max="9729" width="3.85546875" style="1084" customWidth="1"/>
    <col min="9730" max="9730" width="3.7109375" style="1084" customWidth="1"/>
    <col min="9731" max="9731" width="58" style="1084" customWidth="1"/>
    <col min="9732" max="9732" width="3" style="1084" customWidth="1"/>
    <col min="9733" max="9733" width="4.140625" style="1084" customWidth="1"/>
    <col min="9734" max="9734" width="58.140625" style="1084" customWidth="1"/>
    <col min="9735" max="9735" width="4.5703125" style="1084" customWidth="1"/>
    <col min="9736" max="9984" width="8.85546875" style="1084"/>
    <col min="9985" max="9985" width="3.85546875" style="1084" customWidth="1"/>
    <col min="9986" max="9986" width="3.7109375" style="1084" customWidth="1"/>
    <col min="9987" max="9987" width="58" style="1084" customWidth="1"/>
    <col min="9988" max="9988" width="3" style="1084" customWidth="1"/>
    <col min="9989" max="9989" width="4.140625" style="1084" customWidth="1"/>
    <col min="9990" max="9990" width="58.140625" style="1084" customWidth="1"/>
    <col min="9991" max="9991" width="4.5703125" style="1084" customWidth="1"/>
    <col min="9992" max="10240" width="8.85546875" style="1084"/>
    <col min="10241" max="10241" width="3.85546875" style="1084" customWidth="1"/>
    <col min="10242" max="10242" width="3.7109375" style="1084" customWidth="1"/>
    <col min="10243" max="10243" width="58" style="1084" customWidth="1"/>
    <col min="10244" max="10244" width="3" style="1084" customWidth="1"/>
    <col min="10245" max="10245" width="4.140625" style="1084" customWidth="1"/>
    <col min="10246" max="10246" width="58.140625" style="1084" customWidth="1"/>
    <col min="10247" max="10247" width="4.5703125" style="1084" customWidth="1"/>
    <col min="10248" max="10496" width="8.85546875" style="1084"/>
    <col min="10497" max="10497" width="3.85546875" style="1084" customWidth="1"/>
    <col min="10498" max="10498" width="3.7109375" style="1084" customWidth="1"/>
    <col min="10499" max="10499" width="58" style="1084" customWidth="1"/>
    <col min="10500" max="10500" width="3" style="1084" customWidth="1"/>
    <col min="10501" max="10501" width="4.140625" style="1084" customWidth="1"/>
    <col min="10502" max="10502" width="58.140625" style="1084" customWidth="1"/>
    <col min="10503" max="10503" width="4.5703125" style="1084" customWidth="1"/>
    <col min="10504" max="10752" width="8.85546875" style="1084"/>
    <col min="10753" max="10753" width="3.85546875" style="1084" customWidth="1"/>
    <col min="10754" max="10754" width="3.7109375" style="1084" customWidth="1"/>
    <col min="10755" max="10755" width="58" style="1084" customWidth="1"/>
    <col min="10756" max="10756" width="3" style="1084" customWidth="1"/>
    <col min="10757" max="10757" width="4.140625" style="1084" customWidth="1"/>
    <col min="10758" max="10758" width="58.140625" style="1084" customWidth="1"/>
    <col min="10759" max="10759" width="4.5703125" style="1084" customWidth="1"/>
    <col min="10760" max="11008" width="8.85546875" style="1084"/>
    <col min="11009" max="11009" width="3.85546875" style="1084" customWidth="1"/>
    <col min="11010" max="11010" width="3.7109375" style="1084" customWidth="1"/>
    <col min="11011" max="11011" width="58" style="1084" customWidth="1"/>
    <col min="11012" max="11012" width="3" style="1084" customWidth="1"/>
    <col min="11013" max="11013" width="4.140625" style="1084" customWidth="1"/>
    <col min="11014" max="11014" width="58.140625" style="1084" customWidth="1"/>
    <col min="11015" max="11015" width="4.5703125" style="1084" customWidth="1"/>
    <col min="11016" max="11264" width="8.85546875" style="1084"/>
    <col min="11265" max="11265" width="3.85546875" style="1084" customWidth="1"/>
    <col min="11266" max="11266" width="3.7109375" style="1084" customWidth="1"/>
    <col min="11267" max="11267" width="58" style="1084" customWidth="1"/>
    <col min="11268" max="11268" width="3" style="1084" customWidth="1"/>
    <col min="11269" max="11269" width="4.140625" style="1084" customWidth="1"/>
    <col min="11270" max="11270" width="58.140625" style="1084" customWidth="1"/>
    <col min="11271" max="11271" width="4.5703125" style="1084" customWidth="1"/>
    <col min="11272" max="11520" width="8.85546875" style="1084"/>
    <col min="11521" max="11521" width="3.85546875" style="1084" customWidth="1"/>
    <col min="11522" max="11522" width="3.7109375" style="1084" customWidth="1"/>
    <col min="11523" max="11523" width="58" style="1084" customWidth="1"/>
    <col min="11524" max="11524" width="3" style="1084" customWidth="1"/>
    <col min="11525" max="11525" width="4.140625" style="1084" customWidth="1"/>
    <col min="11526" max="11526" width="58.140625" style="1084" customWidth="1"/>
    <col min="11527" max="11527" width="4.5703125" style="1084" customWidth="1"/>
    <col min="11528" max="11776" width="8.85546875" style="1084"/>
    <col min="11777" max="11777" width="3.85546875" style="1084" customWidth="1"/>
    <col min="11778" max="11778" width="3.7109375" style="1084" customWidth="1"/>
    <col min="11779" max="11779" width="58" style="1084" customWidth="1"/>
    <col min="11780" max="11780" width="3" style="1084" customWidth="1"/>
    <col min="11781" max="11781" width="4.140625" style="1084" customWidth="1"/>
    <col min="11782" max="11782" width="58.140625" style="1084" customWidth="1"/>
    <col min="11783" max="11783" width="4.5703125" style="1084" customWidth="1"/>
    <col min="11784" max="12032" width="8.85546875" style="1084"/>
    <col min="12033" max="12033" width="3.85546875" style="1084" customWidth="1"/>
    <col min="12034" max="12034" width="3.7109375" style="1084" customWidth="1"/>
    <col min="12035" max="12035" width="58" style="1084" customWidth="1"/>
    <col min="12036" max="12036" width="3" style="1084" customWidth="1"/>
    <col min="12037" max="12037" width="4.140625" style="1084" customWidth="1"/>
    <col min="12038" max="12038" width="58.140625" style="1084" customWidth="1"/>
    <col min="12039" max="12039" width="4.5703125" style="1084" customWidth="1"/>
    <col min="12040" max="12288" width="8.85546875" style="1084"/>
    <col min="12289" max="12289" width="3.85546875" style="1084" customWidth="1"/>
    <col min="12290" max="12290" width="3.7109375" style="1084" customWidth="1"/>
    <col min="12291" max="12291" width="58" style="1084" customWidth="1"/>
    <col min="12292" max="12292" width="3" style="1084" customWidth="1"/>
    <col min="12293" max="12293" width="4.140625" style="1084" customWidth="1"/>
    <col min="12294" max="12294" width="58.140625" style="1084" customWidth="1"/>
    <col min="12295" max="12295" width="4.5703125" style="1084" customWidth="1"/>
    <col min="12296" max="12544" width="8.85546875" style="1084"/>
    <col min="12545" max="12545" width="3.85546875" style="1084" customWidth="1"/>
    <col min="12546" max="12546" width="3.7109375" style="1084" customWidth="1"/>
    <col min="12547" max="12547" width="58" style="1084" customWidth="1"/>
    <col min="12548" max="12548" width="3" style="1084" customWidth="1"/>
    <col min="12549" max="12549" width="4.140625" style="1084" customWidth="1"/>
    <col min="12550" max="12550" width="58.140625" style="1084" customWidth="1"/>
    <col min="12551" max="12551" width="4.5703125" style="1084" customWidth="1"/>
    <col min="12552" max="12800" width="8.85546875" style="1084"/>
    <col min="12801" max="12801" width="3.85546875" style="1084" customWidth="1"/>
    <col min="12802" max="12802" width="3.7109375" style="1084" customWidth="1"/>
    <col min="12803" max="12803" width="58" style="1084" customWidth="1"/>
    <col min="12804" max="12804" width="3" style="1084" customWidth="1"/>
    <col min="12805" max="12805" width="4.140625" style="1084" customWidth="1"/>
    <col min="12806" max="12806" width="58.140625" style="1084" customWidth="1"/>
    <col min="12807" max="12807" width="4.5703125" style="1084" customWidth="1"/>
    <col min="12808" max="13056" width="8.85546875" style="1084"/>
    <col min="13057" max="13057" width="3.85546875" style="1084" customWidth="1"/>
    <col min="13058" max="13058" width="3.7109375" style="1084" customWidth="1"/>
    <col min="13059" max="13059" width="58" style="1084" customWidth="1"/>
    <col min="13060" max="13060" width="3" style="1084" customWidth="1"/>
    <col min="13061" max="13061" width="4.140625" style="1084" customWidth="1"/>
    <col min="13062" max="13062" width="58.140625" style="1084" customWidth="1"/>
    <col min="13063" max="13063" width="4.5703125" style="1084" customWidth="1"/>
    <col min="13064" max="13312" width="8.85546875" style="1084"/>
    <col min="13313" max="13313" width="3.85546875" style="1084" customWidth="1"/>
    <col min="13314" max="13314" width="3.7109375" style="1084" customWidth="1"/>
    <col min="13315" max="13315" width="58" style="1084" customWidth="1"/>
    <col min="13316" max="13316" width="3" style="1084" customWidth="1"/>
    <col min="13317" max="13317" width="4.140625" style="1084" customWidth="1"/>
    <col min="13318" max="13318" width="58.140625" style="1084" customWidth="1"/>
    <col min="13319" max="13319" width="4.5703125" style="1084" customWidth="1"/>
    <col min="13320" max="13568" width="8.85546875" style="1084"/>
    <col min="13569" max="13569" width="3.85546875" style="1084" customWidth="1"/>
    <col min="13570" max="13570" width="3.7109375" style="1084" customWidth="1"/>
    <col min="13571" max="13571" width="58" style="1084" customWidth="1"/>
    <col min="13572" max="13572" width="3" style="1084" customWidth="1"/>
    <col min="13573" max="13573" width="4.140625" style="1084" customWidth="1"/>
    <col min="13574" max="13574" width="58.140625" style="1084" customWidth="1"/>
    <col min="13575" max="13575" width="4.5703125" style="1084" customWidth="1"/>
    <col min="13576" max="13824" width="8.85546875" style="1084"/>
    <col min="13825" max="13825" width="3.85546875" style="1084" customWidth="1"/>
    <col min="13826" max="13826" width="3.7109375" style="1084" customWidth="1"/>
    <col min="13827" max="13827" width="58" style="1084" customWidth="1"/>
    <col min="13828" max="13828" width="3" style="1084" customWidth="1"/>
    <col min="13829" max="13829" width="4.140625" style="1084" customWidth="1"/>
    <col min="13830" max="13830" width="58.140625" style="1084" customWidth="1"/>
    <col min="13831" max="13831" width="4.5703125" style="1084" customWidth="1"/>
    <col min="13832" max="14080" width="8.85546875" style="1084"/>
    <col min="14081" max="14081" width="3.85546875" style="1084" customWidth="1"/>
    <col min="14082" max="14082" width="3.7109375" style="1084" customWidth="1"/>
    <col min="14083" max="14083" width="58" style="1084" customWidth="1"/>
    <col min="14084" max="14084" width="3" style="1084" customWidth="1"/>
    <col min="14085" max="14085" width="4.140625" style="1084" customWidth="1"/>
    <col min="14086" max="14086" width="58.140625" style="1084" customWidth="1"/>
    <col min="14087" max="14087" width="4.5703125" style="1084" customWidth="1"/>
    <col min="14088" max="14336" width="8.85546875" style="1084"/>
    <col min="14337" max="14337" width="3.85546875" style="1084" customWidth="1"/>
    <col min="14338" max="14338" width="3.7109375" style="1084" customWidth="1"/>
    <col min="14339" max="14339" width="58" style="1084" customWidth="1"/>
    <col min="14340" max="14340" width="3" style="1084" customWidth="1"/>
    <col min="14341" max="14341" width="4.140625" style="1084" customWidth="1"/>
    <col min="14342" max="14342" width="58.140625" style="1084" customWidth="1"/>
    <col min="14343" max="14343" width="4.5703125" style="1084" customWidth="1"/>
    <col min="14344" max="14592" width="8.85546875" style="1084"/>
    <col min="14593" max="14593" width="3.85546875" style="1084" customWidth="1"/>
    <col min="14594" max="14594" width="3.7109375" style="1084" customWidth="1"/>
    <col min="14595" max="14595" width="58" style="1084" customWidth="1"/>
    <col min="14596" max="14596" width="3" style="1084" customWidth="1"/>
    <col min="14597" max="14597" width="4.140625" style="1084" customWidth="1"/>
    <col min="14598" max="14598" width="58.140625" style="1084" customWidth="1"/>
    <col min="14599" max="14599" width="4.5703125" style="1084" customWidth="1"/>
    <col min="14600" max="14848" width="8.85546875" style="1084"/>
    <col min="14849" max="14849" width="3.85546875" style="1084" customWidth="1"/>
    <col min="14850" max="14850" width="3.7109375" style="1084" customWidth="1"/>
    <col min="14851" max="14851" width="58" style="1084" customWidth="1"/>
    <col min="14852" max="14852" width="3" style="1084" customWidth="1"/>
    <col min="14853" max="14853" width="4.140625" style="1084" customWidth="1"/>
    <col min="14854" max="14854" width="58.140625" style="1084" customWidth="1"/>
    <col min="14855" max="14855" width="4.5703125" style="1084" customWidth="1"/>
    <col min="14856" max="15104" width="8.85546875" style="1084"/>
    <col min="15105" max="15105" width="3.85546875" style="1084" customWidth="1"/>
    <col min="15106" max="15106" width="3.7109375" style="1084" customWidth="1"/>
    <col min="15107" max="15107" width="58" style="1084" customWidth="1"/>
    <col min="15108" max="15108" width="3" style="1084" customWidth="1"/>
    <col min="15109" max="15109" width="4.140625" style="1084" customWidth="1"/>
    <col min="15110" max="15110" width="58.140625" style="1084" customWidth="1"/>
    <col min="15111" max="15111" width="4.5703125" style="1084" customWidth="1"/>
    <col min="15112" max="15360" width="8.85546875" style="1084"/>
    <col min="15361" max="15361" width="3.85546875" style="1084" customWidth="1"/>
    <col min="15362" max="15362" width="3.7109375" style="1084" customWidth="1"/>
    <col min="15363" max="15363" width="58" style="1084" customWidth="1"/>
    <col min="15364" max="15364" width="3" style="1084" customWidth="1"/>
    <col min="15365" max="15365" width="4.140625" style="1084" customWidth="1"/>
    <col min="15366" max="15366" width="58.140625" style="1084" customWidth="1"/>
    <col min="15367" max="15367" width="4.5703125" style="1084" customWidth="1"/>
    <col min="15368" max="15616" width="8.85546875" style="1084"/>
    <col min="15617" max="15617" width="3.85546875" style="1084" customWidth="1"/>
    <col min="15618" max="15618" width="3.7109375" style="1084" customWidth="1"/>
    <col min="15619" max="15619" width="58" style="1084" customWidth="1"/>
    <col min="15620" max="15620" width="3" style="1084" customWidth="1"/>
    <col min="15621" max="15621" width="4.140625" style="1084" customWidth="1"/>
    <col min="15622" max="15622" width="58.140625" style="1084" customWidth="1"/>
    <col min="15623" max="15623" width="4.5703125" style="1084" customWidth="1"/>
    <col min="15624" max="15872" width="8.85546875" style="1084"/>
    <col min="15873" max="15873" width="3.85546875" style="1084" customWidth="1"/>
    <col min="15874" max="15874" width="3.7109375" style="1084" customWidth="1"/>
    <col min="15875" max="15875" width="58" style="1084" customWidth="1"/>
    <col min="15876" max="15876" width="3" style="1084" customWidth="1"/>
    <col min="15877" max="15877" width="4.140625" style="1084" customWidth="1"/>
    <col min="15878" max="15878" width="58.140625" style="1084" customWidth="1"/>
    <col min="15879" max="15879" width="4.5703125" style="1084" customWidth="1"/>
    <col min="15880" max="16128" width="8.85546875" style="1084"/>
    <col min="16129" max="16129" width="3.85546875" style="1084" customWidth="1"/>
    <col min="16130" max="16130" width="3.7109375" style="1084" customWidth="1"/>
    <col min="16131" max="16131" width="58" style="1084" customWidth="1"/>
    <col min="16132" max="16132" width="3" style="1084" customWidth="1"/>
    <col min="16133" max="16133" width="4.140625" style="1084" customWidth="1"/>
    <col min="16134" max="16134" width="58.140625" style="1084" customWidth="1"/>
    <col min="16135" max="16135" width="4.5703125" style="1084" customWidth="1"/>
    <col min="16136" max="16384" width="8.85546875" style="1084"/>
  </cols>
  <sheetData>
    <row r="1" spans="1:8">
      <c r="A1" s="4033" t="s">
        <v>391</v>
      </c>
      <c r="B1" s="2379"/>
      <c r="C1" s="2380"/>
      <c r="D1" s="2380"/>
      <c r="E1" s="2380"/>
      <c r="F1" s="1897"/>
      <c r="G1" s="4035" t="s">
        <v>3461</v>
      </c>
      <c r="H1" s="2381"/>
    </row>
    <row r="2" spans="1:8">
      <c r="A2" s="4034"/>
      <c r="B2" s="2382" t="s">
        <v>2358</v>
      </c>
      <c r="C2" s="1699"/>
      <c r="D2" s="1699"/>
      <c r="E2" s="1699"/>
      <c r="F2" s="1700"/>
      <c r="G2" s="4036"/>
      <c r="H2" s="2381"/>
    </row>
    <row r="3" spans="1:8">
      <c r="A3" s="4034"/>
      <c r="B3" s="1702"/>
      <c r="C3" s="1703"/>
      <c r="D3" s="1703"/>
      <c r="E3" s="1703"/>
      <c r="F3" s="1704"/>
      <c r="G3" s="4036"/>
      <c r="H3" s="2381"/>
    </row>
    <row r="4" spans="1:8">
      <c r="A4" s="4034"/>
      <c r="B4" s="2383" t="s">
        <v>153</v>
      </c>
      <c r="C4" s="1703" t="s">
        <v>2359</v>
      </c>
      <c r="D4" s="1703"/>
      <c r="E4" s="2384" t="s">
        <v>162</v>
      </c>
      <c r="F4" s="1704" t="s">
        <v>2360</v>
      </c>
      <c r="G4" s="4036"/>
      <c r="H4" s="2381"/>
    </row>
    <row r="5" spans="1:8">
      <c r="A5" s="4034"/>
      <c r="B5" s="1702" t="s">
        <v>2361</v>
      </c>
      <c r="C5" s="2385"/>
      <c r="D5" s="1703"/>
      <c r="E5" s="1703" t="s">
        <v>2362</v>
      </c>
      <c r="F5" s="1704"/>
      <c r="G5" s="4036"/>
      <c r="H5" s="2381"/>
    </row>
    <row r="6" spans="1:8">
      <c r="A6" s="4034"/>
      <c r="B6" s="1702" t="s">
        <v>2363</v>
      </c>
      <c r="C6" s="2385"/>
      <c r="D6" s="1703"/>
      <c r="E6" s="1703"/>
      <c r="F6" s="1704"/>
      <c r="G6" s="4036"/>
      <c r="H6" s="2381"/>
    </row>
    <row r="7" spans="1:8">
      <c r="A7" s="4034"/>
      <c r="B7" s="1702" t="s">
        <v>2364</v>
      </c>
      <c r="C7" s="2385"/>
      <c r="D7" s="1703"/>
      <c r="E7" s="1703"/>
      <c r="F7" s="1704" t="s">
        <v>2365</v>
      </c>
      <c r="G7" s="4036"/>
      <c r="H7" s="2381"/>
    </row>
    <row r="8" spans="1:8">
      <c r="A8" s="4034"/>
      <c r="B8" s="1702" t="s">
        <v>2366</v>
      </c>
      <c r="C8" s="2385"/>
      <c r="D8" s="1703"/>
      <c r="E8" s="1703"/>
      <c r="F8" s="1704"/>
      <c r="G8" s="4036"/>
      <c r="H8" s="2381"/>
    </row>
    <row r="9" spans="1:8">
      <c r="A9" s="4034"/>
      <c r="B9" s="1702" t="s">
        <v>2367</v>
      </c>
      <c r="C9" s="2385"/>
      <c r="D9" s="1703"/>
      <c r="E9" s="1703"/>
      <c r="F9" s="1704" t="s">
        <v>2368</v>
      </c>
      <c r="G9" s="4036"/>
      <c r="H9" s="2381"/>
    </row>
    <row r="10" spans="1:8">
      <c r="A10" s="4034"/>
      <c r="B10" s="1702" t="s">
        <v>2369</v>
      </c>
      <c r="C10" s="2385"/>
      <c r="D10" s="1703"/>
      <c r="E10" s="1703"/>
      <c r="F10" s="1704"/>
      <c r="G10" s="4036"/>
      <c r="H10" s="2381"/>
    </row>
    <row r="11" spans="1:8">
      <c r="A11" s="4034"/>
      <c r="B11" s="1702"/>
      <c r="C11" s="1703"/>
      <c r="D11" s="1703"/>
      <c r="E11" s="1703"/>
      <c r="F11" s="1704" t="s">
        <v>2370</v>
      </c>
      <c r="G11" s="4036"/>
      <c r="H11" s="2386"/>
    </row>
    <row r="12" spans="1:8">
      <c r="A12" s="4034"/>
      <c r="B12" s="1702"/>
      <c r="C12" s="1703" t="s">
        <v>2371</v>
      </c>
      <c r="D12" s="1703"/>
      <c r="E12" s="1703"/>
      <c r="F12" s="1704"/>
      <c r="G12" s="4036"/>
      <c r="H12" s="2381"/>
    </row>
    <row r="13" spans="1:8">
      <c r="A13" s="4034"/>
      <c r="B13" s="1702"/>
      <c r="C13" s="1703"/>
      <c r="D13" s="1703"/>
      <c r="E13" s="1703"/>
      <c r="F13" s="1704" t="s">
        <v>2372</v>
      </c>
      <c r="G13" s="4036"/>
      <c r="H13" s="2381"/>
    </row>
    <row r="14" spans="1:8">
      <c r="A14" s="2387"/>
      <c r="B14" s="1702"/>
      <c r="C14" s="1703" t="s">
        <v>2373</v>
      </c>
      <c r="D14" s="1703"/>
      <c r="E14" s="1703"/>
      <c r="F14" s="1704" t="s">
        <v>2374</v>
      </c>
      <c r="G14" s="2388"/>
      <c r="H14" s="2381"/>
    </row>
    <row r="15" spans="1:8">
      <c r="A15" s="2387"/>
      <c r="B15" s="1702"/>
      <c r="C15" s="1703"/>
      <c r="D15" s="1703"/>
      <c r="E15" s="1703"/>
      <c r="F15" s="1704"/>
      <c r="G15" s="2388"/>
      <c r="H15" s="2381"/>
    </row>
    <row r="16" spans="1:8">
      <c r="A16" s="2387"/>
      <c r="B16" s="1702"/>
      <c r="C16" s="1703" t="s">
        <v>2375</v>
      </c>
      <c r="D16" s="1703"/>
      <c r="E16" s="1703"/>
      <c r="F16" s="1704" t="s">
        <v>2376</v>
      </c>
      <c r="G16" s="2388"/>
      <c r="H16" s="2381"/>
    </row>
    <row r="17" spans="1:14">
      <c r="A17" s="2387"/>
      <c r="B17" s="1702"/>
      <c r="C17" s="1703"/>
      <c r="D17" s="1703"/>
      <c r="E17" s="1703"/>
      <c r="F17" s="1704" t="s">
        <v>2377</v>
      </c>
      <c r="G17" s="2389"/>
      <c r="H17" s="2381"/>
    </row>
    <row r="18" spans="1:14">
      <c r="A18" s="2387"/>
      <c r="B18" s="1702"/>
      <c r="C18" s="1703" t="s">
        <v>2378</v>
      </c>
      <c r="D18" s="1703"/>
      <c r="E18" s="1703"/>
      <c r="F18" s="1704" t="s">
        <v>2379</v>
      </c>
      <c r="G18" s="2385"/>
      <c r="H18" s="2381"/>
    </row>
    <row r="19" spans="1:14">
      <c r="A19" s="2387"/>
      <c r="B19" s="1702"/>
      <c r="C19" s="1703" t="s">
        <v>2380</v>
      </c>
      <c r="D19" s="1703"/>
      <c r="E19" s="1703"/>
      <c r="F19" s="1704"/>
      <c r="G19" s="2385"/>
      <c r="H19" s="2381"/>
    </row>
    <row r="20" spans="1:14">
      <c r="A20" s="2385"/>
      <c r="B20" s="1702"/>
      <c r="C20" s="1703" t="s">
        <v>2381</v>
      </c>
      <c r="D20" s="1703"/>
      <c r="E20" s="2384" t="s">
        <v>155</v>
      </c>
      <c r="F20" s="1704" t="s">
        <v>2382</v>
      </c>
      <c r="G20" s="2385"/>
      <c r="H20" s="4037"/>
      <c r="I20" s="4037"/>
      <c r="J20" s="4037"/>
      <c r="K20" s="4037"/>
      <c r="L20" s="4037"/>
      <c r="M20" s="4037"/>
      <c r="N20" s="4037"/>
    </row>
    <row r="21" spans="1:14">
      <c r="A21" s="2385"/>
      <c r="B21" s="1702"/>
      <c r="C21" s="1703"/>
      <c r="D21" s="1703"/>
      <c r="E21" s="1703" t="s">
        <v>2383</v>
      </c>
      <c r="F21" s="1704"/>
      <c r="G21" s="2385"/>
      <c r="H21" s="2381"/>
    </row>
    <row r="22" spans="1:14">
      <c r="A22" s="2385"/>
      <c r="B22" s="1702"/>
      <c r="C22" s="1703" t="s">
        <v>2384</v>
      </c>
      <c r="D22" s="1703"/>
      <c r="E22" s="1703" t="s">
        <v>2385</v>
      </c>
      <c r="F22" s="1704"/>
      <c r="G22" s="2385"/>
      <c r="H22" s="2381"/>
    </row>
    <row r="23" spans="1:14">
      <c r="A23" s="2385"/>
      <c r="B23" s="1702"/>
      <c r="C23" s="1703" t="s">
        <v>2386</v>
      </c>
      <c r="D23" s="1703"/>
      <c r="E23" s="1703" t="s">
        <v>2387</v>
      </c>
      <c r="F23" s="1704"/>
      <c r="G23" s="2385"/>
      <c r="H23" s="2381"/>
    </row>
    <row r="24" spans="1:14">
      <c r="A24" s="2385"/>
      <c r="B24" s="1702"/>
      <c r="C24" s="1703"/>
      <c r="D24" s="1703"/>
      <c r="E24" s="1703" t="s">
        <v>2388</v>
      </c>
      <c r="F24" s="1704"/>
      <c r="G24" s="2385"/>
      <c r="H24" s="2381"/>
    </row>
    <row r="25" spans="1:14">
      <c r="A25" s="2385"/>
      <c r="B25" s="2383" t="s">
        <v>157</v>
      </c>
      <c r="C25" s="1703" t="s">
        <v>2389</v>
      </c>
      <c r="D25" s="1703"/>
      <c r="E25" s="1703"/>
      <c r="F25" s="1704"/>
      <c r="G25" s="2385"/>
      <c r="H25" s="2381"/>
    </row>
    <row r="26" spans="1:14">
      <c r="A26" s="2385"/>
      <c r="B26" s="1702" t="s">
        <v>2390</v>
      </c>
      <c r="C26" s="1703"/>
      <c r="D26" s="1703"/>
      <c r="E26" s="2384" t="s">
        <v>164</v>
      </c>
      <c r="F26" s="1704" t="s">
        <v>2391</v>
      </c>
      <c r="G26" s="2385"/>
      <c r="H26" s="2381"/>
    </row>
    <row r="27" spans="1:14">
      <c r="A27" s="2385"/>
      <c r="B27" s="1702" t="s">
        <v>2392</v>
      </c>
      <c r="C27" s="1703"/>
      <c r="D27" s="1703"/>
      <c r="E27" s="1703" t="s">
        <v>2393</v>
      </c>
      <c r="F27" s="1704"/>
      <c r="G27" s="2385"/>
      <c r="H27" s="2381"/>
    </row>
    <row r="28" spans="1:14">
      <c r="A28" s="2385"/>
      <c r="B28" s="1702" t="s">
        <v>2394</v>
      </c>
      <c r="C28" s="1703"/>
      <c r="D28" s="1703"/>
      <c r="E28" s="1703"/>
      <c r="F28" s="1704"/>
      <c r="G28" s="2385"/>
      <c r="H28" s="2381"/>
    </row>
    <row r="29" spans="1:14">
      <c r="A29" s="2385"/>
      <c r="B29" s="1702" t="s">
        <v>2395</v>
      </c>
      <c r="C29" s="1703"/>
      <c r="D29" s="1703"/>
      <c r="E29" s="2384" t="s">
        <v>313</v>
      </c>
      <c r="F29" s="1704" t="s">
        <v>2396</v>
      </c>
      <c r="G29" s="2385"/>
      <c r="H29" s="2381"/>
    </row>
    <row r="30" spans="1:14">
      <c r="A30" s="2385"/>
      <c r="B30" s="1702" t="s">
        <v>2397</v>
      </c>
      <c r="C30" s="1703"/>
      <c r="D30" s="1703"/>
      <c r="E30" s="1703" t="s">
        <v>2398</v>
      </c>
      <c r="F30" s="1704"/>
      <c r="G30" s="2385"/>
      <c r="H30" s="2381"/>
    </row>
    <row r="31" spans="1:14">
      <c r="A31" s="2385"/>
      <c r="B31" s="1702" t="s">
        <v>2399</v>
      </c>
      <c r="C31" s="1703"/>
      <c r="D31" s="1703"/>
      <c r="E31" s="1703" t="s">
        <v>2400</v>
      </c>
      <c r="F31" s="1704"/>
      <c r="G31" s="2385"/>
      <c r="H31" s="2381"/>
    </row>
    <row r="32" spans="1:14">
      <c r="A32" s="2385"/>
      <c r="B32" s="1702" t="s">
        <v>2401</v>
      </c>
      <c r="C32" s="1703"/>
      <c r="D32" s="1703"/>
      <c r="E32" s="1703"/>
      <c r="F32" s="1704"/>
      <c r="G32" s="2385"/>
      <c r="H32" s="2381"/>
    </row>
    <row r="33" spans="1:8">
      <c r="A33" s="2381"/>
      <c r="B33" s="1702" t="s">
        <v>2402</v>
      </c>
      <c r="C33" s="1703"/>
      <c r="D33" s="1703"/>
      <c r="E33" s="1703"/>
      <c r="F33" s="1704"/>
      <c r="G33" s="2385"/>
      <c r="H33" s="2381"/>
    </row>
    <row r="34" spans="1:8">
      <c r="A34" s="2381"/>
      <c r="B34" s="1702"/>
      <c r="C34" s="1703"/>
      <c r="D34" s="1703"/>
      <c r="E34" s="1703"/>
      <c r="F34" s="1704"/>
      <c r="G34" s="2385"/>
      <c r="H34" s="2381"/>
    </row>
    <row r="35" spans="1:8">
      <c r="A35" s="2381"/>
      <c r="B35" s="1702"/>
      <c r="C35" s="1703" t="s">
        <v>2403</v>
      </c>
      <c r="D35" s="1703"/>
      <c r="E35" s="1703"/>
      <c r="F35" s="1704"/>
      <c r="G35" s="2385"/>
      <c r="H35" s="2381"/>
    </row>
    <row r="36" spans="1:8">
      <c r="A36" s="2381"/>
      <c r="B36" s="1702" t="s">
        <v>2404</v>
      </c>
      <c r="C36" s="1703"/>
      <c r="D36" s="1703"/>
      <c r="E36" s="1703"/>
      <c r="F36" s="1704"/>
      <c r="G36" s="2385"/>
      <c r="H36" s="2381"/>
    </row>
    <row r="37" spans="1:8">
      <c r="A37" s="2381"/>
      <c r="B37" s="1702" t="s">
        <v>2405</v>
      </c>
      <c r="C37" s="1703"/>
      <c r="D37" s="1703"/>
      <c r="E37" s="1703"/>
      <c r="F37" s="1704"/>
      <c r="G37" s="2385"/>
      <c r="H37" s="2381"/>
    </row>
    <row r="38" spans="1:8">
      <c r="A38" s="2381"/>
      <c r="B38" s="1702" t="s">
        <v>2406</v>
      </c>
      <c r="C38" s="1703"/>
      <c r="D38" s="1703"/>
      <c r="E38" s="1703"/>
      <c r="F38" s="1704"/>
      <c r="G38" s="2385"/>
      <c r="H38" s="2381"/>
    </row>
    <row r="39" spans="1:8">
      <c r="A39" s="2381"/>
      <c r="B39" s="1702" t="s">
        <v>2407</v>
      </c>
      <c r="C39" s="1703"/>
      <c r="D39" s="1703"/>
      <c r="E39" s="1703"/>
      <c r="F39" s="1704"/>
      <c r="G39" s="2385"/>
      <c r="H39" s="2381"/>
    </row>
    <row r="40" spans="1:8">
      <c r="A40" s="2381"/>
      <c r="B40" s="1702" t="s">
        <v>2408</v>
      </c>
      <c r="C40" s="1703"/>
      <c r="D40" s="1703"/>
      <c r="E40" s="1703"/>
      <c r="F40" s="1704"/>
      <c r="G40" s="2385"/>
      <c r="H40" s="2381"/>
    </row>
    <row r="41" spans="1:8">
      <c r="A41" s="2381"/>
      <c r="B41" s="1702" t="s">
        <v>2409</v>
      </c>
      <c r="C41" s="1703"/>
      <c r="D41" s="1703"/>
      <c r="E41" s="1703"/>
      <c r="F41" s="1704"/>
      <c r="G41" s="2385"/>
      <c r="H41" s="2381"/>
    </row>
    <row r="42" spans="1:8">
      <c r="A42" s="2381"/>
      <c r="B42" s="1702" t="s">
        <v>2410</v>
      </c>
      <c r="C42" s="1703"/>
      <c r="D42" s="1703"/>
      <c r="E42" s="1703"/>
      <c r="F42" s="1704"/>
      <c r="G42" s="2390"/>
      <c r="H42" s="2381"/>
    </row>
    <row r="43" spans="1:8">
      <c r="A43" s="2381"/>
      <c r="B43" s="1702" t="s">
        <v>2411</v>
      </c>
      <c r="C43" s="1703"/>
      <c r="D43" s="1703"/>
      <c r="E43" s="1703"/>
      <c r="F43" s="1704"/>
      <c r="G43" s="2385"/>
      <c r="H43" s="2381"/>
    </row>
    <row r="44" spans="1:8" ht="14.25">
      <c r="A44" s="2381"/>
      <c r="B44" s="1716" t="s">
        <v>2412</v>
      </c>
      <c r="C44" s="2391"/>
      <c r="D44" s="2391"/>
      <c r="E44" s="2391"/>
      <c r="F44" s="2392"/>
      <c r="G44" s="2393">
        <v>71</v>
      </c>
      <c r="H44" s="2381"/>
    </row>
    <row r="45" spans="1:8" ht="13.5">
      <c r="A45" s="2381"/>
      <c r="B45" s="2381"/>
      <c r="C45" s="2394"/>
      <c r="D45" s="2394"/>
      <c r="E45" s="2381"/>
      <c r="F45" s="2381"/>
      <c r="G45" s="2381"/>
      <c r="H45" s="2381"/>
    </row>
    <row r="46" spans="1:8" ht="13.5">
      <c r="A46" s="2381"/>
      <c r="B46" s="2381"/>
      <c r="C46" s="2394"/>
      <c r="D46" s="2394"/>
      <c r="E46" s="2381"/>
      <c r="F46" s="2381"/>
      <c r="G46" s="2381"/>
      <c r="H46" s="2381"/>
    </row>
    <row r="47" spans="1:8" ht="13.5">
      <c r="A47" s="2381"/>
      <c r="B47" s="2381"/>
      <c r="C47" s="2394"/>
      <c r="D47" s="2394"/>
      <c r="E47" s="2381"/>
      <c r="F47" s="2381"/>
      <c r="G47" s="2381"/>
      <c r="H47" s="2381"/>
    </row>
    <row r="48" spans="1:8" ht="13.5">
      <c r="A48" s="2381"/>
      <c r="B48" s="2381"/>
      <c r="C48" s="2394"/>
      <c r="D48" s="2394"/>
      <c r="E48" s="2381"/>
      <c r="F48" s="2381"/>
      <c r="G48" s="2381"/>
      <c r="H48" s="2381"/>
    </row>
    <row r="49" spans="1:8" ht="13.5">
      <c r="A49" s="2381"/>
      <c r="B49" s="2381"/>
      <c r="C49" s="2394"/>
      <c r="D49" s="2394"/>
      <c r="E49" s="2381"/>
      <c r="F49" s="2381"/>
      <c r="G49" s="2381"/>
      <c r="H49" s="2381"/>
    </row>
    <row r="50" spans="1:8" ht="13.5">
      <c r="A50" s="2381"/>
      <c r="B50" s="2381"/>
      <c r="C50" s="2394"/>
      <c r="D50" s="2394"/>
      <c r="E50" s="2381"/>
      <c r="F50" s="2381"/>
      <c r="G50" s="2381"/>
      <c r="H50" s="2381"/>
    </row>
    <row r="51" spans="1:8" ht="13.5">
      <c r="A51" s="2381"/>
      <c r="B51" s="2381"/>
      <c r="C51" s="2394"/>
      <c r="D51" s="2394"/>
      <c r="E51" s="2381"/>
      <c r="F51" s="2381"/>
      <c r="G51" s="2381"/>
      <c r="H51" s="2381"/>
    </row>
  </sheetData>
  <customSheetViews>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1"/>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2"/>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3"/>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4"/>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5"/>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6"/>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7"/>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8"/>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9"/>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10"/>
      <headerFooter alignWithMargins="0"/>
    </customSheetView>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11"/>
      <headerFooter alignWithMargins="0"/>
    </customSheetView>
  </customSheetViews>
  <mergeCells count="3">
    <mergeCell ref="A1:A13"/>
    <mergeCell ref="G1:G13"/>
    <mergeCell ref="H20:N20"/>
  </mergeCells>
  <printOptions horizontalCentered="1" verticalCentered="1"/>
  <pageMargins left="0.5" right="0.5" top="0.5" bottom="0.25" header="0.5" footer="0.5"/>
  <pageSetup scale="94" orientation="landscape" r:id="rId12"/>
  <headerFooter alignWithMargins="0"/>
  <legacyDrawing r:id="rId1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1"/>
  <sheetViews>
    <sheetView zoomScaleNormal="100" workbookViewId="0">
      <selection activeCell="C38" sqref="C38"/>
    </sheetView>
  </sheetViews>
  <sheetFormatPr defaultRowHeight="12.75"/>
  <cols>
    <col min="1" max="1" width="3" style="1084" customWidth="1"/>
    <col min="2" max="2" width="4.28515625" style="1084" customWidth="1"/>
    <col min="3" max="3" width="1.5703125" style="1084" customWidth="1"/>
    <col min="4" max="4" width="8.85546875" style="1084"/>
    <col min="5" max="5" width="33" style="1084" customWidth="1"/>
    <col min="6" max="6" width="13.140625" style="1084" customWidth="1"/>
    <col min="7" max="7" width="28" style="1084" customWidth="1"/>
    <col min="8" max="8" width="16" style="1084" customWidth="1"/>
    <col min="9" max="9" width="15" style="1084" customWidth="1"/>
    <col min="10" max="10" width="16.140625" style="1084" customWidth="1"/>
    <col min="11" max="11" width="4.5703125" style="1084" bestFit="1" customWidth="1"/>
    <col min="12" max="12" width="4.5703125" style="1084" customWidth="1"/>
    <col min="13" max="13" width="4.7109375" style="1084" customWidth="1"/>
    <col min="14" max="256" width="8.85546875" style="1084"/>
    <col min="257" max="257" width="3" style="1084" customWidth="1"/>
    <col min="258" max="258" width="4.28515625" style="1084" customWidth="1"/>
    <col min="259" max="259" width="1.5703125" style="1084" customWidth="1"/>
    <col min="260" max="260" width="8.85546875" style="1084"/>
    <col min="261" max="261" width="33" style="1084" customWidth="1"/>
    <col min="262" max="262" width="13.140625" style="1084" customWidth="1"/>
    <col min="263" max="263" width="28" style="1084" customWidth="1"/>
    <col min="264" max="264" width="16" style="1084" customWidth="1"/>
    <col min="265" max="265" width="15" style="1084" customWidth="1"/>
    <col min="266" max="266" width="16.140625" style="1084" customWidth="1"/>
    <col min="267" max="267" width="4.5703125" style="1084" bestFit="1" customWidth="1"/>
    <col min="268" max="268" width="4.5703125" style="1084" customWidth="1"/>
    <col min="269" max="269" width="4.7109375" style="1084" customWidth="1"/>
    <col min="270" max="512" width="8.85546875" style="1084"/>
    <col min="513" max="513" width="3" style="1084" customWidth="1"/>
    <col min="514" max="514" width="4.28515625" style="1084" customWidth="1"/>
    <col min="515" max="515" width="1.5703125" style="1084" customWidth="1"/>
    <col min="516" max="516" width="8.85546875" style="1084"/>
    <col min="517" max="517" width="33" style="1084" customWidth="1"/>
    <col min="518" max="518" width="13.140625" style="1084" customWidth="1"/>
    <col min="519" max="519" width="28" style="1084" customWidth="1"/>
    <col min="520" max="520" width="16" style="1084" customWidth="1"/>
    <col min="521" max="521" width="15" style="1084" customWidth="1"/>
    <col min="522" max="522" width="16.140625" style="1084" customWidth="1"/>
    <col min="523" max="523" width="4.5703125" style="1084" bestFit="1" customWidth="1"/>
    <col min="524" max="524" width="4.5703125" style="1084" customWidth="1"/>
    <col min="525" max="525" width="4.7109375" style="1084" customWidth="1"/>
    <col min="526" max="768" width="8.85546875" style="1084"/>
    <col min="769" max="769" width="3" style="1084" customWidth="1"/>
    <col min="770" max="770" width="4.28515625" style="1084" customWidth="1"/>
    <col min="771" max="771" width="1.5703125" style="1084" customWidth="1"/>
    <col min="772" max="772" width="8.85546875" style="1084"/>
    <col min="773" max="773" width="33" style="1084" customWidth="1"/>
    <col min="774" max="774" width="13.140625" style="1084" customWidth="1"/>
    <col min="775" max="775" width="28" style="1084" customWidth="1"/>
    <col min="776" max="776" width="16" style="1084" customWidth="1"/>
    <col min="777" max="777" width="15" style="1084" customWidth="1"/>
    <col min="778" max="778" width="16.140625" style="1084" customWidth="1"/>
    <col min="779" max="779" width="4.5703125" style="1084" bestFit="1" customWidth="1"/>
    <col min="780" max="780" width="4.5703125" style="1084" customWidth="1"/>
    <col min="781" max="781" width="4.7109375" style="1084" customWidth="1"/>
    <col min="782" max="1024" width="8.85546875" style="1084"/>
    <col min="1025" max="1025" width="3" style="1084" customWidth="1"/>
    <col min="1026" max="1026" width="4.28515625" style="1084" customWidth="1"/>
    <col min="1027" max="1027" width="1.5703125" style="1084" customWidth="1"/>
    <col min="1028" max="1028" width="8.85546875" style="1084"/>
    <col min="1029" max="1029" width="33" style="1084" customWidth="1"/>
    <col min="1030" max="1030" width="13.140625" style="1084" customWidth="1"/>
    <col min="1031" max="1031" width="28" style="1084" customWidth="1"/>
    <col min="1032" max="1032" width="16" style="1084" customWidth="1"/>
    <col min="1033" max="1033" width="15" style="1084" customWidth="1"/>
    <col min="1034" max="1034" width="16.140625" style="1084" customWidth="1"/>
    <col min="1035" max="1035" width="4.5703125" style="1084" bestFit="1" customWidth="1"/>
    <col min="1036" max="1036" width="4.5703125" style="1084" customWidth="1"/>
    <col min="1037" max="1037" width="4.7109375" style="1084" customWidth="1"/>
    <col min="1038" max="1280" width="8.85546875" style="1084"/>
    <col min="1281" max="1281" width="3" style="1084" customWidth="1"/>
    <col min="1282" max="1282" width="4.28515625" style="1084" customWidth="1"/>
    <col min="1283" max="1283" width="1.5703125" style="1084" customWidth="1"/>
    <col min="1284" max="1284" width="8.85546875" style="1084"/>
    <col min="1285" max="1285" width="33" style="1084" customWidth="1"/>
    <col min="1286" max="1286" width="13.140625" style="1084" customWidth="1"/>
    <col min="1287" max="1287" width="28" style="1084" customWidth="1"/>
    <col min="1288" max="1288" width="16" style="1084" customWidth="1"/>
    <col min="1289" max="1289" width="15" style="1084" customWidth="1"/>
    <col min="1290" max="1290" width="16.140625" style="1084" customWidth="1"/>
    <col min="1291" max="1291" width="4.5703125" style="1084" bestFit="1" customWidth="1"/>
    <col min="1292" max="1292" width="4.5703125" style="1084" customWidth="1"/>
    <col min="1293" max="1293" width="4.7109375" style="1084" customWidth="1"/>
    <col min="1294" max="1536" width="8.85546875" style="1084"/>
    <col min="1537" max="1537" width="3" style="1084" customWidth="1"/>
    <col min="1538" max="1538" width="4.28515625" style="1084" customWidth="1"/>
    <col min="1539" max="1539" width="1.5703125" style="1084" customWidth="1"/>
    <col min="1540" max="1540" width="8.85546875" style="1084"/>
    <col min="1541" max="1541" width="33" style="1084" customWidth="1"/>
    <col min="1542" max="1542" width="13.140625" style="1084" customWidth="1"/>
    <col min="1543" max="1543" width="28" style="1084" customWidth="1"/>
    <col min="1544" max="1544" width="16" style="1084" customWidth="1"/>
    <col min="1545" max="1545" width="15" style="1084" customWidth="1"/>
    <col min="1546" max="1546" width="16.140625" style="1084" customWidth="1"/>
    <col min="1547" max="1547" width="4.5703125" style="1084" bestFit="1" customWidth="1"/>
    <col min="1548" max="1548" width="4.5703125" style="1084" customWidth="1"/>
    <col min="1549" max="1549" width="4.7109375" style="1084" customWidth="1"/>
    <col min="1550" max="1792" width="8.85546875" style="1084"/>
    <col min="1793" max="1793" width="3" style="1084" customWidth="1"/>
    <col min="1794" max="1794" width="4.28515625" style="1084" customWidth="1"/>
    <col min="1795" max="1795" width="1.5703125" style="1084" customWidth="1"/>
    <col min="1796" max="1796" width="8.85546875" style="1084"/>
    <col min="1797" max="1797" width="33" style="1084" customWidth="1"/>
    <col min="1798" max="1798" width="13.140625" style="1084" customWidth="1"/>
    <col min="1799" max="1799" width="28" style="1084" customWidth="1"/>
    <col min="1800" max="1800" width="16" style="1084" customWidth="1"/>
    <col min="1801" max="1801" width="15" style="1084" customWidth="1"/>
    <col min="1802" max="1802" width="16.140625" style="1084" customWidth="1"/>
    <col min="1803" max="1803" width="4.5703125" style="1084" bestFit="1" customWidth="1"/>
    <col min="1804" max="1804" width="4.5703125" style="1084" customWidth="1"/>
    <col min="1805" max="1805" width="4.7109375" style="1084" customWidth="1"/>
    <col min="1806" max="2048" width="8.85546875" style="1084"/>
    <col min="2049" max="2049" width="3" style="1084" customWidth="1"/>
    <col min="2050" max="2050" width="4.28515625" style="1084" customWidth="1"/>
    <col min="2051" max="2051" width="1.5703125" style="1084" customWidth="1"/>
    <col min="2052" max="2052" width="8.85546875" style="1084"/>
    <col min="2053" max="2053" width="33" style="1084" customWidth="1"/>
    <col min="2054" max="2054" width="13.140625" style="1084" customWidth="1"/>
    <col min="2055" max="2055" width="28" style="1084" customWidth="1"/>
    <col min="2056" max="2056" width="16" style="1084" customWidth="1"/>
    <col min="2057" max="2057" width="15" style="1084" customWidth="1"/>
    <col min="2058" max="2058" width="16.140625" style="1084" customWidth="1"/>
    <col min="2059" max="2059" width="4.5703125" style="1084" bestFit="1" customWidth="1"/>
    <col min="2060" max="2060" width="4.5703125" style="1084" customWidth="1"/>
    <col min="2061" max="2061" width="4.7109375" style="1084" customWidth="1"/>
    <col min="2062" max="2304" width="8.85546875" style="1084"/>
    <col min="2305" max="2305" width="3" style="1084" customWidth="1"/>
    <col min="2306" max="2306" width="4.28515625" style="1084" customWidth="1"/>
    <col min="2307" max="2307" width="1.5703125" style="1084" customWidth="1"/>
    <col min="2308" max="2308" width="8.85546875" style="1084"/>
    <col min="2309" max="2309" width="33" style="1084" customWidth="1"/>
    <col min="2310" max="2310" width="13.140625" style="1084" customWidth="1"/>
    <col min="2311" max="2311" width="28" style="1084" customWidth="1"/>
    <col min="2312" max="2312" width="16" style="1084" customWidth="1"/>
    <col min="2313" max="2313" width="15" style="1084" customWidth="1"/>
    <col min="2314" max="2314" width="16.140625" style="1084" customWidth="1"/>
    <col min="2315" max="2315" width="4.5703125" style="1084" bestFit="1" customWidth="1"/>
    <col min="2316" max="2316" width="4.5703125" style="1084" customWidth="1"/>
    <col min="2317" max="2317" width="4.7109375" style="1084" customWidth="1"/>
    <col min="2318" max="2560" width="8.85546875" style="1084"/>
    <col min="2561" max="2561" width="3" style="1084" customWidth="1"/>
    <col min="2562" max="2562" width="4.28515625" style="1084" customWidth="1"/>
    <col min="2563" max="2563" width="1.5703125" style="1084" customWidth="1"/>
    <col min="2564" max="2564" width="8.85546875" style="1084"/>
    <col min="2565" max="2565" width="33" style="1084" customWidth="1"/>
    <col min="2566" max="2566" width="13.140625" style="1084" customWidth="1"/>
    <col min="2567" max="2567" width="28" style="1084" customWidth="1"/>
    <col min="2568" max="2568" width="16" style="1084" customWidth="1"/>
    <col min="2569" max="2569" width="15" style="1084" customWidth="1"/>
    <col min="2570" max="2570" width="16.140625" style="1084" customWidth="1"/>
    <col min="2571" max="2571" width="4.5703125" style="1084" bestFit="1" customWidth="1"/>
    <col min="2572" max="2572" width="4.5703125" style="1084" customWidth="1"/>
    <col min="2573" max="2573" width="4.7109375" style="1084" customWidth="1"/>
    <col min="2574" max="2816" width="8.85546875" style="1084"/>
    <col min="2817" max="2817" width="3" style="1084" customWidth="1"/>
    <col min="2818" max="2818" width="4.28515625" style="1084" customWidth="1"/>
    <col min="2819" max="2819" width="1.5703125" style="1084" customWidth="1"/>
    <col min="2820" max="2820" width="8.85546875" style="1084"/>
    <col min="2821" max="2821" width="33" style="1084" customWidth="1"/>
    <col min="2822" max="2822" width="13.140625" style="1084" customWidth="1"/>
    <col min="2823" max="2823" width="28" style="1084" customWidth="1"/>
    <col min="2824" max="2824" width="16" style="1084" customWidth="1"/>
    <col min="2825" max="2825" width="15" style="1084" customWidth="1"/>
    <col min="2826" max="2826" width="16.140625" style="1084" customWidth="1"/>
    <col min="2827" max="2827" width="4.5703125" style="1084" bestFit="1" customWidth="1"/>
    <col min="2828" max="2828" width="4.5703125" style="1084" customWidth="1"/>
    <col min="2829" max="2829" width="4.7109375" style="1084" customWidth="1"/>
    <col min="2830" max="3072" width="8.85546875" style="1084"/>
    <col min="3073" max="3073" width="3" style="1084" customWidth="1"/>
    <col min="3074" max="3074" width="4.28515625" style="1084" customWidth="1"/>
    <col min="3075" max="3075" width="1.5703125" style="1084" customWidth="1"/>
    <col min="3076" max="3076" width="8.85546875" style="1084"/>
    <col min="3077" max="3077" width="33" style="1084" customWidth="1"/>
    <col min="3078" max="3078" width="13.140625" style="1084" customWidth="1"/>
    <col min="3079" max="3079" width="28" style="1084" customWidth="1"/>
    <col min="3080" max="3080" width="16" style="1084" customWidth="1"/>
    <col min="3081" max="3081" width="15" style="1084" customWidth="1"/>
    <col min="3082" max="3082" width="16.140625" style="1084" customWidth="1"/>
    <col min="3083" max="3083" width="4.5703125" style="1084" bestFit="1" customWidth="1"/>
    <col min="3084" max="3084" width="4.5703125" style="1084" customWidth="1"/>
    <col min="3085" max="3085" width="4.7109375" style="1084" customWidth="1"/>
    <col min="3086" max="3328" width="8.85546875" style="1084"/>
    <col min="3329" max="3329" width="3" style="1084" customWidth="1"/>
    <col min="3330" max="3330" width="4.28515625" style="1084" customWidth="1"/>
    <col min="3331" max="3331" width="1.5703125" style="1084" customWidth="1"/>
    <col min="3332" max="3332" width="8.85546875" style="1084"/>
    <col min="3333" max="3333" width="33" style="1084" customWidth="1"/>
    <col min="3334" max="3334" width="13.140625" style="1084" customWidth="1"/>
    <col min="3335" max="3335" width="28" style="1084" customWidth="1"/>
    <col min="3336" max="3336" width="16" style="1084" customWidth="1"/>
    <col min="3337" max="3337" width="15" style="1084" customWidth="1"/>
    <col min="3338" max="3338" width="16.140625" style="1084" customWidth="1"/>
    <col min="3339" max="3339" width="4.5703125" style="1084" bestFit="1" customWidth="1"/>
    <col min="3340" max="3340" width="4.5703125" style="1084" customWidth="1"/>
    <col min="3341" max="3341" width="4.7109375" style="1084" customWidth="1"/>
    <col min="3342" max="3584" width="8.85546875" style="1084"/>
    <col min="3585" max="3585" width="3" style="1084" customWidth="1"/>
    <col min="3586" max="3586" width="4.28515625" style="1084" customWidth="1"/>
    <col min="3587" max="3587" width="1.5703125" style="1084" customWidth="1"/>
    <col min="3588" max="3588" width="8.85546875" style="1084"/>
    <col min="3589" max="3589" width="33" style="1084" customWidth="1"/>
    <col min="3590" max="3590" width="13.140625" style="1084" customWidth="1"/>
    <col min="3591" max="3591" width="28" style="1084" customWidth="1"/>
    <col min="3592" max="3592" width="16" style="1084" customWidth="1"/>
    <col min="3593" max="3593" width="15" style="1084" customWidth="1"/>
    <col min="3594" max="3594" width="16.140625" style="1084" customWidth="1"/>
    <col min="3595" max="3595" width="4.5703125" style="1084" bestFit="1" customWidth="1"/>
    <col min="3596" max="3596" width="4.5703125" style="1084" customWidth="1"/>
    <col min="3597" max="3597" width="4.7109375" style="1084" customWidth="1"/>
    <col min="3598" max="3840" width="8.85546875" style="1084"/>
    <col min="3841" max="3841" width="3" style="1084" customWidth="1"/>
    <col min="3842" max="3842" width="4.28515625" style="1084" customWidth="1"/>
    <col min="3843" max="3843" width="1.5703125" style="1084" customWidth="1"/>
    <col min="3844" max="3844" width="8.85546875" style="1084"/>
    <col min="3845" max="3845" width="33" style="1084" customWidth="1"/>
    <col min="3846" max="3846" width="13.140625" style="1084" customWidth="1"/>
    <col min="3847" max="3847" width="28" style="1084" customWidth="1"/>
    <col min="3848" max="3848" width="16" style="1084" customWidth="1"/>
    <col min="3849" max="3849" width="15" style="1084" customWidth="1"/>
    <col min="3850" max="3850" width="16.140625" style="1084" customWidth="1"/>
    <col min="3851" max="3851" width="4.5703125" style="1084" bestFit="1" customWidth="1"/>
    <col min="3852" max="3852" width="4.5703125" style="1084" customWidth="1"/>
    <col min="3853" max="3853" width="4.7109375" style="1084" customWidth="1"/>
    <col min="3854" max="4096" width="8.85546875" style="1084"/>
    <col min="4097" max="4097" width="3" style="1084" customWidth="1"/>
    <col min="4098" max="4098" width="4.28515625" style="1084" customWidth="1"/>
    <col min="4099" max="4099" width="1.5703125" style="1084" customWidth="1"/>
    <col min="4100" max="4100" width="8.85546875" style="1084"/>
    <col min="4101" max="4101" width="33" style="1084" customWidth="1"/>
    <col min="4102" max="4102" width="13.140625" style="1084" customWidth="1"/>
    <col min="4103" max="4103" width="28" style="1084" customWidth="1"/>
    <col min="4104" max="4104" width="16" style="1084" customWidth="1"/>
    <col min="4105" max="4105" width="15" style="1084" customWidth="1"/>
    <col min="4106" max="4106" width="16.140625" style="1084" customWidth="1"/>
    <col min="4107" max="4107" width="4.5703125" style="1084" bestFit="1" customWidth="1"/>
    <col min="4108" max="4108" width="4.5703125" style="1084" customWidth="1"/>
    <col min="4109" max="4109" width="4.7109375" style="1084" customWidth="1"/>
    <col min="4110" max="4352" width="8.85546875" style="1084"/>
    <col min="4353" max="4353" width="3" style="1084" customWidth="1"/>
    <col min="4354" max="4354" width="4.28515625" style="1084" customWidth="1"/>
    <col min="4355" max="4355" width="1.5703125" style="1084" customWidth="1"/>
    <col min="4356" max="4356" width="8.85546875" style="1084"/>
    <col min="4357" max="4357" width="33" style="1084" customWidth="1"/>
    <col min="4358" max="4358" width="13.140625" style="1084" customWidth="1"/>
    <col min="4359" max="4359" width="28" style="1084" customWidth="1"/>
    <col min="4360" max="4360" width="16" style="1084" customWidth="1"/>
    <col min="4361" max="4361" width="15" style="1084" customWidth="1"/>
    <col min="4362" max="4362" width="16.140625" style="1084" customWidth="1"/>
    <col min="4363" max="4363" width="4.5703125" style="1084" bestFit="1" customWidth="1"/>
    <col min="4364" max="4364" width="4.5703125" style="1084" customWidth="1"/>
    <col min="4365" max="4365" width="4.7109375" style="1084" customWidth="1"/>
    <col min="4366" max="4608" width="8.85546875" style="1084"/>
    <col min="4609" max="4609" width="3" style="1084" customWidth="1"/>
    <col min="4610" max="4610" width="4.28515625" style="1084" customWidth="1"/>
    <col min="4611" max="4611" width="1.5703125" style="1084" customWidth="1"/>
    <col min="4612" max="4612" width="8.85546875" style="1084"/>
    <col min="4613" max="4613" width="33" style="1084" customWidth="1"/>
    <col min="4614" max="4614" width="13.140625" style="1084" customWidth="1"/>
    <col min="4615" max="4615" width="28" style="1084" customWidth="1"/>
    <col min="4616" max="4616" width="16" style="1084" customWidth="1"/>
    <col min="4617" max="4617" width="15" style="1084" customWidth="1"/>
    <col min="4618" max="4618" width="16.140625" style="1084" customWidth="1"/>
    <col min="4619" max="4619" width="4.5703125" style="1084" bestFit="1" customWidth="1"/>
    <col min="4620" max="4620" width="4.5703125" style="1084" customWidth="1"/>
    <col min="4621" max="4621" width="4.7109375" style="1084" customWidth="1"/>
    <col min="4622" max="4864" width="8.85546875" style="1084"/>
    <col min="4865" max="4865" width="3" style="1084" customWidth="1"/>
    <col min="4866" max="4866" width="4.28515625" style="1084" customWidth="1"/>
    <col min="4867" max="4867" width="1.5703125" style="1084" customWidth="1"/>
    <col min="4868" max="4868" width="8.85546875" style="1084"/>
    <col min="4869" max="4869" width="33" style="1084" customWidth="1"/>
    <col min="4870" max="4870" width="13.140625" style="1084" customWidth="1"/>
    <col min="4871" max="4871" width="28" style="1084" customWidth="1"/>
    <col min="4872" max="4872" width="16" style="1084" customWidth="1"/>
    <col min="4873" max="4873" width="15" style="1084" customWidth="1"/>
    <col min="4874" max="4874" width="16.140625" style="1084" customWidth="1"/>
    <col min="4875" max="4875" width="4.5703125" style="1084" bestFit="1" customWidth="1"/>
    <col min="4876" max="4876" width="4.5703125" style="1084" customWidth="1"/>
    <col min="4877" max="4877" width="4.7109375" style="1084" customWidth="1"/>
    <col min="4878" max="5120" width="8.85546875" style="1084"/>
    <col min="5121" max="5121" width="3" style="1084" customWidth="1"/>
    <col min="5122" max="5122" width="4.28515625" style="1084" customWidth="1"/>
    <col min="5123" max="5123" width="1.5703125" style="1084" customWidth="1"/>
    <col min="5124" max="5124" width="8.85546875" style="1084"/>
    <col min="5125" max="5125" width="33" style="1084" customWidth="1"/>
    <col min="5126" max="5126" width="13.140625" style="1084" customWidth="1"/>
    <col min="5127" max="5127" width="28" style="1084" customWidth="1"/>
    <col min="5128" max="5128" width="16" style="1084" customWidth="1"/>
    <col min="5129" max="5129" width="15" style="1084" customWidth="1"/>
    <col min="5130" max="5130" width="16.140625" style="1084" customWidth="1"/>
    <col min="5131" max="5131" width="4.5703125" style="1084" bestFit="1" customWidth="1"/>
    <col min="5132" max="5132" width="4.5703125" style="1084" customWidth="1"/>
    <col min="5133" max="5133" width="4.7109375" style="1084" customWidth="1"/>
    <col min="5134" max="5376" width="8.85546875" style="1084"/>
    <col min="5377" max="5377" width="3" style="1084" customWidth="1"/>
    <col min="5378" max="5378" width="4.28515625" style="1084" customWidth="1"/>
    <col min="5379" max="5379" width="1.5703125" style="1084" customWidth="1"/>
    <col min="5380" max="5380" width="8.85546875" style="1084"/>
    <col min="5381" max="5381" width="33" style="1084" customWidth="1"/>
    <col min="5382" max="5382" width="13.140625" style="1084" customWidth="1"/>
    <col min="5383" max="5383" width="28" style="1084" customWidth="1"/>
    <col min="5384" max="5384" width="16" style="1084" customWidth="1"/>
    <col min="5385" max="5385" width="15" style="1084" customWidth="1"/>
    <col min="5386" max="5386" width="16.140625" style="1084" customWidth="1"/>
    <col min="5387" max="5387" width="4.5703125" style="1084" bestFit="1" customWidth="1"/>
    <col min="5388" max="5388" width="4.5703125" style="1084" customWidth="1"/>
    <col min="5389" max="5389" width="4.7109375" style="1084" customWidth="1"/>
    <col min="5390" max="5632" width="8.85546875" style="1084"/>
    <col min="5633" max="5633" width="3" style="1084" customWidth="1"/>
    <col min="5634" max="5634" width="4.28515625" style="1084" customWidth="1"/>
    <col min="5635" max="5635" width="1.5703125" style="1084" customWidth="1"/>
    <col min="5636" max="5636" width="8.85546875" style="1084"/>
    <col min="5637" max="5637" width="33" style="1084" customWidth="1"/>
    <col min="5638" max="5638" width="13.140625" style="1084" customWidth="1"/>
    <col min="5639" max="5639" width="28" style="1084" customWidth="1"/>
    <col min="5640" max="5640" width="16" style="1084" customWidth="1"/>
    <col min="5641" max="5641" width="15" style="1084" customWidth="1"/>
    <col min="5642" max="5642" width="16.140625" style="1084" customWidth="1"/>
    <col min="5643" max="5643" width="4.5703125" style="1084" bestFit="1" customWidth="1"/>
    <col min="5644" max="5644" width="4.5703125" style="1084" customWidth="1"/>
    <col min="5645" max="5645" width="4.7109375" style="1084" customWidth="1"/>
    <col min="5646" max="5888" width="8.85546875" style="1084"/>
    <col min="5889" max="5889" width="3" style="1084" customWidth="1"/>
    <col min="5890" max="5890" width="4.28515625" style="1084" customWidth="1"/>
    <col min="5891" max="5891" width="1.5703125" style="1084" customWidth="1"/>
    <col min="5892" max="5892" width="8.85546875" style="1084"/>
    <col min="5893" max="5893" width="33" style="1084" customWidth="1"/>
    <col min="5894" max="5894" width="13.140625" style="1084" customWidth="1"/>
    <col min="5895" max="5895" width="28" style="1084" customWidth="1"/>
    <col min="5896" max="5896" width="16" style="1084" customWidth="1"/>
    <col min="5897" max="5897" width="15" style="1084" customWidth="1"/>
    <col min="5898" max="5898" width="16.140625" style="1084" customWidth="1"/>
    <col min="5899" max="5899" width="4.5703125" style="1084" bestFit="1" customWidth="1"/>
    <col min="5900" max="5900" width="4.5703125" style="1084" customWidth="1"/>
    <col min="5901" max="5901" width="4.7109375" style="1084" customWidth="1"/>
    <col min="5902" max="6144" width="8.85546875" style="1084"/>
    <col min="6145" max="6145" width="3" style="1084" customWidth="1"/>
    <col min="6146" max="6146" width="4.28515625" style="1084" customWidth="1"/>
    <col min="6147" max="6147" width="1.5703125" style="1084" customWidth="1"/>
    <col min="6148" max="6148" width="8.85546875" style="1084"/>
    <col min="6149" max="6149" width="33" style="1084" customWidth="1"/>
    <col min="6150" max="6150" width="13.140625" style="1084" customWidth="1"/>
    <col min="6151" max="6151" width="28" style="1084" customWidth="1"/>
    <col min="6152" max="6152" width="16" style="1084" customWidth="1"/>
    <col min="6153" max="6153" width="15" style="1084" customWidth="1"/>
    <col min="6154" max="6154" width="16.140625" style="1084" customWidth="1"/>
    <col min="6155" max="6155" width="4.5703125" style="1084" bestFit="1" customWidth="1"/>
    <col min="6156" max="6156" width="4.5703125" style="1084" customWidth="1"/>
    <col min="6157" max="6157" width="4.7109375" style="1084" customWidth="1"/>
    <col min="6158" max="6400" width="8.85546875" style="1084"/>
    <col min="6401" max="6401" width="3" style="1084" customWidth="1"/>
    <col min="6402" max="6402" width="4.28515625" style="1084" customWidth="1"/>
    <col min="6403" max="6403" width="1.5703125" style="1084" customWidth="1"/>
    <col min="6404" max="6404" width="8.85546875" style="1084"/>
    <col min="6405" max="6405" width="33" style="1084" customWidth="1"/>
    <col min="6406" max="6406" width="13.140625" style="1084" customWidth="1"/>
    <col min="6407" max="6407" width="28" style="1084" customWidth="1"/>
    <col min="6408" max="6408" width="16" style="1084" customWidth="1"/>
    <col min="6409" max="6409" width="15" style="1084" customWidth="1"/>
    <col min="6410" max="6410" width="16.140625" style="1084" customWidth="1"/>
    <col min="6411" max="6411" width="4.5703125" style="1084" bestFit="1" customWidth="1"/>
    <col min="6412" max="6412" width="4.5703125" style="1084" customWidth="1"/>
    <col min="6413" max="6413" width="4.7109375" style="1084" customWidth="1"/>
    <col min="6414" max="6656" width="8.85546875" style="1084"/>
    <col min="6657" max="6657" width="3" style="1084" customWidth="1"/>
    <col min="6658" max="6658" width="4.28515625" style="1084" customWidth="1"/>
    <col min="6659" max="6659" width="1.5703125" style="1084" customWidth="1"/>
    <col min="6660" max="6660" width="8.85546875" style="1084"/>
    <col min="6661" max="6661" width="33" style="1084" customWidth="1"/>
    <col min="6662" max="6662" width="13.140625" style="1084" customWidth="1"/>
    <col min="6663" max="6663" width="28" style="1084" customWidth="1"/>
    <col min="6664" max="6664" width="16" style="1084" customWidth="1"/>
    <col min="6665" max="6665" width="15" style="1084" customWidth="1"/>
    <col min="6666" max="6666" width="16.140625" style="1084" customWidth="1"/>
    <col min="6667" max="6667" width="4.5703125" style="1084" bestFit="1" customWidth="1"/>
    <col min="6668" max="6668" width="4.5703125" style="1084" customWidth="1"/>
    <col min="6669" max="6669" width="4.7109375" style="1084" customWidth="1"/>
    <col min="6670" max="6912" width="8.85546875" style="1084"/>
    <col min="6913" max="6913" width="3" style="1084" customWidth="1"/>
    <col min="6914" max="6914" width="4.28515625" style="1084" customWidth="1"/>
    <col min="6915" max="6915" width="1.5703125" style="1084" customWidth="1"/>
    <col min="6916" max="6916" width="8.85546875" style="1084"/>
    <col min="6917" max="6917" width="33" style="1084" customWidth="1"/>
    <col min="6918" max="6918" width="13.140625" style="1084" customWidth="1"/>
    <col min="6919" max="6919" width="28" style="1084" customWidth="1"/>
    <col min="6920" max="6920" width="16" style="1084" customWidth="1"/>
    <col min="6921" max="6921" width="15" style="1084" customWidth="1"/>
    <col min="6922" max="6922" width="16.140625" style="1084" customWidth="1"/>
    <col min="6923" max="6923" width="4.5703125" style="1084" bestFit="1" customWidth="1"/>
    <col min="6924" max="6924" width="4.5703125" style="1084" customWidth="1"/>
    <col min="6925" max="6925" width="4.7109375" style="1084" customWidth="1"/>
    <col min="6926" max="7168" width="8.85546875" style="1084"/>
    <col min="7169" max="7169" width="3" style="1084" customWidth="1"/>
    <col min="7170" max="7170" width="4.28515625" style="1084" customWidth="1"/>
    <col min="7171" max="7171" width="1.5703125" style="1084" customWidth="1"/>
    <col min="7172" max="7172" width="8.85546875" style="1084"/>
    <col min="7173" max="7173" width="33" style="1084" customWidth="1"/>
    <col min="7174" max="7174" width="13.140625" style="1084" customWidth="1"/>
    <col min="7175" max="7175" width="28" style="1084" customWidth="1"/>
    <col min="7176" max="7176" width="16" style="1084" customWidth="1"/>
    <col min="7177" max="7177" width="15" style="1084" customWidth="1"/>
    <col min="7178" max="7178" width="16.140625" style="1084" customWidth="1"/>
    <col min="7179" max="7179" width="4.5703125" style="1084" bestFit="1" customWidth="1"/>
    <col min="7180" max="7180" width="4.5703125" style="1084" customWidth="1"/>
    <col min="7181" max="7181" width="4.7109375" style="1084" customWidth="1"/>
    <col min="7182" max="7424" width="8.85546875" style="1084"/>
    <col min="7425" max="7425" width="3" style="1084" customWidth="1"/>
    <col min="7426" max="7426" width="4.28515625" style="1084" customWidth="1"/>
    <col min="7427" max="7427" width="1.5703125" style="1084" customWidth="1"/>
    <col min="7428" max="7428" width="8.85546875" style="1084"/>
    <col min="7429" max="7429" width="33" style="1084" customWidth="1"/>
    <col min="7430" max="7430" width="13.140625" style="1084" customWidth="1"/>
    <col min="7431" max="7431" width="28" style="1084" customWidth="1"/>
    <col min="7432" max="7432" width="16" style="1084" customWidth="1"/>
    <col min="7433" max="7433" width="15" style="1084" customWidth="1"/>
    <col min="7434" max="7434" width="16.140625" style="1084" customWidth="1"/>
    <col min="7435" max="7435" width="4.5703125" style="1084" bestFit="1" customWidth="1"/>
    <col min="7436" max="7436" width="4.5703125" style="1084" customWidth="1"/>
    <col min="7437" max="7437" width="4.7109375" style="1084" customWidth="1"/>
    <col min="7438" max="7680" width="8.85546875" style="1084"/>
    <col min="7681" max="7681" width="3" style="1084" customWidth="1"/>
    <col min="7682" max="7682" width="4.28515625" style="1084" customWidth="1"/>
    <col min="7683" max="7683" width="1.5703125" style="1084" customWidth="1"/>
    <col min="7684" max="7684" width="8.85546875" style="1084"/>
    <col min="7685" max="7685" width="33" style="1084" customWidth="1"/>
    <col min="7686" max="7686" width="13.140625" style="1084" customWidth="1"/>
    <col min="7687" max="7687" width="28" style="1084" customWidth="1"/>
    <col min="7688" max="7688" width="16" style="1084" customWidth="1"/>
    <col min="7689" max="7689" width="15" style="1084" customWidth="1"/>
    <col min="7690" max="7690" width="16.140625" style="1084" customWidth="1"/>
    <col min="7691" max="7691" width="4.5703125" style="1084" bestFit="1" customWidth="1"/>
    <col min="7692" max="7692" width="4.5703125" style="1084" customWidth="1"/>
    <col min="7693" max="7693" width="4.7109375" style="1084" customWidth="1"/>
    <col min="7694" max="7936" width="8.85546875" style="1084"/>
    <col min="7937" max="7937" width="3" style="1084" customWidth="1"/>
    <col min="7938" max="7938" width="4.28515625" style="1084" customWidth="1"/>
    <col min="7939" max="7939" width="1.5703125" style="1084" customWidth="1"/>
    <col min="7940" max="7940" width="8.85546875" style="1084"/>
    <col min="7941" max="7941" width="33" style="1084" customWidth="1"/>
    <col min="7942" max="7942" width="13.140625" style="1084" customWidth="1"/>
    <col min="7943" max="7943" width="28" style="1084" customWidth="1"/>
    <col min="7944" max="7944" width="16" style="1084" customWidth="1"/>
    <col min="7945" max="7945" width="15" style="1084" customWidth="1"/>
    <col min="7946" max="7946" width="16.140625" style="1084" customWidth="1"/>
    <col min="7947" max="7947" width="4.5703125" style="1084" bestFit="1" customWidth="1"/>
    <col min="7948" max="7948" width="4.5703125" style="1084" customWidth="1"/>
    <col min="7949" max="7949" width="4.7109375" style="1084" customWidth="1"/>
    <col min="7950" max="8192" width="8.85546875" style="1084"/>
    <col min="8193" max="8193" width="3" style="1084" customWidth="1"/>
    <col min="8194" max="8194" width="4.28515625" style="1084" customWidth="1"/>
    <col min="8195" max="8195" width="1.5703125" style="1084" customWidth="1"/>
    <col min="8196" max="8196" width="8.85546875" style="1084"/>
    <col min="8197" max="8197" width="33" style="1084" customWidth="1"/>
    <col min="8198" max="8198" width="13.140625" style="1084" customWidth="1"/>
    <col min="8199" max="8199" width="28" style="1084" customWidth="1"/>
    <col min="8200" max="8200" width="16" style="1084" customWidth="1"/>
    <col min="8201" max="8201" width="15" style="1084" customWidth="1"/>
    <col min="8202" max="8202" width="16.140625" style="1084" customWidth="1"/>
    <col min="8203" max="8203" width="4.5703125" style="1084" bestFit="1" customWidth="1"/>
    <col min="8204" max="8204" width="4.5703125" style="1084" customWidth="1"/>
    <col min="8205" max="8205" width="4.7109375" style="1084" customWidth="1"/>
    <col min="8206" max="8448" width="8.85546875" style="1084"/>
    <col min="8449" max="8449" width="3" style="1084" customWidth="1"/>
    <col min="8450" max="8450" width="4.28515625" style="1084" customWidth="1"/>
    <col min="8451" max="8451" width="1.5703125" style="1084" customWidth="1"/>
    <col min="8452" max="8452" width="8.85546875" style="1084"/>
    <col min="8453" max="8453" width="33" style="1084" customWidth="1"/>
    <col min="8454" max="8454" width="13.140625" style="1084" customWidth="1"/>
    <col min="8455" max="8455" width="28" style="1084" customWidth="1"/>
    <col min="8456" max="8456" width="16" style="1084" customWidth="1"/>
    <col min="8457" max="8457" width="15" style="1084" customWidth="1"/>
    <col min="8458" max="8458" width="16.140625" style="1084" customWidth="1"/>
    <col min="8459" max="8459" width="4.5703125" style="1084" bestFit="1" customWidth="1"/>
    <col min="8460" max="8460" width="4.5703125" style="1084" customWidth="1"/>
    <col min="8461" max="8461" width="4.7109375" style="1084" customWidth="1"/>
    <col min="8462" max="8704" width="8.85546875" style="1084"/>
    <col min="8705" max="8705" width="3" style="1084" customWidth="1"/>
    <col min="8706" max="8706" width="4.28515625" style="1084" customWidth="1"/>
    <col min="8707" max="8707" width="1.5703125" style="1084" customWidth="1"/>
    <col min="8708" max="8708" width="8.85546875" style="1084"/>
    <col min="8709" max="8709" width="33" style="1084" customWidth="1"/>
    <col min="8710" max="8710" width="13.140625" style="1084" customWidth="1"/>
    <col min="8711" max="8711" width="28" style="1084" customWidth="1"/>
    <col min="8712" max="8712" width="16" style="1084" customWidth="1"/>
    <col min="8713" max="8713" width="15" style="1084" customWidth="1"/>
    <col min="8714" max="8714" width="16.140625" style="1084" customWidth="1"/>
    <col min="8715" max="8715" width="4.5703125" style="1084" bestFit="1" customWidth="1"/>
    <col min="8716" max="8716" width="4.5703125" style="1084" customWidth="1"/>
    <col min="8717" max="8717" width="4.7109375" style="1084" customWidth="1"/>
    <col min="8718" max="8960" width="8.85546875" style="1084"/>
    <col min="8961" max="8961" width="3" style="1084" customWidth="1"/>
    <col min="8962" max="8962" width="4.28515625" style="1084" customWidth="1"/>
    <col min="8963" max="8963" width="1.5703125" style="1084" customWidth="1"/>
    <col min="8964" max="8964" width="8.85546875" style="1084"/>
    <col min="8965" max="8965" width="33" style="1084" customWidth="1"/>
    <col min="8966" max="8966" width="13.140625" style="1084" customWidth="1"/>
    <col min="8967" max="8967" width="28" style="1084" customWidth="1"/>
    <col min="8968" max="8968" width="16" style="1084" customWidth="1"/>
    <col min="8969" max="8969" width="15" style="1084" customWidth="1"/>
    <col min="8970" max="8970" width="16.140625" style="1084" customWidth="1"/>
    <col min="8971" max="8971" width="4.5703125" style="1084" bestFit="1" customWidth="1"/>
    <col min="8972" max="8972" width="4.5703125" style="1084" customWidth="1"/>
    <col min="8973" max="8973" width="4.7109375" style="1084" customWidth="1"/>
    <col min="8974" max="9216" width="8.85546875" style="1084"/>
    <col min="9217" max="9217" width="3" style="1084" customWidth="1"/>
    <col min="9218" max="9218" width="4.28515625" style="1084" customWidth="1"/>
    <col min="9219" max="9219" width="1.5703125" style="1084" customWidth="1"/>
    <col min="9220" max="9220" width="8.85546875" style="1084"/>
    <col min="9221" max="9221" width="33" style="1084" customWidth="1"/>
    <col min="9222" max="9222" width="13.140625" style="1084" customWidth="1"/>
    <col min="9223" max="9223" width="28" style="1084" customWidth="1"/>
    <col min="9224" max="9224" width="16" style="1084" customWidth="1"/>
    <col min="9225" max="9225" width="15" style="1084" customWidth="1"/>
    <col min="9226" max="9226" width="16.140625" style="1084" customWidth="1"/>
    <col min="9227" max="9227" width="4.5703125" style="1084" bestFit="1" customWidth="1"/>
    <col min="9228" max="9228" width="4.5703125" style="1084" customWidth="1"/>
    <col min="9229" max="9229" width="4.7109375" style="1084" customWidth="1"/>
    <col min="9230" max="9472" width="8.85546875" style="1084"/>
    <col min="9473" max="9473" width="3" style="1084" customWidth="1"/>
    <col min="9474" max="9474" width="4.28515625" style="1084" customWidth="1"/>
    <col min="9475" max="9475" width="1.5703125" style="1084" customWidth="1"/>
    <col min="9476" max="9476" width="8.85546875" style="1084"/>
    <col min="9477" max="9477" width="33" style="1084" customWidth="1"/>
    <col min="9478" max="9478" width="13.140625" style="1084" customWidth="1"/>
    <col min="9479" max="9479" width="28" style="1084" customWidth="1"/>
    <col min="9480" max="9480" width="16" style="1084" customWidth="1"/>
    <col min="9481" max="9481" width="15" style="1084" customWidth="1"/>
    <col min="9482" max="9482" width="16.140625" style="1084" customWidth="1"/>
    <col min="9483" max="9483" width="4.5703125" style="1084" bestFit="1" customWidth="1"/>
    <col min="9484" max="9484" width="4.5703125" style="1084" customWidth="1"/>
    <col min="9485" max="9485" width="4.7109375" style="1084" customWidth="1"/>
    <col min="9486" max="9728" width="8.85546875" style="1084"/>
    <col min="9729" max="9729" width="3" style="1084" customWidth="1"/>
    <col min="9730" max="9730" width="4.28515625" style="1084" customWidth="1"/>
    <col min="9731" max="9731" width="1.5703125" style="1084" customWidth="1"/>
    <col min="9732" max="9732" width="8.85546875" style="1084"/>
    <col min="9733" max="9733" width="33" style="1084" customWidth="1"/>
    <col min="9734" max="9734" width="13.140625" style="1084" customWidth="1"/>
    <col min="9735" max="9735" width="28" style="1084" customWidth="1"/>
    <col min="9736" max="9736" width="16" style="1084" customWidth="1"/>
    <col min="9737" max="9737" width="15" style="1084" customWidth="1"/>
    <col min="9738" max="9738" width="16.140625" style="1084" customWidth="1"/>
    <col min="9739" max="9739" width="4.5703125" style="1084" bestFit="1" customWidth="1"/>
    <col min="9740" max="9740" width="4.5703125" style="1084" customWidth="1"/>
    <col min="9741" max="9741" width="4.7109375" style="1084" customWidth="1"/>
    <col min="9742" max="9984" width="8.85546875" style="1084"/>
    <col min="9985" max="9985" width="3" style="1084" customWidth="1"/>
    <col min="9986" max="9986" width="4.28515625" style="1084" customWidth="1"/>
    <col min="9987" max="9987" width="1.5703125" style="1084" customWidth="1"/>
    <col min="9988" max="9988" width="8.85546875" style="1084"/>
    <col min="9989" max="9989" width="33" style="1084" customWidth="1"/>
    <col min="9990" max="9990" width="13.140625" style="1084" customWidth="1"/>
    <col min="9991" max="9991" width="28" style="1084" customWidth="1"/>
    <col min="9992" max="9992" width="16" style="1084" customWidth="1"/>
    <col min="9993" max="9993" width="15" style="1084" customWidth="1"/>
    <col min="9994" max="9994" width="16.140625" style="1084" customWidth="1"/>
    <col min="9995" max="9995" width="4.5703125" style="1084" bestFit="1" customWidth="1"/>
    <col min="9996" max="9996" width="4.5703125" style="1084" customWidth="1"/>
    <col min="9997" max="9997" width="4.7109375" style="1084" customWidth="1"/>
    <col min="9998" max="10240" width="8.85546875" style="1084"/>
    <col min="10241" max="10241" width="3" style="1084" customWidth="1"/>
    <col min="10242" max="10242" width="4.28515625" style="1084" customWidth="1"/>
    <col min="10243" max="10243" width="1.5703125" style="1084" customWidth="1"/>
    <col min="10244" max="10244" width="8.85546875" style="1084"/>
    <col min="10245" max="10245" width="33" style="1084" customWidth="1"/>
    <col min="10246" max="10246" width="13.140625" style="1084" customWidth="1"/>
    <col min="10247" max="10247" width="28" style="1084" customWidth="1"/>
    <col min="10248" max="10248" width="16" style="1084" customWidth="1"/>
    <col min="10249" max="10249" width="15" style="1084" customWidth="1"/>
    <col min="10250" max="10250" width="16.140625" style="1084" customWidth="1"/>
    <col min="10251" max="10251" width="4.5703125" style="1084" bestFit="1" customWidth="1"/>
    <col min="10252" max="10252" width="4.5703125" style="1084" customWidth="1"/>
    <col min="10253" max="10253" width="4.7109375" style="1084" customWidth="1"/>
    <col min="10254" max="10496" width="8.85546875" style="1084"/>
    <col min="10497" max="10497" width="3" style="1084" customWidth="1"/>
    <col min="10498" max="10498" width="4.28515625" style="1084" customWidth="1"/>
    <col min="10499" max="10499" width="1.5703125" style="1084" customWidth="1"/>
    <col min="10500" max="10500" width="8.85546875" style="1084"/>
    <col min="10501" max="10501" width="33" style="1084" customWidth="1"/>
    <col min="10502" max="10502" width="13.140625" style="1084" customWidth="1"/>
    <col min="10503" max="10503" width="28" style="1084" customWidth="1"/>
    <col min="10504" max="10504" width="16" style="1084" customWidth="1"/>
    <col min="10505" max="10505" width="15" style="1084" customWidth="1"/>
    <col min="10506" max="10506" width="16.140625" style="1084" customWidth="1"/>
    <col min="10507" max="10507" width="4.5703125" style="1084" bestFit="1" customWidth="1"/>
    <col min="10508" max="10508" width="4.5703125" style="1084" customWidth="1"/>
    <col min="10509" max="10509" width="4.7109375" style="1084" customWidth="1"/>
    <col min="10510" max="10752" width="8.85546875" style="1084"/>
    <col min="10753" max="10753" width="3" style="1084" customWidth="1"/>
    <col min="10754" max="10754" width="4.28515625" style="1084" customWidth="1"/>
    <col min="10755" max="10755" width="1.5703125" style="1084" customWidth="1"/>
    <col min="10756" max="10756" width="8.85546875" style="1084"/>
    <col min="10757" max="10757" width="33" style="1084" customWidth="1"/>
    <col min="10758" max="10758" width="13.140625" style="1084" customWidth="1"/>
    <col min="10759" max="10759" width="28" style="1084" customWidth="1"/>
    <col min="10760" max="10760" width="16" style="1084" customWidth="1"/>
    <col min="10761" max="10761" width="15" style="1084" customWidth="1"/>
    <col min="10762" max="10762" width="16.140625" style="1084" customWidth="1"/>
    <col min="10763" max="10763" width="4.5703125" style="1084" bestFit="1" customWidth="1"/>
    <col min="10764" max="10764" width="4.5703125" style="1084" customWidth="1"/>
    <col min="10765" max="10765" width="4.7109375" style="1084" customWidth="1"/>
    <col min="10766" max="11008" width="8.85546875" style="1084"/>
    <col min="11009" max="11009" width="3" style="1084" customWidth="1"/>
    <col min="11010" max="11010" width="4.28515625" style="1084" customWidth="1"/>
    <col min="11011" max="11011" width="1.5703125" style="1084" customWidth="1"/>
    <col min="11012" max="11012" width="8.85546875" style="1084"/>
    <col min="11013" max="11013" width="33" style="1084" customWidth="1"/>
    <col min="11014" max="11014" width="13.140625" style="1084" customWidth="1"/>
    <col min="11015" max="11015" width="28" style="1084" customWidth="1"/>
    <col min="11016" max="11016" width="16" style="1084" customWidth="1"/>
    <col min="11017" max="11017" width="15" style="1084" customWidth="1"/>
    <col min="11018" max="11018" width="16.140625" style="1084" customWidth="1"/>
    <col min="11019" max="11019" width="4.5703125" style="1084" bestFit="1" customWidth="1"/>
    <col min="11020" max="11020" width="4.5703125" style="1084" customWidth="1"/>
    <col min="11021" max="11021" width="4.7109375" style="1084" customWidth="1"/>
    <col min="11022" max="11264" width="8.85546875" style="1084"/>
    <col min="11265" max="11265" width="3" style="1084" customWidth="1"/>
    <col min="11266" max="11266" width="4.28515625" style="1084" customWidth="1"/>
    <col min="11267" max="11267" width="1.5703125" style="1084" customWidth="1"/>
    <col min="11268" max="11268" width="8.85546875" style="1084"/>
    <col min="11269" max="11269" width="33" style="1084" customWidth="1"/>
    <col min="11270" max="11270" width="13.140625" style="1084" customWidth="1"/>
    <col min="11271" max="11271" width="28" style="1084" customWidth="1"/>
    <col min="11272" max="11272" width="16" style="1084" customWidth="1"/>
    <col min="11273" max="11273" width="15" style="1084" customWidth="1"/>
    <col min="11274" max="11274" width="16.140625" style="1084" customWidth="1"/>
    <col min="11275" max="11275" width="4.5703125" style="1084" bestFit="1" customWidth="1"/>
    <col min="11276" max="11276" width="4.5703125" style="1084" customWidth="1"/>
    <col min="11277" max="11277" width="4.7109375" style="1084" customWidth="1"/>
    <col min="11278" max="11520" width="8.85546875" style="1084"/>
    <col min="11521" max="11521" width="3" style="1084" customWidth="1"/>
    <col min="11522" max="11522" width="4.28515625" style="1084" customWidth="1"/>
    <col min="11523" max="11523" width="1.5703125" style="1084" customWidth="1"/>
    <col min="11524" max="11524" width="8.85546875" style="1084"/>
    <col min="11525" max="11525" width="33" style="1084" customWidth="1"/>
    <col min="11526" max="11526" width="13.140625" style="1084" customWidth="1"/>
    <col min="11527" max="11527" width="28" style="1084" customWidth="1"/>
    <col min="11528" max="11528" width="16" style="1084" customWidth="1"/>
    <col min="11529" max="11529" width="15" style="1084" customWidth="1"/>
    <col min="11530" max="11530" width="16.140625" style="1084" customWidth="1"/>
    <col min="11531" max="11531" width="4.5703125" style="1084" bestFit="1" customWidth="1"/>
    <col min="11532" max="11532" width="4.5703125" style="1084" customWidth="1"/>
    <col min="11533" max="11533" width="4.7109375" style="1084" customWidth="1"/>
    <col min="11534" max="11776" width="8.85546875" style="1084"/>
    <col min="11777" max="11777" width="3" style="1084" customWidth="1"/>
    <col min="11778" max="11778" width="4.28515625" style="1084" customWidth="1"/>
    <col min="11779" max="11779" width="1.5703125" style="1084" customWidth="1"/>
    <col min="11780" max="11780" width="8.85546875" style="1084"/>
    <col min="11781" max="11781" width="33" style="1084" customWidth="1"/>
    <col min="11782" max="11782" width="13.140625" style="1084" customWidth="1"/>
    <col min="11783" max="11783" width="28" style="1084" customWidth="1"/>
    <col min="11784" max="11784" width="16" style="1084" customWidth="1"/>
    <col min="11785" max="11785" width="15" style="1084" customWidth="1"/>
    <col min="11786" max="11786" width="16.140625" style="1084" customWidth="1"/>
    <col min="11787" max="11787" width="4.5703125" style="1084" bestFit="1" customWidth="1"/>
    <col min="11788" max="11788" width="4.5703125" style="1084" customWidth="1"/>
    <col min="11789" max="11789" width="4.7109375" style="1084" customWidth="1"/>
    <col min="11790" max="12032" width="8.85546875" style="1084"/>
    <col min="12033" max="12033" width="3" style="1084" customWidth="1"/>
    <col min="12034" max="12034" width="4.28515625" style="1084" customWidth="1"/>
    <col min="12035" max="12035" width="1.5703125" style="1084" customWidth="1"/>
    <col min="12036" max="12036" width="8.85546875" style="1084"/>
    <col min="12037" max="12037" width="33" style="1084" customWidth="1"/>
    <col min="12038" max="12038" width="13.140625" style="1084" customWidth="1"/>
    <col min="12039" max="12039" width="28" style="1084" customWidth="1"/>
    <col min="12040" max="12040" width="16" style="1084" customWidth="1"/>
    <col min="12041" max="12041" width="15" style="1084" customWidth="1"/>
    <col min="12042" max="12042" width="16.140625" style="1084" customWidth="1"/>
    <col min="12043" max="12043" width="4.5703125" style="1084" bestFit="1" customWidth="1"/>
    <col min="12044" max="12044" width="4.5703125" style="1084" customWidth="1"/>
    <col min="12045" max="12045" width="4.7109375" style="1084" customWidth="1"/>
    <col min="12046" max="12288" width="8.85546875" style="1084"/>
    <col min="12289" max="12289" width="3" style="1084" customWidth="1"/>
    <col min="12290" max="12290" width="4.28515625" style="1084" customWidth="1"/>
    <col min="12291" max="12291" width="1.5703125" style="1084" customWidth="1"/>
    <col min="12292" max="12292" width="8.85546875" style="1084"/>
    <col min="12293" max="12293" width="33" style="1084" customWidth="1"/>
    <col min="12294" max="12294" width="13.140625" style="1084" customWidth="1"/>
    <col min="12295" max="12295" width="28" style="1084" customWidth="1"/>
    <col min="12296" max="12296" width="16" style="1084" customWidth="1"/>
    <col min="12297" max="12297" width="15" style="1084" customWidth="1"/>
    <col min="12298" max="12298" width="16.140625" style="1084" customWidth="1"/>
    <col min="12299" max="12299" width="4.5703125" style="1084" bestFit="1" customWidth="1"/>
    <col min="12300" max="12300" width="4.5703125" style="1084" customWidth="1"/>
    <col min="12301" max="12301" width="4.7109375" style="1084" customWidth="1"/>
    <col min="12302" max="12544" width="8.85546875" style="1084"/>
    <col min="12545" max="12545" width="3" style="1084" customWidth="1"/>
    <col min="12546" max="12546" width="4.28515625" style="1084" customWidth="1"/>
    <col min="12547" max="12547" width="1.5703125" style="1084" customWidth="1"/>
    <col min="12548" max="12548" width="8.85546875" style="1084"/>
    <col min="12549" max="12549" width="33" style="1084" customWidth="1"/>
    <col min="12550" max="12550" width="13.140625" style="1084" customWidth="1"/>
    <col min="12551" max="12551" width="28" style="1084" customWidth="1"/>
    <col min="12552" max="12552" width="16" style="1084" customWidth="1"/>
    <col min="12553" max="12553" width="15" style="1084" customWidth="1"/>
    <col min="12554" max="12554" width="16.140625" style="1084" customWidth="1"/>
    <col min="12555" max="12555" width="4.5703125" style="1084" bestFit="1" customWidth="1"/>
    <col min="12556" max="12556" width="4.5703125" style="1084" customWidth="1"/>
    <col min="12557" max="12557" width="4.7109375" style="1084" customWidth="1"/>
    <col min="12558" max="12800" width="8.85546875" style="1084"/>
    <col min="12801" max="12801" width="3" style="1084" customWidth="1"/>
    <col min="12802" max="12802" width="4.28515625" style="1084" customWidth="1"/>
    <col min="12803" max="12803" width="1.5703125" style="1084" customWidth="1"/>
    <col min="12804" max="12804" width="8.85546875" style="1084"/>
    <col min="12805" max="12805" width="33" style="1084" customWidth="1"/>
    <col min="12806" max="12806" width="13.140625" style="1084" customWidth="1"/>
    <col min="12807" max="12807" width="28" style="1084" customWidth="1"/>
    <col min="12808" max="12808" width="16" style="1084" customWidth="1"/>
    <col min="12809" max="12809" width="15" style="1084" customWidth="1"/>
    <col min="12810" max="12810" width="16.140625" style="1084" customWidth="1"/>
    <col min="12811" max="12811" width="4.5703125" style="1084" bestFit="1" customWidth="1"/>
    <col min="12812" max="12812" width="4.5703125" style="1084" customWidth="1"/>
    <col min="12813" max="12813" width="4.7109375" style="1084" customWidth="1"/>
    <col min="12814" max="13056" width="8.85546875" style="1084"/>
    <col min="13057" max="13057" width="3" style="1084" customWidth="1"/>
    <col min="13058" max="13058" width="4.28515625" style="1084" customWidth="1"/>
    <col min="13059" max="13059" width="1.5703125" style="1084" customWidth="1"/>
    <col min="13060" max="13060" width="8.85546875" style="1084"/>
    <col min="13061" max="13061" width="33" style="1084" customWidth="1"/>
    <col min="13062" max="13062" width="13.140625" style="1084" customWidth="1"/>
    <col min="13063" max="13063" width="28" style="1084" customWidth="1"/>
    <col min="13064" max="13064" width="16" style="1084" customWidth="1"/>
    <col min="13065" max="13065" width="15" style="1084" customWidth="1"/>
    <col min="13066" max="13066" width="16.140625" style="1084" customWidth="1"/>
    <col min="13067" max="13067" width="4.5703125" style="1084" bestFit="1" customWidth="1"/>
    <col min="13068" max="13068" width="4.5703125" style="1084" customWidth="1"/>
    <col min="13069" max="13069" width="4.7109375" style="1084" customWidth="1"/>
    <col min="13070" max="13312" width="8.85546875" style="1084"/>
    <col min="13313" max="13313" width="3" style="1084" customWidth="1"/>
    <col min="13314" max="13314" width="4.28515625" style="1084" customWidth="1"/>
    <col min="13315" max="13315" width="1.5703125" style="1084" customWidth="1"/>
    <col min="13316" max="13316" width="8.85546875" style="1084"/>
    <col min="13317" max="13317" width="33" style="1084" customWidth="1"/>
    <col min="13318" max="13318" width="13.140625" style="1084" customWidth="1"/>
    <col min="13319" max="13319" width="28" style="1084" customWidth="1"/>
    <col min="13320" max="13320" width="16" style="1084" customWidth="1"/>
    <col min="13321" max="13321" width="15" style="1084" customWidth="1"/>
    <col min="13322" max="13322" width="16.140625" style="1084" customWidth="1"/>
    <col min="13323" max="13323" width="4.5703125" style="1084" bestFit="1" customWidth="1"/>
    <col min="13324" max="13324" width="4.5703125" style="1084" customWidth="1"/>
    <col min="13325" max="13325" width="4.7109375" style="1084" customWidth="1"/>
    <col min="13326" max="13568" width="8.85546875" style="1084"/>
    <col min="13569" max="13569" width="3" style="1084" customWidth="1"/>
    <col min="13570" max="13570" width="4.28515625" style="1084" customWidth="1"/>
    <col min="13571" max="13571" width="1.5703125" style="1084" customWidth="1"/>
    <col min="13572" max="13572" width="8.85546875" style="1084"/>
    <col min="13573" max="13573" width="33" style="1084" customWidth="1"/>
    <col min="13574" max="13574" width="13.140625" style="1084" customWidth="1"/>
    <col min="13575" max="13575" width="28" style="1084" customWidth="1"/>
    <col min="13576" max="13576" width="16" style="1084" customWidth="1"/>
    <col min="13577" max="13577" width="15" style="1084" customWidth="1"/>
    <col min="13578" max="13578" width="16.140625" style="1084" customWidth="1"/>
    <col min="13579" max="13579" width="4.5703125" style="1084" bestFit="1" customWidth="1"/>
    <col min="13580" max="13580" width="4.5703125" style="1084" customWidth="1"/>
    <col min="13581" max="13581" width="4.7109375" style="1084" customWidth="1"/>
    <col min="13582" max="13824" width="8.85546875" style="1084"/>
    <col min="13825" max="13825" width="3" style="1084" customWidth="1"/>
    <col min="13826" max="13826" width="4.28515625" style="1084" customWidth="1"/>
    <col min="13827" max="13827" width="1.5703125" style="1084" customWidth="1"/>
    <col min="13828" max="13828" width="8.85546875" style="1084"/>
    <col min="13829" max="13829" width="33" style="1084" customWidth="1"/>
    <col min="13830" max="13830" width="13.140625" style="1084" customWidth="1"/>
    <col min="13831" max="13831" width="28" style="1084" customWidth="1"/>
    <col min="13832" max="13832" width="16" style="1084" customWidth="1"/>
    <col min="13833" max="13833" width="15" style="1084" customWidth="1"/>
    <col min="13834" max="13834" width="16.140625" style="1084" customWidth="1"/>
    <col min="13835" max="13835" width="4.5703125" style="1084" bestFit="1" customWidth="1"/>
    <col min="13836" max="13836" width="4.5703125" style="1084" customWidth="1"/>
    <col min="13837" max="13837" width="4.7109375" style="1084" customWidth="1"/>
    <col min="13838" max="14080" width="8.85546875" style="1084"/>
    <col min="14081" max="14081" width="3" style="1084" customWidth="1"/>
    <col min="14082" max="14082" width="4.28515625" style="1084" customWidth="1"/>
    <col min="14083" max="14083" width="1.5703125" style="1084" customWidth="1"/>
    <col min="14084" max="14084" width="8.85546875" style="1084"/>
    <col min="14085" max="14085" width="33" style="1084" customWidth="1"/>
    <col min="14086" max="14086" width="13.140625" style="1084" customWidth="1"/>
    <col min="14087" max="14087" width="28" style="1084" customWidth="1"/>
    <col min="14088" max="14088" width="16" style="1084" customWidth="1"/>
    <col min="14089" max="14089" width="15" style="1084" customWidth="1"/>
    <col min="14090" max="14090" width="16.140625" style="1084" customWidth="1"/>
    <col min="14091" max="14091" width="4.5703125" style="1084" bestFit="1" customWidth="1"/>
    <col min="14092" max="14092" width="4.5703125" style="1084" customWidth="1"/>
    <col min="14093" max="14093" width="4.7109375" style="1084" customWidth="1"/>
    <col min="14094" max="14336" width="8.85546875" style="1084"/>
    <col min="14337" max="14337" width="3" style="1084" customWidth="1"/>
    <col min="14338" max="14338" width="4.28515625" style="1084" customWidth="1"/>
    <col min="14339" max="14339" width="1.5703125" style="1084" customWidth="1"/>
    <col min="14340" max="14340" width="8.85546875" style="1084"/>
    <col min="14341" max="14341" width="33" style="1084" customWidth="1"/>
    <col min="14342" max="14342" width="13.140625" style="1084" customWidth="1"/>
    <col min="14343" max="14343" width="28" style="1084" customWidth="1"/>
    <col min="14344" max="14344" width="16" style="1084" customWidth="1"/>
    <col min="14345" max="14345" width="15" style="1084" customWidth="1"/>
    <col min="14346" max="14346" width="16.140625" style="1084" customWidth="1"/>
    <col min="14347" max="14347" width="4.5703125" style="1084" bestFit="1" customWidth="1"/>
    <col min="14348" max="14348" width="4.5703125" style="1084" customWidth="1"/>
    <col min="14349" max="14349" width="4.7109375" style="1084" customWidth="1"/>
    <col min="14350" max="14592" width="8.85546875" style="1084"/>
    <col min="14593" max="14593" width="3" style="1084" customWidth="1"/>
    <col min="14594" max="14594" width="4.28515625" style="1084" customWidth="1"/>
    <col min="14595" max="14595" width="1.5703125" style="1084" customWidth="1"/>
    <col min="14596" max="14596" width="8.85546875" style="1084"/>
    <col min="14597" max="14597" width="33" style="1084" customWidth="1"/>
    <col min="14598" max="14598" width="13.140625" style="1084" customWidth="1"/>
    <col min="14599" max="14599" width="28" style="1084" customWidth="1"/>
    <col min="14600" max="14600" width="16" style="1084" customWidth="1"/>
    <col min="14601" max="14601" width="15" style="1084" customWidth="1"/>
    <col min="14602" max="14602" width="16.140625" style="1084" customWidth="1"/>
    <col min="14603" max="14603" width="4.5703125" style="1084" bestFit="1" customWidth="1"/>
    <col min="14604" max="14604" width="4.5703125" style="1084" customWidth="1"/>
    <col min="14605" max="14605" width="4.7109375" style="1084" customWidth="1"/>
    <col min="14606" max="14848" width="8.85546875" style="1084"/>
    <col min="14849" max="14849" width="3" style="1084" customWidth="1"/>
    <col min="14850" max="14850" width="4.28515625" style="1084" customWidth="1"/>
    <col min="14851" max="14851" width="1.5703125" style="1084" customWidth="1"/>
    <col min="14852" max="14852" width="8.85546875" style="1084"/>
    <col min="14853" max="14853" width="33" style="1084" customWidth="1"/>
    <col min="14854" max="14854" width="13.140625" style="1084" customWidth="1"/>
    <col min="14855" max="14855" width="28" style="1084" customWidth="1"/>
    <col min="14856" max="14856" width="16" style="1084" customWidth="1"/>
    <col min="14857" max="14857" width="15" style="1084" customWidth="1"/>
    <col min="14858" max="14858" width="16.140625" style="1084" customWidth="1"/>
    <col min="14859" max="14859" width="4.5703125" style="1084" bestFit="1" customWidth="1"/>
    <col min="14860" max="14860" width="4.5703125" style="1084" customWidth="1"/>
    <col min="14861" max="14861" width="4.7109375" style="1084" customWidth="1"/>
    <col min="14862" max="15104" width="8.85546875" style="1084"/>
    <col min="15105" max="15105" width="3" style="1084" customWidth="1"/>
    <col min="15106" max="15106" width="4.28515625" style="1084" customWidth="1"/>
    <col min="15107" max="15107" width="1.5703125" style="1084" customWidth="1"/>
    <col min="15108" max="15108" width="8.85546875" style="1084"/>
    <col min="15109" max="15109" width="33" style="1084" customWidth="1"/>
    <col min="15110" max="15110" width="13.140625" style="1084" customWidth="1"/>
    <col min="15111" max="15111" width="28" style="1084" customWidth="1"/>
    <col min="15112" max="15112" width="16" style="1084" customWidth="1"/>
    <col min="15113" max="15113" width="15" style="1084" customWidth="1"/>
    <col min="15114" max="15114" width="16.140625" style="1084" customWidth="1"/>
    <col min="15115" max="15115" width="4.5703125" style="1084" bestFit="1" customWidth="1"/>
    <col min="15116" max="15116" width="4.5703125" style="1084" customWidth="1"/>
    <col min="15117" max="15117" width="4.7109375" style="1084" customWidth="1"/>
    <col min="15118" max="15360" width="8.85546875" style="1084"/>
    <col min="15361" max="15361" width="3" style="1084" customWidth="1"/>
    <col min="15362" max="15362" width="4.28515625" style="1084" customWidth="1"/>
    <col min="15363" max="15363" width="1.5703125" style="1084" customWidth="1"/>
    <col min="15364" max="15364" width="8.85546875" style="1084"/>
    <col min="15365" max="15365" width="33" style="1084" customWidth="1"/>
    <col min="15366" max="15366" width="13.140625" style="1084" customWidth="1"/>
    <col min="15367" max="15367" width="28" style="1084" customWidth="1"/>
    <col min="15368" max="15368" width="16" style="1084" customWidth="1"/>
    <col min="15369" max="15369" width="15" style="1084" customWidth="1"/>
    <col min="15370" max="15370" width="16.140625" style="1084" customWidth="1"/>
    <col min="15371" max="15371" width="4.5703125" style="1084" bestFit="1" customWidth="1"/>
    <col min="15372" max="15372" width="4.5703125" style="1084" customWidth="1"/>
    <col min="15373" max="15373" width="4.7109375" style="1084" customWidth="1"/>
    <col min="15374" max="15616" width="8.85546875" style="1084"/>
    <col min="15617" max="15617" width="3" style="1084" customWidth="1"/>
    <col min="15618" max="15618" width="4.28515625" style="1084" customWidth="1"/>
    <col min="15619" max="15619" width="1.5703125" style="1084" customWidth="1"/>
    <col min="15620" max="15620" width="8.85546875" style="1084"/>
    <col min="15621" max="15621" width="33" style="1084" customWidth="1"/>
    <col min="15622" max="15622" width="13.140625" style="1084" customWidth="1"/>
    <col min="15623" max="15623" width="28" style="1084" customWidth="1"/>
    <col min="15624" max="15624" width="16" style="1084" customWidth="1"/>
    <col min="15625" max="15625" width="15" style="1084" customWidth="1"/>
    <col min="15626" max="15626" width="16.140625" style="1084" customWidth="1"/>
    <col min="15627" max="15627" width="4.5703125" style="1084" bestFit="1" customWidth="1"/>
    <col min="15628" max="15628" width="4.5703125" style="1084" customWidth="1"/>
    <col min="15629" max="15629" width="4.7109375" style="1084" customWidth="1"/>
    <col min="15630" max="15872" width="8.85546875" style="1084"/>
    <col min="15873" max="15873" width="3" style="1084" customWidth="1"/>
    <col min="15874" max="15874" width="4.28515625" style="1084" customWidth="1"/>
    <col min="15875" max="15875" width="1.5703125" style="1084" customWidth="1"/>
    <col min="15876" max="15876" width="8.85546875" style="1084"/>
    <col min="15877" max="15877" width="33" style="1084" customWidth="1"/>
    <col min="15878" max="15878" width="13.140625" style="1084" customWidth="1"/>
    <col min="15879" max="15879" width="28" style="1084" customWidth="1"/>
    <col min="15880" max="15880" width="16" style="1084" customWidth="1"/>
    <col min="15881" max="15881" width="15" style="1084" customWidth="1"/>
    <col min="15882" max="15882" width="16.140625" style="1084" customWidth="1"/>
    <col min="15883" max="15883" width="4.5703125" style="1084" bestFit="1" customWidth="1"/>
    <col min="15884" max="15884" width="4.5703125" style="1084" customWidth="1"/>
    <col min="15885" max="15885" width="4.7109375" style="1084" customWidth="1"/>
    <col min="15886" max="16128" width="8.85546875" style="1084"/>
    <col min="16129" max="16129" width="3" style="1084" customWidth="1"/>
    <col min="16130" max="16130" width="4.28515625" style="1084" customWidth="1"/>
    <col min="16131" max="16131" width="1.5703125" style="1084" customWidth="1"/>
    <col min="16132" max="16132" width="8.85546875" style="1084"/>
    <col min="16133" max="16133" width="33" style="1084" customWidth="1"/>
    <col min="16134" max="16134" width="13.140625" style="1084" customWidth="1"/>
    <col min="16135" max="16135" width="28" style="1084" customWidth="1"/>
    <col min="16136" max="16136" width="16" style="1084" customWidth="1"/>
    <col min="16137" max="16137" width="15" style="1084" customWidth="1"/>
    <col min="16138" max="16138" width="16.140625" style="1084" customWidth="1"/>
    <col min="16139" max="16139" width="4.5703125" style="1084" bestFit="1" customWidth="1"/>
    <col min="16140" max="16140" width="4.5703125" style="1084" customWidth="1"/>
    <col min="16141" max="16141" width="4.7109375" style="1084" customWidth="1"/>
    <col min="16142" max="16384" width="8.85546875" style="1084"/>
  </cols>
  <sheetData>
    <row r="1" spans="1:14">
      <c r="B1" s="2395"/>
      <c r="C1" s="2396"/>
      <c r="D1" s="2396"/>
      <c r="E1" s="2396"/>
      <c r="F1" s="2397"/>
      <c r="G1" s="2397"/>
      <c r="H1" s="2397"/>
      <c r="I1" s="2398"/>
      <c r="J1" s="2397"/>
      <c r="K1" s="2395"/>
      <c r="L1" s="2396"/>
      <c r="M1" s="2385"/>
      <c r="N1" s="2385"/>
    </row>
    <row r="2" spans="1:14" ht="13.5">
      <c r="B2" s="4038" t="s">
        <v>2413</v>
      </c>
      <c r="C2" s="4039"/>
      <c r="D2" s="4039"/>
      <c r="E2" s="4039"/>
      <c r="F2" s="4039"/>
      <c r="G2" s="4039"/>
      <c r="H2" s="4039"/>
      <c r="I2" s="4039"/>
      <c r="J2" s="4039"/>
      <c r="K2" s="4039"/>
      <c r="L2" s="4040"/>
      <c r="M2" s="4041">
        <v>72</v>
      </c>
      <c r="N2" s="2385"/>
    </row>
    <row r="3" spans="1:14">
      <c r="B3" s="2399"/>
      <c r="C3" s="2395"/>
      <c r="D3" s="2400"/>
      <c r="E3" s="2401"/>
      <c r="F3" s="2402"/>
      <c r="G3" s="2402"/>
      <c r="H3" s="2402"/>
      <c r="I3" s="2403"/>
      <c r="J3" s="2402"/>
      <c r="K3" s="2395"/>
      <c r="L3" s="2404"/>
      <c r="M3" s="4041"/>
      <c r="N3" s="2385"/>
    </row>
    <row r="4" spans="1:14">
      <c r="B4" s="2399"/>
      <c r="C4" s="2395"/>
      <c r="D4" s="2395"/>
      <c r="E4" s="2395"/>
      <c r="F4" s="2402"/>
      <c r="G4" s="2402"/>
      <c r="H4" s="2402"/>
      <c r="I4" s="2403"/>
      <c r="J4" s="2402"/>
      <c r="K4" s="2405"/>
      <c r="L4" s="2406"/>
      <c r="M4" s="2385"/>
      <c r="N4" s="2385"/>
    </row>
    <row r="5" spans="1:14">
      <c r="B5" s="2407"/>
      <c r="C5" s="2408"/>
      <c r="D5" s="2407"/>
      <c r="E5" s="2408"/>
      <c r="F5" s="2409"/>
      <c r="G5" s="2409"/>
      <c r="H5" s="2410"/>
      <c r="I5" s="2411"/>
      <c r="J5" s="2412"/>
      <c r="K5" s="2407"/>
      <c r="L5" s="2413"/>
      <c r="M5" s="2385"/>
      <c r="N5" s="2385"/>
    </row>
    <row r="6" spans="1:14">
      <c r="B6" s="2414"/>
      <c r="C6" s="2415"/>
      <c r="D6" s="2416"/>
      <c r="E6" s="2417" t="s">
        <v>2414</v>
      </c>
      <c r="F6" s="2418"/>
      <c r="G6" s="2418"/>
      <c r="H6" s="2419" t="s">
        <v>2415</v>
      </c>
      <c r="I6" s="2420" t="s">
        <v>2416</v>
      </c>
      <c r="J6" s="2421" t="s">
        <v>2417</v>
      </c>
      <c r="K6" s="2416" t="s">
        <v>7</v>
      </c>
      <c r="L6" s="2422"/>
      <c r="M6" s="2385"/>
      <c r="N6" s="2385"/>
    </row>
    <row r="7" spans="1:14">
      <c r="B7" s="2416" t="s">
        <v>7</v>
      </c>
      <c r="C7" s="2423"/>
      <c r="D7" s="2416"/>
      <c r="E7" s="2417" t="s">
        <v>2418</v>
      </c>
      <c r="F7" s="2418" t="s">
        <v>2084</v>
      </c>
      <c r="G7" s="2418" t="s">
        <v>2419</v>
      </c>
      <c r="H7" s="2419" t="s">
        <v>2420</v>
      </c>
      <c r="I7" s="2420" t="s">
        <v>2421</v>
      </c>
      <c r="J7" s="2421" t="s">
        <v>2422</v>
      </c>
      <c r="K7" s="2416" t="s">
        <v>17</v>
      </c>
      <c r="L7" s="2422"/>
      <c r="M7" s="2385"/>
      <c r="N7" s="2385"/>
    </row>
    <row r="8" spans="1:14">
      <c r="B8" s="2416" t="s">
        <v>17</v>
      </c>
      <c r="C8" s="2423"/>
      <c r="D8" s="2416"/>
      <c r="E8" s="2417" t="s">
        <v>2423</v>
      </c>
      <c r="F8" s="2418"/>
      <c r="G8" s="2418"/>
      <c r="H8" s="2419"/>
      <c r="I8" s="2420" t="s">
        <v>2424</v>
      </c>
      <c r="J8" s="2421" t="s">
        <v>2425</v>
      </c>
      <c r="K8" s="2414"/>
      <c r="L8" s="2424"/>
      <c r="M8" s="2385"/>
      <c r="N8" s="2385"/>
    </row>
    <row r="9" spans="1:14">
      <c r="B9" s="2414"/>
      <c r="C9" s="2415"/>
      <c r="D9" s="2416"/>
      <c r="E9" s="2423"/>
      <c r="F9" s="2418"/>
      <c r="G9" s="2418"/>
      <c r="H9" s="2419"/>
      <c r="I9" s="2420"/>
      <c r="J9" s="2421"/>
      <c r="K9" s="2414"/>
      <c r="L9" s="2424"/>
      <c r="M9" s="2385"/>
      <c r="N9" s="2385"/>
    </row>
    <row r="10" spans="1:14">
      <c r="B10" s="2425"/>
      <c r="C10" s="2426"/>
      <c r="D10" s="2427"/>
      <c r="E10" s="2428" t="s">
        <v>2426</v>
      </c>
      <c r="F10" s="2429"/>
      <c r="G10" s="2429" t="s">
        <v>25</v>
      </c>
      <c r="H10" s="2430" t="s">
        <v>26</v>
      </c>
      <c r="I10" s="2431" t="s">
        <v>27</v>
      </c>
      <c r="J10" s="2421" t="s">
        <v>28</v>
      </c>
      <c r="K10" s="2414"/>
      <c r="L10" s="2424"/>
      <c r="M10" s="2385"/>
      <c r="N10" s="2385"/>
    </row>
    <row r="11" spans="1:14">
      <c r="B11" s="2425">
        <v>1</v>
      </c>
      <c r="C11" s="2426"/>
      <c r="D11" s="2425"/>
      <c r="E11" s="2432"/>
      <c r="F11" s="2433"/>
      <c r="G11" s="2433"/>
      <c r="H11" s="2432"/>
      <c r="I11" s="2434"/>
      <c r="J11" s="2433"/>
      <c r="K11" s="2432">
        <v>1</v>
      </c>
      <c r="L11" s="2435"/>
      <c r="M11" s="2385"/>
      <c r="N11" s="2436"/>
    </row>
    <row r="12" spans="1:14">
      <c r="B12" s="2425">
        <v>2</v>
      </c>
      <c r="C12" s="2426"/>
      <c r="D12" s="2425"/>
      <c r="E12" s="2426" t="s">
        <v>2427</v>
      </c>
      <c r="F12" s="2437"/>
      <c r="G12" s="2437"/>
      <c r="H12" s="2438"/>
      <c r="I12" s="2439"/>
      <c r="J12" s="2433"/>
      <c r="K12" s="2432">
        <v>2</v>
      </c>
      <c r="L12" s="2435"/>
      <c r="M12" s="2385"/>
      <c r="N12" s="2385"/>
    </row>
    <row r="13" spans="1:14">
      <c r="B13" s="2440">
        <v>3</v>
      </c>
      <c r="C13" s="2426"/>
      <c r="D13" s="2425"/>
      <c r="E13" s="2426" t="s">
        <v>2428</v>
      </c>
      <c r="F13" s="2437"/>
      <c r="G13" s="2437"/>
      <c r="H13" s="2438"/>
      <c r="I13" s="2439"/>
      <c r="J13" s="2433"/>
      <c r="K13" s="2432">
        <v>3</v>
      </c>
      <c r="L13" s="2435"/>
      <c r="M13" s="2385"/>
      <c r="N13" s="2385"/>
    </row>
    <row r="14" spans="1:14">
      <c r="B14" s="2425">
        <v>4</v>
      </c>
      <c r="C14" s="2426"/>
      <c r="D14" s="2425" t="s">
        <v>2429</v>
      </c>
      <c r="E14" s="2426"/>
      <c r="F14" s="2437"/>
      <c r="G14" s="2437" t="s">
        <v>2430</v>
      </c>
      <c r="H14" s="2438" t="s">
        <v>2431</v>
      </c>
      <c r="I14" s="2439"/>
      <c r="J14" s="2433"/>
      <c r="K14" s="2432">
        <v>4</v>
      </c>
      <c r="L14" s="2435"/>
      <c r="M14" s="2385"/>
      <c r="N14" s="2385"/>
    </row>
    <row r="15" spans="1:14">
      <c r="B15" s="2425">
        <v>5</v>
      </c>
      <c r="C15" s="2426"/>
      <c r="D15" s="2441" t="s">
        <v>1160</v>
      </c>
      <c r="E15" s="2426"/>
      <c r="F15" s="2437"/>
      <c r="G15" s="2437" t="s">
        <v>2432</v>
      </c>
      <c r="H15" s="2438" t="s">
        <v>2431</v>
      </c>
      <c r="I15" s="2442"/>
      <c r="J15" s="2433"/>
      <c r="K15" s="2432">
        <v>5</v>
      </c>
      <c r="L15" s="2435"/>
      <c r="M15" s="2385"/>
      <c r="N15" s="2385"/>
    </row>
    <row r="16" spans="1:14">
      <c r="B16" s="2425">
        <v>6</v>
      </c>
      <c r="C16" s="2426"/>
      <c r="D16" s="2425"/>
      <c r="E16" s="2426"/>
      <c r="F16" s="2437"/>
      <c r="G16" s="2437"/>
      <c r="H16" s="2443"/>
      <c r="I16" s="2442"/>
      <c r="J16" s="2433"/>
      <c r="K16" s="2432">
        <v>6</v>
      </c>
      <c r="L16" s="2435"/>
      <c r="M16" s="2385"/>
      <c r="N16" s="2385"/>
    </row>
    <row r="17" spans="2:12">
      <c r="B17" s="2425">
        <v>7</v>
      </c>
      <c r="C17" s="2426"/>
      <c r="D17" s="2441"/>
      <c r="E17" s="2426"/>
      <c r="F17" s="2437"/>
      <c r="G17" s="2437"/>
      <c r="H17" s="2438"/>
      <c r="I17" s="2442"/>
      <c r="J17" s="2433"/>
      <c r="K17" s="2432">
        <v>7</v>
      </c>
      <c r="L17" s="2435"/>
    </row>
    <row r="18" spans="2:12">
      <c r="B18" s="2425">
        <v>8</v>
      </c>
      <c r="C18" s="2426"/>
      <c r="D18" s="2440"/>
      <c r="E18" s="2432"/>
      <c r="F18" s="2433"/>
      <c r="G18" s="2433"/>
      <c r="H18" s="2433"/>
      <c r="I18" s="2439"/>
      <c r="J18" s="2433"/>
      <c r="K18" s="2432">
        <v>8</v>
      </c>
      <c r="L18" s="2435"/>
    </row>
    <row r="19" spans="2:12">
      <c r="B19" s="2425">
        <v>9</v>
      </c>
      <c r="C19" s="2426"/>
      <c r="D19" s="2440"/>
      <c r="E19" s="2432"/>
      <c r="F19" s="2433"/>
      <c r="G19" s="2433"/>
      <c r="H19" s="2433"/>
      <c r="I19" s="2442"/>
      <c r="J19" s="2433"/>
      <c r="K19" s="2432">
        <v>9</v>
      </c>
      <c r="L19" s="2435"/>
    </row>
    <row r="20" spans="2:12">
      <c r="B20" s="2425">
        <v>10</v>
      </c>
      <c r="C20" s="2426"/>
      <c r="D20" s="2425"/>
      <c r="E20" s="2426"/>
      <c r="F20" s="2437"/>
      <c r="G20" s="2437"/>
      <c r="H20" s="2444"/>
      <c r="I20" s="2445"/>
      <c r="J20" s="2433"/>
      <c r="K20" s="2432">
        <v>10</v>
      </c>
      <c r="L20" s="2435"/>
    </row>
    <row r="21" spans="2:12">
      <c r="B21" s="2425">
        <v>11</v>
      </c>
      <c r="C21" s="2426"/>
      <c r="D21" s="2425"/>
      <c r="E21" s="2426"/>
      <c r="F21" s="2437"/>
      <c r="G21" s="2437"/>
      <c r="H21" s="2438"/>
      <c r="I21" s="2439"/>
      <c r="J21" s="2433"/>
      <c r="K21" s="2432">
        <v>11</v>
      </c>
      <c r="L21" s="2435"/>
    </row>
    <row r="22" spans="2:12">
      <c r="B22" s="2425">
        <v>12</v>
      </c>
      <c r="C22" s="2426"/>
      <c r="D22" s="2425"/>
      <c r="E22" s="2426"/>
      <c r="F22" s="2437"/>
      <c r="G22" s="2437"/>
      <c r="H22" s="2438"/>
      <c r="I22" s="2439"/>
      <c r="J22" s="2433"/>
      <c r="K22" s="2432">
        <v>12</v>
      </c>
      <c r="L22" s="2435"/>
    </row>
    <row r="23" spans="2:12">
      <c r="B23" s="2425">
        <v>13</v>
      </c>
      <c r="C23" s="2426"/>
      <c r="D23" s="2425"/>
      <c r="E23" s="2432"/>
      <c r="F23" s="2433"/>
      <c r="G23" s="2437"/>
      <c r="H23" s="2438"/>
      <c r="I23" s="2439"/>
      <c r="J23" s="2433"/>
      <c r="K23" s="2432">
        <v>13</v>
      </c>
      <c r="L23" s="2435"/>
    </row>
    <row r="24" spans="2:12">
      <c r="B24" s="2425">
        <v>14</v>
      </c>
      <c r="C24" s="2426"/>
      <c r="D24" s="2441"/>
      <c r="E24" s="2426"/>
      <c r="F24" s="2437"/>
      <c r="G24" s="2437"/>
      <c r="H24" s="2446"/>
      <c r="I24" s="2447"/>
      <c r="J24" s="2433"/>
      <c r="K24" s="2432">
        <v>14</v>
      </c>
      <c r="L24" s="2435"/>
    </row>
    <row r="25" spans="2:12">
      <c r="B25" s="2425">
        <v>15</v>
      </c>
      <c r="C25" s="2426"/>
      <c r="D25" s="2441"/>
      <c r="E25" s="2426"/>
      <c r="F25" s="2433"/>
      <c r="G25" s="2437"/>
      <c r="H25" s="2437"/>
      <c r="I25" s="2439"/>
      <c r="J25" s="2433"/>
      <c r="K25" s="2432">
        <v>15</v>
      </c>
      <c r="L25" s="2435"/>
    </row>
    <row r="26" spans="2:12">
      <c r="B26" s="2425">
        <v>16</v>
      </c>
      <c r="C26" s="2426"/>
      <c r="D26" s="2441"/>
      <c r="E26" s="2435"/>
      <c r="F26" s="2433"/>
      <c r="G26" s="2437"/>
      <c r="H26" s="2437"/>
      <c r="I26" s="2439"/>
      <c r="J26" s="2433"/>
      <c r="K26" s="2432">
        <v>16</v>
      </c>
      <c r="L26" s="2435"/>
    </row>
    <row r="27" spans="2:12">
      <c r="B27" s="2425">
        <v>17</v>
      </c>
      <c r="C27" s="2426"/>
      <c r="D27" s="2425"/>
      <c r="E27" s="2426"/>
      <c r="F27" s="2437"/>
      <c r="G27" s="2433"/>
      <c r="H27" s="2437"/>
      <c r="I27" s="2448"/>
      <c r="J27" s="2433"/>
      <c r="K27" s="2432">
        <v>17</v>
      </c>
      <c r="L27" s="2435"/>
    </row>
    <row r="28" spans="2:12">
      <c r="B28" s="2425">
        <v>18</v>
      </c>
      <c r="C28" s="2426"/>
      <c r="D28" s="2449"/>
      <c r="E28" s="2432"/>
      <c r="F28" s="2437"/>
      <c r="G28" s="2437"/>
      <c r="H28" s="2437"/>
      <c r="I28" s="2448"/>
      <c r="J28" s="2433"/>
      <c r="K28" s="2432">
        <v>18</v>
      </c>
      <c r="L28" s="2435"/>
    </row>
    <row r="29" spans="2:12">
      <c r="B29" s="2450"/>
      <c r="C29" s="2436"/>
      <c r="D29" s="2451"/>
      <c r="E29" s="2451"/>
      <c r="F29" s="2452"/>
      <c r="G29" s="2452"/>
      <c r="H29" s="2452"/>
      <c r="I29" s="2453"/>
      <c r="J29" s="2452"/>
      <c r="K29" s="2385"/>
      <c r="L29" s="2454"/>
    </row>
    <row r="30" spans="2:12" ht="13.9" customHeight="1">
      <c r="B30" s="4042" t="s">
        <v>37</v>
      </c>
      <c r="C30" s="4043"/>
      <c r="D30" s="4043"/>
      <c r="E30" s="4043"/>
      <c r="F30" s="4043"/>
      <c r="G30" s="4043"/>
      <c r="H30" s="4043"/>
      <c r="I30" s="4043"/>
      <c r="J30" s="4043"/>
      <c r="K30" s="4043"/>
      <c r="L30" s="4044"/>
    </row>
    <row r="31" spans="2:12" ht="13.5">
      <c r="B31" s="2455"/>
      <c r="C31" s="2456"/>
      <c r="D31" s="2457"/>
      <c r="E31" s="2457"/>
      <c r="F31" s="2458"/>
      <c r="G31" s="2458"/>
      <c r="H31" s="2458"/>
      <c r="I31" s="2459"/>
      <c r="J31" s="2458"/>
      <c r="K31" s="2456"/>
      <c r="L31" s="2460"/>
    </row>
    <row r="32" spans="2:12" ht="13.5">
      <c r="B32" s="2455"/>
      <c r="C32" s="2456"/>
      <c r="D32" s="2415" t="s">
        <v>2433</v>
      </c>
      <c r="E32" s="2457"/>
      <c r="F32" s="2458"/>
      <c r="G32" s="2458"/>
      <c r="H32" s="2458"/>
      <c r="I32" s="2459"/>
      <c r="J32" s="2458"/>
      <c r="K32" s="2456"/>
      <c r="L32" s="2460"/>
    </row>
    <row r="33" spans="1:13" ht="13.5">
      <c r="A33" s="4045" t="s">
        <v>391</v>
      </c>
      <c r="B33" s="2455"/>
      <c r="C33" s="2456"/>
      <c r="D33" s="2457"/>
      <c r="E33" s="2457"/>
      <c r="F33" s="2458"/>
      <c r="G33" s="2458"/>
      <c r="H33" s="2458"/>
      <c r="I33" s="2459"/>
      <c r="J33" s="2458"/>
      <c r="K33" s="2456"/>
      <c r="L33" s="2456"/>
      <c r="M33" s="4046" t="s">
        <v>3461</v>
      </c>
    </row>
    <row r="34" spans="1:13" ht="13.5">
      <c r="A34" s="4045"/>
      <c r="B34" s="2455"/>
      <c r="C34" s="2456"/>
      <c r="D34" s="2400"/>
      <c r="E34" s="2457"/>
      <c r="F34" s="2458"/>
      <c r="G34" s="2458"/>
      <c r="H34" s="2458"/>
      <c r="I34" s="2459"/>
      <c r="J34" s="2458"/>
      <c r="K34" s="2456"/>
      <c r="L34" s="2456"/>
      <c r="M34" s="4047"/>
    </row>
    <row r="35" spans="1:13" ht="13.5">
      <c r="A35" s="4045"/>
      <c r="B35" s="2455"/>
      <c r="C35" s="2456"/>
      <c r="D35" s="2457"/>
      <c r="E35" s="2457"/>
      <c r="F35" s="2458"/>
      <c r="G35" s="2458"/>
      <c r="H35" s="2458"/>
      <c r="I35" s="2459"/>
      <c r="J35" s="2458"/>
      <c r="K35" s="2456"/>
      <c r="L35" s="2456"/>
      <c r="M35" s="4047"/>
    </row>
    <row r="36" spans="1:13" ht="13.5">
      <c r="A36" s="4045"/>
      <c r="B36" s="2455"/>
      <c r="C36" s="2456"/>
      <c r="D36" s="2457"/>
      <c r="E36" s="2457"/>
      <c r="F36" s="2458"/>
      <c r="G36" s="2458"/>
      <c r="H36" s="2458"/>
      <c r="I36" s="2459"/>
      <c r="J36" s="2458"/>
      <c r="K36" s="2456"/>
      <c r="L36" s="2456"/>
      <c r="M36" s="4047"/>
    </row>
    <row r="37" spans="1:13" ht="13.5">
      <c r="A37" s="4045"/>
      <c r="B37" s="2455"/>
      <c r="C37" s="2456"/>
      <c r="D37" s="2457"/>
      <c r="E37" s="2457"/>
      <c r="F37" s="2458"/>
      <c r="G37" s="2458"/>
      <c r="H37" s="2458"/>
      <c r="I37" s="2459"/>
      <c r="J37" s="2458"/>
      <c r="K37" s="2456"/>
      <c r="L37" s="2456"/>
      <c r="M37" s="4047"/>
    </row>
    <row r="38" spans="1:13" ht="13.5">
      <c r="A38" s="4045"/>
      <c r="B38" s="2455"/>
      <c r="C38" s="2456"/>
      <c r="D38" s="2457"/>
      <c r="E38" s="2457"/>
      <c r="F38" s="2458"/>
      <c r="G38" s="2458"/>
      <c r="H38" s="2458"/>
      <c r="I38" s="2459"/>
      <c r="J38" s="2458"/>
      <c r="K38" s="2456"/>
      <c r="L38" s="2456"/>
      <c r="M38" s="4047"/>
    </row>
    <row r="39" spans="1:13" ht="13.5">
      <c r="A39" s="4045"/>
      <c r="B39" s="2455"/>
      <c r="C39" s="2456"/>
      <c r="D39" s="2457"/>
      <c r="E39" s="2457"/>
      <c r="F39" s="2458"/>
      <c r="G39" s="2458"/>
      <c r="H39" s="2458"/>
      <c r="I39" s="2459"/>
      <c r="J39" s="2458"/>
      <c r="K39" s="2456"/>
      <c r="L39" s="2456"/>
      <c r="M39" s="4047"/>
    </row>
    <row r="40" spans="1:13" ht="13.5">
      <c r="A40" s="4045"/>
      <c r="B40" s="2455"/>
      <c r="C40" s="2456"/>
      <c r="D40" s="2457" t="s">
        <v>327</v>
      </c>
      <c r="E40" s="2457" t="s">
        <v>327</v>
      </c>
      <c r="F40" s="2458"/>
      <c r="G40" s="2458"/>
      <c r="H40" s="2458"/>
      <c r="I40" s="2459"/>
      <c r="J40" s="2458"/>
      <c r="K40" s="2456"/>
      <c r="L40" s="2456"/>
      <c r="M40" s="4047"/>
    </row>
    <row r="41" spans="1:13" ht="13.5">
      <c r="A41" s="4045"/>
      <c r="B41" s="2455"/>
      <c r="C41" s="2456"/>
      <c r="D41" s="2457" t="s">
        <v>327</v>
      </c>
      <c r="E41" s="2457" t="s">
        <v>327</v>
      </c>
      <c r="F41" s="2458"/>
      <c r="G41" s="2458"/>
      <c r="H41" s="2458"/>
      <c r="I41" s="2459"/>
      <c r="J41" s="2458"/>
      <c r="K41" s="2456"/>
      <c r="L41" s="2456"/>
      <c r="M41" s="4047"/>
    </row>
    <row r="42" spans="1:13" ht="13.5">
      <c r="A42" s="4045"/>
      <c r="B42" s="2455"/>
      <c r="C42" s="2456"/>
      <c r="D42" s="2457"/>
      <c r="E42" s="2461"/>
      <c r="F42" s="2458"/>
      <c r="G42" s="2458"/>
      <c r="H42" s="2458"/>
      <c r="I42" s="2459"/>
      <c r="J42" s="2458"/>
      <c r="K42" s="2456"/>
      <c r="L42" s="2456"/>
      <c r="M42" s="4047"/>
    </row>
    <row r="43" spans="1:13" ht="13.5">
      <c r="A43" s="4045"/>
      <c r="B43" s="2455"/>
      <c r="C43" s="2456"/>
      <c r="D43" s="2457"/>
      <c r="E43" s="2457"/>
      <c r="F43" s="2458"/>
      <c r="G43" s="2458"/>
      <c r="H43" s="2458"/>
      <c r="I43" s="2459"/>
      <c r="J43" s="2458"/>
      <c r="K43" s="2456"/>
      <c r="L43" s="2456"/>
      <c r="M43" s="4047"/>
    </row>
    <row r="44" spans="1:13" ht="13.5">
      <c r="A44" s="4045"/>
      <c r="B44" s="2455"/>
      <c r="C44" s="2456"/>
      <c r="D44" s="2457"/>
      <c r="E44" s="2457"/>
      <c r="F44" s="2458"/>
      <c r="G44" s="2458"/>
      <c r="H44" s="2458"/>
      <c r="I44" s="2459"/>
      <c r="J44" s="2458"/>
      <c r="K44" s="2456"/>
      <c r="L44" s="2456"/>
      <c r="M44" s="4047"/>
    </row>
    <row r="45" spans="1:13" ht="13.5">
      <c r="A45" s="4045"/>
      <c r="B45" s="2455"/>
      <c r="C45" s="2456"/>
      <c r="D45" s="2457"/>
      <c r="E45" s="2457"/>
      <c r="F45" s="2458"/>
      <c r="G45" s="2458"/>
      <c r="H45" s="2458"/>
      <c r="I45" s="2459"/>
      <c r="J45" s="2458"/>
      <c r="K45" s="2456"/>
      <c r="L45" s="2456"/>
      <c r="M45" s="4047"/>
    </row>
    <row r="46" spans="1:13" ht="13.5">
      <c r="A46" s="4045"/>
      <c r="B46" s="2462"/>
      <c r="C46" s="2463"/>
      <c r="D46" s="2464"/>
      <c r="E46" s="2464"/>
      <c r="F46" s="2465"/>
      <c r="G46" s="2465"/>
      <c r="H46" s="2465"/>
      <c r="I46" s="2466"/>
      <c r="J46" s="2465"/>
      <c r="K46" s="2463"/>
      <c r="L46" s="2467"/>
      <c r="M46" s="4047"/>
    </row>
    <row r="47" spans="1:13">
      <c r="A47" s="2385"/>
      <c r="B47" s="2385"/>
      <c r="C47" s="2436"/>
      <c r="D47" s="2436"/>
      <c r="E47" s="2436"/>
      <c r="F47" s="2468"/>
      <c r="G47" s="2468"/>
      <c r="H47" s="2468"/>
      <c r="I47" s="2469"/>
      <c r="J47" s="2468"/>
      <c r="K47" s="2385"/>
      <c r="L47" s="2436"/>
      <c r="M47" s="2385"/>
    </row>
    <row r="48" spans="1:13">
      <c r="A48" s="2385"/>
      <c r="B48" s="2385"/>
      <c r="C48" s="2385"/>
      <c r="D48" s="2436"/>
      <c r="E48" s="2436"/>
      <c r="F48" s="2385"/>
      <c r="G48" s="2385"/>
      <c r="H48" s="2385"/>
      <c r="I48" s="2385"/>
      <c r="J48" s="2385"/>
      <c r="K48" s="2385"/>
      <c r="L48" s="2385"/>
      <c r="M48" s="2385"/>
    </row>
    <row r="49" spans="4:9">
      <c r="D49" s="2385"/>
      <c r="E49" s="2385"/>
      <c r="F49" s="2470"/>
      <c r="G49" s="2470"/>
      <c r="H49" s="2470"/>
      <c r="I49" s="2470"/>
    </row>
    <row r="50" spans="4:9">
      <c r="D50" s="2385"/>
      <c r="E50" s="2385"/>
      <c r="F50" s="2470"/>
      <c r="G50" s="2470"/>
      <c r="H50" s="2470"/>
      <c r="I50" s="2470"/>
    </row>
    <row r="51" spans="4:9">
      <c r="D51" s="2385"/>
      <c r="E51" s="2385"/>
      <c r="F51" s="2470"/>
      <c r="G51" s="2470"/>
      <c r="H51" s="2470"/>
      <c r="I51" s="2459"/>
    </row>
    <row r="52" spans="4:9">
      <c r="D52" s="2385"/>
      <c r="E52" s="2385"/>
      <c r="F52" s="2470"/>
      <c r="G52" s="2470"/>
      <c r="H52" s="2470"/>
      <c r="I52" s="2470"/>
    </row>
    <row r="53" spans="4:9">
      <c r="D53" s="2385"/>
      <c r="E53" s="2385"/>
      <c r="F53" s="2470"/>
      <c r="G53" s="2470"/>
      <c r="H53" s="2470"/>
      <c r="I53" s="2470"/>
    </row>
    <row r="54" spans="4:9">
      <c r="D54" s="2385"/>
      <c r="E54" s="2385"/>
      <c r="F54" s="2470"/>
      <c r="G54" s="2470"/>
      <c r="H54" s="2470"/>
      <c r="I54" s="2470"/>
    </row>
    <row r="56" spans="4:9" ht="13.5">
      <c r="D56" s="2457"/>
      <c r="E56" s="2457"/>
      <c r="F56" s="2385"/>
      <c r="G56" s="2385"/>
      <c r="H56" s="2385"/>
      <c r="I56" s="2385"/>
    </row>
    <row r="57" spans="4:9" ht="13.5">
      <c r="D57" s="2457"/>
      <c r="E57" s="2457"/>
      <c r="F57" s="2385"/>
      <c r="G57" s="2385"/>
      <c r="H57" s="2385"/>
      <c r="I57" s="2385"/>
    </row>
    <row r="58" spans="4:9" ht="13.5">
      <c r="D58" s="2457"/>
      <c r="E58" s="2457"/>
      <c r="F58" s="2385"/>
      <c r="G58" s="2385"/>
      <c r="H58" s="2385"/>
      <c r="I58" s="2385"/>
    </row>
    <row r="59" spans="4:9" ht="13.5">
      <c r="D59" s="2457"/>
      <c r="E59" s="2457"/>
      <c r="F59" s="2385"/>
      <c r="G59" s="2385"/>
      <c r="H59" s="2385"/>
      <c r="I59" s="2385"/>
    </row>
    <row r="60" spans="4:9" ht="13.5">
      <c r="D60" s="2457"/>
      <c r="E60" s="2457"/>
      <c r="F60" s="2385"/>
      <c r="G60" s="2385"/>
      <c r="H60" s="2385"/>
      <c r="I60" s="2385"/>
    </row>
    <row r="61" spans="4:9" ht="13.5">
      <c r="D61" s="2457"/>
      <c r="E61" s="2457"/>
      <c r="F61" s="2385"/>
      <c r="G61" s="2385"/>
      <c r="H61" s="2385"/>
      <c r="I61" s="2385"/>
    </row>
    <row r="62" spans="4:9" ht="13.5">
      <c r="D62" s="2457"/>
      <c r="E62" s="2457"/>
      <c r="F62" s="2385"/>
      <c r="G62" s="2385"/>
      <c r="H62" s="2385"/>
      <c r="I62" s="2385"/>
    </row>
    <row r="63" spans="4:9" ht="13.5">
      <c r="D63" s="2457"/>
      <c r="E63" s="2457"/>
      <c r="F63" s="2385"/>
      <c r="G63" s="2385"/>
      <c r="H63" s="2385"/>
      <c r="I63" s="2385"/>
    </row>
    <row r="64" spans="4:9" ht="13.5">
      <c r="D64" s="2457"/>
      <c r="E64" s="2457"/>
      <c r="F64" s="2385"/>
      <c r="G64" s="2385"/>
      <c r="H64" s="2385"/>
      <c r="I64" s="2385"/>
    </row>
    <row r="65" spans="4:5" ht="13.5">
      <c r="D65" s="2457"/>
      <c r="E65" s="2457"/>
    </row>
    <row r="66" spans="4:5" ht="13.5">
      <c r="D66" s="2457"/>
      <c r="E66" s="2457"/>
    </row>
    <row r="67" spans="4:5" ht="13.5">
      <c r="D67" s="2457"/>
      <c r="E67" s="2457"/>
    </row>
    <row r="68" spans="4:5" ht="13.5">
      <c r="D68" s="2457"/>
      <c r="E68" s="2457"/>
    </row>
    <row r="69" spans="4:5" ht="13.5">
      <c r="D69" s="2457"/>
      <c r="E69" s="2457"/>
    </row>
    <row r="70" spans="4:5" ht="13.5">
      <c r="D70" s="2457"/>
      <c r="E70" s="2457"/>
    </row>
    <row r="71" spans="4:5" ht="13.5">
      <c r="D71" s="2457"/>
      <c r="E71" s="2457"/>
    </row>
  </sheetData>
  <customSheetViews>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1"/>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2"/>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3"/>
    </customSheetView>
    <customSheetView guid="{26429A53-B624-4AA6-8C8D-667186B058B8}" fitToPage="1">
      <selection activeCell="G36" sqref="G36"/>
      <pageMargins left="0.5" right="0.5" top="0.5" bottom="0.25" header="0.5" footer="0.5"/>
      <printOptions horizontalCentered="1" verticalCentered="1"/>
      <pageSetup scale="83" orientation="landscape" r:id="rId4"/>
    </customSheetView>
    <customSheetView guid="{7390B031-6060-4327-BF01-8B9465EDB6D9}" fitToPage="1">
      <selection activeCell="G36" sqref="G36"/>
      <pageMargins left="0.5" right="0.5" top="0.5" bottom="0.25" header="0.5" footer="0.5"/>
      <printOptions horizontalCentered="1" verticalCentered="1"/>
      <pageSetup scale="83" orientation="landscape" r:id="rId5"/>
    </customSheetView>
    <customSheetView guid="{49D366EC-C851-4932-854D-8EA887B298C5}" fitToPage="1">
      <selection activeCell="G36" sqref="G36"/>
      <pageMargins left="0.5" right="0.5" top="0.5" bottom="0.25" header="0.5" footer="0.5"/>
      <printOptions horizontalCentered="1" verticalCentered="1"/>
      <pageSetup scale="83" orientation="landscape" r:id="rId6"/>
    </customSheetView>
    <customSheetView guid="{F228F194-B0FE-4A91-A927-06A4E89703F0}" fitToPage="1">
      <selection activeCell="G36" sqref="G36"/>
      <pageMargins left="0.5" right="0.5" top="0.5" bottom="0.25" header="0.5" footer="0.5"/>
      <printOptions horizontalCentered="1" verticalCentered="1"/>
      <pageSetup scale="83" orientation="landscape" r:id="rId7"/>
    </customSheetView>
    <customSheetView guid="{A2494C54-8D9D-4A05-9F27-C858173D9692}" fitToPage="1">
      <selection activeCell="G36" sqref="G36"/>
      <pageMargins left="0.5" right="0.5" top="0.5" bottom="0.25" header="0.5" footer="0.5"/>
      <printOptions horizontalCentered="1" verticalCentered="1"/>
      <pageSetup scale="83" orientation="landscape" r:id="rId8"/>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9"/>
    </customSheetView>
    <customSheetView guid="{FB19BFAA-60BA-4CC2-92E5-E4C141AE804E}" fitToPage="1">
      <selection activeCell="G36" sqref="G36"/>
      <pageMargins left="0.5" right="0.5" top="0.5" bottom="0.25" header="0.5" footer="0.5"/>
      <printOptions horizontalCentered="1" verticalCentered="1"/>
      <pageSetup scale="83" orientation="landscape" r:id="rId10"/>
    </customSheetView>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11"/>
    </customSheetView>
  </customSheetViews>
  <mergeCells count="5">
    <mergeCell ref="B2:L2"/>
    <mergeCell ref="M2:M3"/>
    <mergeCell ref="B30:L30"/>
    <mergeCell ref="A33:A46"/>
    <mergeCell ref="M33:M46"/>
  </mergeCells>
  <printOptions horizontalCentered="1" verticalCentered="1"/>
  <pageMargins left="0.5" right="0.5" top="0.5" bottom="0.25" header="0.5" footer="0.5"/>
  <pageSetup scale="83" orientation="landscape" r:id="rId12"/>
  <legacyDrawing r:id="rId1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0"/>
  <sheetViews>
    <sheetView workbookViewId="0">
      <selection activeCell="C38" sqref="C38"/>
    </sheetView>
  </sheetViews>
  <sheetFormatPr defaultColWidth="8" defaultRowHeight="11.25"/>
  <cols>
    <col min="1" max="1" width="1.85546875" style="1696" customWidth="1"/>
    <col min="2" max="2" width="2.85546875" style="1696" customWidth="1"/>
    <col min="3" max="3" width="44.85546875" style="1696" customWidth="1"/>
    <col min="4" max="4" width="14.42578125" style="1696" customWidth="1"/>
    <col min="5" max="6" width="8" style="1696" customWidth="1"/>
    <col min="7" max="7" width="9.42578125" style="1696" customWidth="1"/>
    <col min="8" max="16384" width="8" style="1696"/>
  </cols>
  <sheetData>
    <row r="1" spans="1:7" s="1894" customFormat="1" ht="12">
      <c r="A1" s="324" t="s">
        <v>3461</v>
      </c>
      <c r="B1" s="1893"/>
      <c r="C1" s="1891"/>
      <c r="D1" s="1893"/>
      <c r="E1" s="1893"/>
      <c r="F1" s="1893"/>
      <c r="G1" s="1891">
        <v>73</v>
      </c>
    </row>
    <row r="2" spans="1:7">
      <c r="A2" s="2471"/>
      <c r="B2" s="2472"/>
      <c r="C2" s="2472"/>
      <c r="D2" s="2472"/>
      <c r="E2" s="2472"/>
      <c r="F2" s="2472"/>
      <c r="G2" s="2473"/>
    </row>
    <row r="3" spans="1:7">
      <c r="A3" s="2474" t="s">
        <v>2434</v>
      </c>
      <c r="B3" s="2475"/>
      <c r="C3" s="2475"/>
      <c r="D3" s="2475"/>
      <c r="E3" s="2475"/>
      <c r="F3" s="2475"/>
      <c r="G3" s="2476"/>
    </row>
    <row r="4" spans="1:7">
      <c r="A4" s="1903"/>
      <c r="B4" s="2477"/>
      <c r="C4" s="2477"/>
      <c r="D4" s="2477"/>
      <c r="E4" s="2477"/>
      <c r="F4" s="2477"/>
      <c r="G4" s="2478"/>
    </row>
    <row r="5" spans="1:7">
      <c r="A5" s="1898"/>
      <c r="B5" s="1899" t="s">
        <v>2435</v>
      </c>
      <c r="C5" s="1899"/>
      <c r="D5" s="1899"/>
      <c r="E5" s="1899"/>
      <c r="F5" s="1899"/>
      <c r="G5" s="2479"/>
    </row>
    <row r="6" spans="1:7">
      <c r="A6" s="1898"/>
      <c r="B6" s="2480" t="s">
        <v>2436</v>
      </c>
      <c r="C6" s="1899" t="s">
        <v>2437</v>
      </c>
      <c r="D6" s="1899"/>
      <c r="E6" s="1899"/>
      <c r="F6" s="1899"/>
      <c r="G6" s="2479"/>
    </row>
    <row r="7" spans="1:7">
      <c r="A7" s="1898"/>
      <c r="B7" s="2480" t="s">
        <v>1274</v>
      </c>
      <c r="C7" s="1899" t="s">
        <v>2438</v>
      </c>
      <c r="D7" s="1899"/>
      <c r="E7" s="1899"/>
      <c r="F7" s="1899"/>
      <c r="G7" s="2479"/>
    </row>
    <row r="8" spans="1:7">
      <c r="A8" s="1898"/>
      <c r="B8" s="2480" t="s">
        <v>1276</v>
      </c>
      <c r="C8" s="1899" t="s">
        <v>2439</v>
      </c>
      <c r="D8" s="1899"/>
      <c r="E8" s="1899"/>
      <c r="F8" s="1899"/>
      <c r="G8" s="2479"/>
    </row>
    <row r="9" spans="1:7">
      <c r="A9" s="2481" t="s">
        <v>2440</v>
      </c>
      <c r="B9" s="1899"/>
      <c r="C9" s="1899"/>
      <c r="D9" s="1899"/>
      <c r="E9" s="1899"/>
      <c r="F9" s="1899"/>
      <c r="G9" s="2479"/>
    </row>
    <row r="10" spans="1:7">
      <c r="A10" s="1898"/>
      <c r="B10" s="2480" t="s">
        <v>1278</v>
      </c>
      <c r="C10" s="1899" t="s">
        <v>2441</v>
      </c>
      <c r="D10" s="1899"/>
      <c r="E10" s="1899"/>
      <c r="F10" s="1899"/>
      <c r="G10" s="2479"/>
    </row>
    <row r="11" spans="1:7">
      <c r="A11" s="2481" t="s">
        <v>2442</v>
      </c>
      <c r="B11" s="1899"/>
      <c r="C11" s="1899"/>
      <c r="D11" s="1899"/>
      <c r="E11" s="1899"/>
      <c r="F11" s="1899"/>
      <c r="G11" s="2479"/>
    </row>
    <row r="12" spans="1:7">
      <c r="A12" s="1898"/>
      <c r="B12" s="2480" t="s">
        <v>1280</v>
      </c>
      <c r="C12" s="1899" t="s">
        <v>2443</v>
      </c>
      <c r="D12" s="1899"/>
      <c r="E12" s="1899"/>
      <c r="F12" s="1899"/>
      <c r="G12" s="2479"/>
    </row>
    <row r="13" spans="1:7">
      <c r="A13" s="1898"/>
      <c r="B13" s="1899" t="s">
        <v>2444</v>
      </c>
      <c r="C13" s="1899"/>
      <c r="D13" s="1899"/>
      <c r="E13" s="1899"/>
      <c r="F13" s="1899"/>
      <c r="G13" s="2479"/>
    </row>
    <row r="14" spans="1:7">
      <c r="A14" s="1898"/>
      <c r="B14" s="1899" t="s">
        <v>2445</v>
      </c>
      <c r="C14" s="1899"/>
      <c r="D14" s="1899"/>
      <c r="E14" s="1899"/>
      <c r="F14" s="1899"/>
      <c r="G14" s="2479"/>
    </row>
    <row r="15" spans="1:7">
      <c r="A15" s="2482" t="s">
        <v>2446</v>
      </c>
      <c r="B15" s="1899"/>
      <c r="C15" s="1899"/>
      <c r="D15" s="1899"/>
      <c r="E15" s="1899"/>
      <c r="F15" s="1899"/>
      <c r="G15" s="2479"/>
    </row>
    <row r="16" spans="1:7">
      <c r="A16" s="1898"/>
      <c r="B16" s="1899" t="s">
        <v>2447</v>
      </c>
      <c r="C16" s="1899"/>
      <c r="D16" s="1899"/>
      <c r="E16" s="1899"/>
      <c r="F16" s="1899"/>
      <c r="G16" s="2479"/>
    </row>
    <row r="17" spans="1:7">
      <c r="A17" s="1898"/>
      <c r="B17" s="1899" t="s">
        <v>2448</v>
      </c>
      <c r="C17" s="1899"/>
      <c r="D17" s="1899"/>
      <c r="E17" s="1899"/>
      <c r="F17" s="1899"/>
      <c r="G17" s="2479"/>
    </row>
    <row r="18" spans="1:7">
      <c r="A18" s="2482" t="s">
        <v>2449</v>
      </c>
      <c r="B18" s="1899"/>
      <c r="C18" s="1899"/>
      <c r="D18" s="1899"/>
      <c r="E18" s="1899"/>
      <c r="F18" s="1899"/>
      <c r="G18" s="2479"/>
    </row>
    <row r="19" spans="1:7">
      <c r="A19" s="2482" t="s">
        <v>2450</v>
      </c>
      <c r="B19" s="1899"/>
      <c r="C19" s="1899"/>
      <c r="D19" s="1899"/>
      <c r="E19" s="1899"/>
      <c r="F19" s="1899"/>
      <c r="G19" s="2479"/>
    </row>
    <row r="20" spans="1:7">
      <c r="A20" s="2482" t="s">
        <v>2451</v>
      </c>
      <c r="B20" s="1899"/>
      <c r="C20" s="1899"/>
      <c r="D20" s="1899"/>
      <c r="E20" s="1899"/>
      <c r="F20" s="1899"/>
      <c r="G20" s="2479"/>
    </row>
    <row r="21" spans="1:7">
      <c r="A21" s="1898"/>
      <c r="B21" s="1899" t="s">
        <v>2452</v>
      </c>
      <c r="C21" s="1899"/>
      <c r="D21" s="1899"/>
      <c r="E21" s="1899"/>
      <c r="F21" s="1899"/>
      <c r="G21" s="2479"/>
    </row>
    <row r="22" spans="1:7">
      <c r="A22" s="1898"/>
      <c r="B22" s="1899" t="s">
        <v>2453</v>
      </c>
      <c r="C22" s="1899"/>
      <c r="D22" s="1899"/>
      <c r="E22" s="1899"/>
      <c r="F22" s="1899"/>
      <c r="G22" s="2479"/>
    </row>
    <row r="23" spans="1:7">
      <c r="A23" s="1898"/>
      <c r="B23" s="1899" t="s">
        <v>2454</v>
      </c>
      <c r="C23" s="1899"/>
      <c r="D23" s="1899"/>
      <c r="E23" s="1899"/>
      <c r="F23" s="1899"/>
      <c r="G23" s="2479"/>
    </row>
    <row r="24" spans="1:7">
      <c r="A24" s="2482" t="s">
        <v>2455</v>
      </c>
      <c r="B24" s="1899"/>
      <c r="C24" s="1899"/>
      <c r="D24" s="1899"/>
      <c r="E24" s="1899"/>
      <c r="F24" s="1899"/>
      <c r="G24" s="2479"/>
    </row>
    <row r="25" spans="1:7">
      <c r="A25" s="1898"/>
      <c r="B25" s="1899" t="s">
        <v>2456</v>
      </c>
      <c r="C25" s="1899"/>
      <c r="D25" s="1899"/>
      <c r="E25" s="1899"/>
      <c r="F25" s="1899"/>
      <c r="G25" s="2479"/>
    </row>
    <row r="26" spans="1:7">
      <c r="A26" s="2482" t="s">
        <v>2457</v>
      </c>
      <c r="B26" s="1899"/>
      <c r="C26" s="1899"/>
      <c r="D26" s="1899"/>
      <c r="E26" s="1899"/>
      <c r="F26" s="1899"/>
      <c r="G26" s="2479"/>
    </row>
    <row r="27" spans="1:7">
      <c r="A27" s="1898"/>
      <c r="B27" s="1899" t="s">
        <v>2458</v>
      </c>
      <c r="C27" s="1899"/>
      <c r="D27" s="1899"/>
      <c r="E27" s="1899"/>
      <c r="F27" s="1899"/>
      <c r="G27" s="2479"/>
    </row>
    <row r="28" spans="1:7">
      <c r="A28" s="2482" t="s">
        <v>2459</v>
      </c>
      <c r="B28" s="1899"/>
      <c r="C28" s="1899"/>
      <c r="D28" s="1899"/>
      <c r="E28" s="1899"/>
      <c r="F28" s="1899"/>
      <c r="G28" s="2479"/>
    </row>
    <row r="29" spans="1:7">
      <c r="A29" s="1898"/>
      <c r="B29" s="1899" t="s">
        <v>2460</v>
      </c>
      <c r="C29" s="1899"/>
      <c r="D29" s="1899"/>
      <c r="E29" s="1899"/>
      <c r="F29" s="1899"/>
      <c r="G29" s="2479"/>
    </row>
    <row r="30" spans="1:7">
      <c r="A30" s="1898"/>
      <c r="B30" s="1899" t="s">
        <v>2461</v>
      </c>
      <c r="C30" s="1899"/>
      <c r="D30" s="1899"/>
      <c r="E30" s="1899"/>
      <c r="F30" s="1899"/>
      <c r="G30" s="2479"/>
    </row>
    <row r="31" spans="1:7">
      <c r="A31" s="2482" t="s">
        <v>2462</v>
      </c>
      <c r="B31" s="1899"/>
      <c r="C31" s="1899"/>
      <c r="D31" s="1899"/>
      <c r="E31" s="1899"/>
      <c r="F31" s="1899"/>
      <c r="G31" s="2479"/>
    </row>
    <row r="32" spans="1:7">
      <c r="A32" s="2482" t="s">
        <v>2463</v>
      </c>
      <c r="B32" s="1899"/>
      <c r="C32" s="1899"/>
      <c r="D32" s="1899"/>
      <c r="E32" s="1899"/>
      <c r="F32" s="1899"/>
      <c r="G32" s="2479"/>
    </row>
    <row r="33" spans="1:7">
      <c r="A33" s="2482" t="s">
        <v>2464</v>
      </c>
      <c r="B33" s="1899"/>
      <c r="C33" s="1899"/>
      <c r="D33" s="1899"/>
      <c r="E33" s="1899"/>
      <c r="F33" s="1899"/>
      <c r="G33" s="2479"/>
    </row>
    <row r="34" spans="1:7">
      <c r="A34" s="2482" t="s">
        <v>2465</v>
      </c>
      <c r="B34" s="1899"/>
      <c r="C34" s="1899"/>
      <c r="D34" s="1899"/>
      <c r="E34" s="1899"/>
      <c r="F34" s="1899"/>
      <c r="G34" s="2479"/>
    </row>
    <row r="35" spans="1:7">
      <c r="A35" s="2482" t="s">
        <v>2466</v>
      </c>
      <c r="B35" s="1899"/>
      <c r="C35" s="1899"/>
      <c r="D35" s="1899"/>
      <c r="E35" s="1899"/>
      <c r="F35" s="1899"/>
      <c r="G35" s="2479"/>
    </row>
    <row r="36" spans="1:7">
      <c r="A36" s="2482" t="s">
        <v>2467</v>
      </c>
      <c r="B36" s="1899"/>
      <c r="C36" s="1899"/>
      <c r="D36" s="1899"/>
      <c r="E36" s="1899"/>
      <c r="F36" s="1899"/>
      <c r="G36" s="2479"/>
    </row>
    <row r="37" spans="1:7">
      <c r="A37" s="1898"/>
      <c r="B37" s="1899" t="s">
        <v>2468</v>
      </c>
      <c r="C37" s="1899"/>
      <c r="D37" s="1899"/>
      <c r="E37" s="1899"/>
      <c r="F37" s="1899"/>
      <c r="G37" s="2479"/>
    </row>
    <row r="38" spans="1:7">
      <c r="A38" s="2482" t="s">
        <v>2469</v>
      </c>
      <c r="B38" s="1899"/>
      <c r="C38" s="1899"/>
      <c r="D38" s="1899"/>
      <c r="E38" s="1899"/>
      <c r="F38" s="1899"/>
      <c r="G38" s="2479"/>
    </row>
    <row r="39" spans="1:7">
      <c r="A39" s="2482" t="s">
        <v>2470</v>
      </c>
      <c r="B39" s="1899"/>
      <c r="C39" s="1899"/>
      <c r="D39" s="1899"/>
      <c r="E39" s="1899"/>
      <c r="F39" s="1899"/>
      <c r="G39" s="2479"/>
    </row>
    <row r="40" spans="1:7">
      <c r="A40" s="1898"/>
      <c r="B40" s="1899" t="s">
        <v>2471</v>
      </c>
      <c r="C40" s="1899"/>
      <c r="D40" s="1899"/>
      <c r="E40" s="1899"/>
      <c r="F40" s="1899"/>
      <c r="G40" s="2479"/>
    </row>
    <row r="41" spans="1:7">
      <c r="A41" s="1898"/>
      <c r="B41" s="1899" t="s">
        <v>2472</v>
      </c>
      <c r="C41" s="1899"/>
      <c r="D41" s="1899"/>
      <c r="E41" s="1899"/>
      <c r="F41" s="1899"/>
      <c r="G41" s="2479"/>
    </row>
    <row r="42" spans="1:7">
      <c r="A42" s="2482" t="s">
        <v>2473</v>
      </c>
      <c r="B42" s="1899"/>
      <c r="C42" s="1899"/>
      <c r="D42" s="1899"/>
      <c r="E42" s="1899"/>
      <c r="F42" s="1899"/>
      <c r="G42" s="2479"/>
    </row>
    <row r="43" spans="1:7">
      <c r="A43" s="2482" t="s">
        <v>2474</v>
      </c>
      <c r="B43" s="1899"/>
      <c r="C43" s="1899"/>
      <c r="D43" s="1899"/>
      <c r="E43" s="1899"/>
      <c r="F43" s="1899"/>
      <c r="G43" s="2479"/>
    </row>
    <row r="44" spans="1:7">
      <c r="A44" s="2482" t="s">
        <v>2475</v>
      </c>
      <c r="B44" s="1899"/>
      <c r="C44" s="1899"/>
      <c r="D44" s="1899"/>
      <c r="E44" s="1899"/>
      <c r="F44" s="1899"/>
      <c r="G44" s="2479"/>
    </row>
    <row r="45" spans="1:7">
      <c r="A45" s="1898"/>
      <c r="B45" s="1899" t="s">
        <v>2476</v>
      </c>
      <c r="C45" s="1899"/>
      <c r="D45" s="1899"/>
      <c r="E45" s="1899"/>
      <c r="F45" s="1899"/>
      <c r="G45" s="2479"/>
    </row>
    <row r="46" spans="1:7">
      <c r="A46" s="2482" t="s">
        <v>2477</v>
      </c>
      <c r="B46" s="1899"/>
      <c r="C46" s="1899"/>
      <c r="D46" s="1899"/>
      <c r="E46" s="1899"/>
      <c r="F46" s="1899"/>
      <c r="G46" s="2479"/>
    </row>
    <row r="47" spans="1:7">
      <c r="A47" s="1898"/>
      <c r="B47" s="1899" t="s">
        <v>2478</v>
      </c>
      <c r="C47" s="1899"/>
      <c r="D47" s="1899"/>
      <c r="E47" s="1899"/>
      <c r="F47" s="1899"/>
      <c r="G47" s="2479"/>
    </row>
    <row r="48" spans="1:7">
      <c r="A48" s="1898"/>
      <c r="B48" s="1899"/>
      <c r="C48" s="1899"/>
      <c r="D48" s="1899"/>
      <c r="E48" s="1899"/>
      <c r="F48" s="1899"/>
      <c r="G48" s="2479"/>
    </row>
    <row r="49" spans="1:7">
      <c r="A49" s="1898"/>
      <c r="B49" s="1899"/>
      <c r="C49" s="1899"/>
      <c r="D49" s="1899"/>
      <c r="E49" s="1899"/>
      <c r="F49" s="1899"/>
      <c r="G49" s="2479"/>
    </row>
    <row r="50" spans="1:7">
      <c r="A50" s="1898"/>
      <c r="B50" s="1899"/>
      <c r="C50" s="1899"/>
      <c r="D50" s="1899"/>
      <c r="E50" s="1899"/>
      <c r="F50" s="1899"/>
      <c r="G50" s="2479"/>
    </row>
    <row r="51" spans="1:7">
      <c r="A51" s="1898"/>
      <c r="B51" s="1899"/>
      <c r="C51" s="1899"/>
      <c r="D51" s="1899"/>
      <c r="E51" s="1899"/>
      <c r="F51" s="1899"/>
      <c r="G51" s="2479"/>
    </row>
    <row r="52" spans="1:7">
      <c r="A52" s="1898"/>
      <c r="B52" s="1899"/>
      <c r="C52" s="1899"/>
      <c r="D52" s="1899"/>
      <c r="E52" s="1899"/>
      <c r="F52" s="1899"/>
      <c r="G52" s="2479"/>
    </row>
    <row r="53" spans="1:7">
      <c r="A53" s="1898"/>
      <c r="B53" s="1899"/>
      <c r="C53" s="1899"/>
      <c r="D53" s="1899"/>
      <c r="E53" s="1899"/>
      <c r="F53" s="1899"/>
      <c r="G53" s="2479"/>
    </row>
    <row r="54" spans="1:7">
      <c r="A54" s="1898"/>
      <c r="B54" s="1899"/>
      <c r="C54" s="1899"/>
      <c r="D54" s="1899"/>
      <c r="E54" s="1899"/>
      <c r="F54" s="1899"/>
      <c r="G54" s="2479"/>
    </row>
    <row r="55" spans="1:7">
      <c r="A55" s="1898"/>
      <c r="B55" s="1899"/>
      <c r="C55" s="1899"/>
      <c r="D55" s="1899"/>
      <c r="E55" s="1899"/>
      <c r="F55" s="1899"/>
      <c r="G55" s="2479"/>
    </row>
    <row r="56" spans="1:7">
      <c r="A56" s="1898"/>
      <c r="B56" s="1899"/>
      <c r="C56" s="1899"/>
      <c r="D56" s="1899"/>
      <c r="E56" s="1899"/>
      <c r="F56" s="1899"/>
      <c r="G56" s="2479"/>
    </row>
    <row r="57" spans="1:7">
      <c r="A57" s="1898"/>
      <c r="B57" s="1899"/>
      <c r="C57" s="1899"/>
      <c r="D57" s="1899"/>
      <c r="E57" s="1899"/>
      <c r="F57" s="1899"/>
      <c r="G57" s="2479"/>
    </row>
    <row r="58" spans="1:7">
      <c r="A58" s="1898"/>
      <c r="B58" s="1899"/>
      <c r="C58" s="1899"/>
      <c r="D58" s="1899"/>
      <c r="E58" s="1899"/>
      <c r="F58" s="1899"/>
      <c r="G58" s="2479"/>
    </row>
    <row r="59" spans="1:7">
      <c r="A59" s="1904"/>
      <c r="B59" s="1905"/>
      <c r="C59" s="1905"/>
      <c r="D59" s="1905"/>
      <c r="E59" s="1905"/>
      <c r="F59" s="1905"/>
      <c r="G59" s="2483"/>
    </row>
    <row r="60" spans="1:7" s="1894" customFormat="1" ht="12">
      <c r="A60" s="1907" t="s">
        <v>2479</v>
      </c>
    </row>
  </sheetData>
  <customSheetViews>
    <customSheetView guid="{4E7A3D04-9F51-465C-A42B-3DF9B3E7D5B5}" fitToPage="1">
      <selection activeCell="G42" sqref="G42"/>
      <pageMargins left="0.5" right="0.5" top="0.5" bottom="0.25" header="0" footer="0"/>
      <printOptions horizontalCentered="1" verticalCentered="1"/>
      <pageSetup orientation="portrait" horizontalDpi="4294967292" r:id="rId1"/>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2"/>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3"/>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4"/>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5"/>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6"/>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7"/>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8"/>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9"/>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10"/>
      <headerFooter alignWithMargins="0"/>
    </customSheetView>
    <customSheetView guid="{F56BCD39-3910-4701-BCCF-245589B07D98}"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s>
  <printOptions horizontalCentered="1" verticalCentered="1"/>
  <pageMargins left="0.5" right="0.5" top="0.5" bottom="0.25" header="0" footer="0"/>
  <pageSetup orientation="portrait" r:id="rId12"/>
  <headerFooter alignWithMargins="0"/>
  <legacyDrawing r:id="rId1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0"/>
  <sheetViews>
    <sheetView zoomScale="110" zoomScaleNormal="110" workbookViewId="0">
      <selection activeCell="C38" sqref="C38"/>
    </sheetView>
  </sheetViews>
  <sheetFormatPr defaultColWidth="10.7109375" defaultRowHeight="12"/>
  <cols>
    <col min="1" max="1" width="4.28515625" style="2487" customWidth="1"/>
    <col min="2" max="2" width="1.7109375" style="2487" customWidth="1"/>
    <col min="3" max="3" width="5.28515625" style="2487" customWidth="1"/>
    <col min="4" max="4" width="19.7109375" style="2487" bestFit="1" customWidth="1"/>
    <col min="5" max="5" width="8.28515625" style="2487" customWidth="1"/>
    <col min="6" max="7" width="8" style="2487" customWidth="1"/>
    <col min="8" max="8" width="11" style="2487" customWidth="1"/>
    <col min="9" max="9" width="8.140625" style="2487" customWidth="1"/>
    <col min="10" max="10" width="8.28515625" style="2487" customWidth="1"/>
    <col min="11" max="11" width="7.7109375" style="2487" customWidth="1"/>
    <col min="12" max="12" width="4.42578125" style="2487" customWidth="1"/>
    <col min="13" max="13" width="1.140625" style="2487" customWidth="1"/>
    <col min="14" max="14" width="8.7109375" style="2487" bestFit="1" customWidth="1"/>
    <col min="15" max="15" width="20" style="2487" bestFit="1" customWidth="1"/>
    <col min="16" max="16" width="10.140625" style="2487" bestFit="1" customWidth="1"/>
    <col min="17" max="17" width="12.42578125" style="2487" bestFit="1" customWidth="1"/>
    <col min="18" max="19" width="8.42578125" style="2487" bestFit="1" customWidth="1"/>
    <col min="20" max="20" width="8.7109375" style="2487" bestFit="1" customWidth="1"/>
    <col min="21" max="16384" width="10.7109375" style="2487"/>
  </cols>
  <sheetData>
    <row r="1" spans="1:20" ht="13.5" customHeight="1">
      <c r="A1" s="2484" t="s">
        <v>2480</v>
      </c>
      <c r="B1" s="2484"/>
      <c r="C1" s="2484"/>
      <c r="D1" s="2484"/>
      <c r="E1" s="2484"/>
      <c r="F1" s="2484"/>
      <c r="G1" s="2484"/>
      <c r="H1" s="2484"/>
      <c r="I1" s="2485"/>
      <c r="J1" s="2485"/>
      <c r="K1" s="2485"/>
      <c r="L1" s="2486" t="s">
        <v>3465</v>
      </c>
    </row>
    <row r="2" spans="1:20">
      <c r="A2" s="2488" t="s">
        <v>2481</v>
      </c>
      <c r="B2" s="2489"/>
      <c r="C2" s="2489"/>
      <c r="D2" s="2489"/>
      <c r="E2" s="2490"/>
      <c r="F2" s="2490"/>
      <c r="G2" s="2490"/>
      <c r="H2" s="2490"/>
      <c r="I2" s="2490"/>
      <c r="J2" s="2489"/>
      <c r="K2" s="2489"/>
      <c r="L2" s="2491"/>
    </row>
    <row r="3" spans="1:20" ht="11.1" customHeight="1">
      <c r="A3" s="2492"/>
      <c r="B3" s="2493"/>
      <c r="C3" s="2494"/>
      <c r="D3" s="2493"/>
      <c r="E3" s="2490" t="s">
        <v>2482</v>
      </c>
      <c r="F3" s="2490"/>
      <c r="G3" s="2490"/>
      <c r="H3" s="2495"/>
      <c r="I3" s="2494"/>
      <c r="J3" s="2493"/>
      <c r="K3" s="2496"/>
      <c r="L3" s="2496"/>
      <c r="N3" s="2497"/>
    </row>
    <row r="4" spans="1:20" ht="11.1" customHeight="1">
      <c r="A4" s="2492"/>
      <c r="B4" s="2493"/>
      <c r="C4" s="2494"/>
      <c r="D4" s="2498" t="s">
        <v>2483</v>
      </c>
      <c r="E4" s="2494"/>
      <c r="F4" s="2498" t="s">
        <v>3</v>
      </c>
      <c r="G4" s="2499" t="s">
        <v>2484</v>
      </c>
      <c r="H4" s="2498" t="s">
        <v>2485</v>
      </c>
      <c r="I4" s="2499" t="s">
        <v>2484</v>
      </c>
      <c r="J4" s="2498" t="s">
        <v>3</v>
      </c>
      <c r="K4" s="2496"/>
      <c r="L4" s="2496"/>
      <c r="N4" s="2494"/>
      <c r="O4" s="2499"/>
      <c r="P4" s="2499"/>
      <c r="Q4" s="2499"/>
      <c r="R4" s="2499"/>
      <c r="S4" s="2499"/>
      <c r="T4" s="2494"/>
    </row>
    <row r="5" spans="1:20" ht="11.1" customHeight="1">
      <c r="A5" s="2500" t="s">
        <v>70</v>
      </c>
      <c r="B5" s="2493"/>
      <c r="C5" s="2499" t="s">
        <v>8</v>
      </c>
      <c r="D5" s="2498" t="s">
        <v>2486</v>
      </c>
      <c r="E5" s="2499" t="s">
        <v>3</v>
      </c>
      <c r="F5" s="2498" t="s">
        <v>2487</v>
      </c>
      <c r="G5" s="2499" t="s">
        <v>12</v>
      </c>
      <c r="H5" s="2498" t="s">
        <v>2488</v>
      </c>
      <c r="I5" s="2499" t="s">
        <v>2489</v>
      </c>
      <c r="J5" s="2498" t="s">
        <v>2490</v>
      </c>
      <c r="K5" s="2496"/>
      <c r="L5" s="2501" t="s">
        <v>70</v>
      </c>
      <c r="N5" s="2499"/>
      <c r="O5" s="2499"/>
      <c r="P5" s="2499"/>
      <c r="Q5" s="2499"/>
      <c r="R5" s="2499"/>
      <c r="S5" s="2499"/>
      <c r="T5" s="2494"/>
    </row>
    <row r="6" spans="1:20" ht="11.1" customHeight="1">
      <c r="A6" s="2500" t="s">
        <v>17</v>
      </c>
      <c r="B6" s="2493"/>
      <c r="C6" s="2494"/>
      <c r="D6" s="2498" t="s">
        <v>2491</v>
      </c>
      <c r="E6" s="2499" t="s">
        <v>19</v>
      </c>
      <c r="F6" s="2498" t="s">
        <v>2492</v>
      </c>
      <c r="G6" s="2499" t="s">
        <v>2492</v>
      </c>
      <c r="H6" s="2498" t="s">
        <v>13</v>
      </c>
      <c r="I6" s="2499" t="s">
        <v>2493</v>
      </c>
      <c r="J6" s="2498" t="s">
        <v>2493</v>
      </c>
      <c r="K6" s="2501" t="s">
        <v>16</v>
      </c>
      <c r="L6" s="2501" t="s">
        <v>17</v>
      </c>
      <c r="N6" s="2499"/>
      <c r="O6" s="2499"/>
      <c r="P6" s="2499"/>
      <c r="Q6" s="2499"/>
      <c r="R6" s="2499"/>
      <c r="S6" s="2499"/>
      <c r="T6" s="2499"/>
    </row>
    <row r="7" spans="1:20" ht="11.1" customHeight="1">
      <c r="A7" s="2492"/>
      <c r="B7" s="2493"/>
      <c r="C7" s="2494"/>
      <c r="D7" s="2493"/>
      <c r="E7" s="2494"/>
      <c r="F7" s="2498" t="s">
        <v>2494</v>
      </c>
      <c r="G7" s="2499" t="s">
        <v>23</v>
      </c>
      <c r="H7" s="2498" t="s">
        <v>22</v>
      </c>
      <c r="I7" s="2499" t="s">
        <v>23</v>
      </c>
      <c r="J7" s="2498" t="s">
        <v>23</v>
      </c>
      <c r="K7" s="2496"/>
      <c r="L7" s="2496"/>
      <c r="N7" s="2494"/>
      <c r="O7" s="2499"/>
      <c r="P7" s="2499"/>
      <c r="Q7" s="2499"/>
      <c r="R7" s="2499"/>
      <c r="S7" s="2499"/>
      <c r="T7" s="2494"/>
    </row>
    <row r="8" spans="1:20" ht="11.1" customHeight="1">
      <c r="A8" s="2502"/>
      <c r="B8" s="2503"/>
      <c r="C8" s="2489" t="s">
        <v>24</v>
      </c>
      <c r="D8" s="2504" t="s">
        <v>25</v>
      </c>
      <c r="E8" s="2489" t="s">
        <v>26</v>
      </c>
      <c r="F8" s="2504" t="s">
        <v>27</v>
      </c>
      <c r="G8" s="2489" t="s">
        <v>28</v>
      </c>
      <c r="H8" s="2504" t="s">
        <v>29</v>
      </c>
      <c r="I8" s="2489" t="s">
        <v>30</v>
      </c>
      <c r="J8" s="2504" t="s">
        <v>31</v>
      </c>
      <c r="K8" s="2491" t="s">
        <v>32</v>
      </c>
      <c r="L8" s="2505"/>
      <c r="N8" s="2499"/>
      <c r="O8" s="1830"/>
      <c r="P8" s="1830"/>
      <c r="Q8" s="2499"/>
      <c r="R8" s="2499"/>
      <c r="S8" s="2499"/>
      <c r="T8" s="2499"/>
    </row>
    <row r="9" spans="1:20" ht="10.5" customHeight="1">
      <c r="A9" s="2506">
        <v>1</v>
      </c>
      <c r="B9" s="2503"/>
      <c r="C9" s="2489">
        <v>1</v>
      </c>
      <c r="D9" s="2507">
        <v>1</v>
      </c>
      <c r="E9" s="2508">
        <v>14980</v>
      </c>
      <c r="F9" s="2509">
        <v>2578</v>
      </c>
      <c r="G9" s="2508">
        <v>168</v>
      </c>
      <c r="H9" s="2509">
        <v>1964</v>
      </c>
      <c r="I9" s="2508">
        <v>2471</v>
      </c>
      <c r="J9" s="2509">
        <v>5719</v>
      </c>
      <c r="K9" s="2508">
        <v>27880</v>
      </c>
      <c r="L9" s="2510">
        <v>1</v>
      </c>
      <c r="N9" s="2511"/>
      <c r="O9" s="2512"/>
      <c r="Q9" s="2494"/>
      <c r="R9" s="2494"/>
      <c r="S9" s="2494"/>
      <c r="T9" s="2513"/>
    </row>
    <row r="10" spans="1:20" ht="10.5" customHeight="1">
      <c r="A10" s="2506">
        <v>2</v>
      </c>
      <c r="B10" s="2503"/>
      <c r="C10" s="2489">
        <v>1</v>
      </c>
      <c r="D10" s="2507">
        <v>0.5</v>
      </c>
      <c r="E10" s="2508">
        <v>7</v>
      </c>
      <c r="F10" s="2509">
        <v>5</v>
      </c>
      <c r="G10" s="2514"/>
      <c r="H10" s="2509">
        <v>5</v>
      </c>
      <c r="I10" s="2508">
        <v>15</v>
      </c>
      <c r="J10" s="2509">
        <v>13</v>
      </c>
      <c r="K10" s="2508">
        <v>45</v>
      </c>
      <c r="L10" s="2510">
        <v>2</v>
      </c>
      <c r="N10" s="2497"/>
      <c r="O10" s="2512"/>
      <c r="T10" s="2515"/>
    </row>
    <row r="11" spans="1:20" ht="10.5" customHeight="1">
      <c r="A11" s="2506">
        <v>3</v>
      </c>
      <c r="B11" s="2503"/>
      <c r="C11" s="2489">
        <v>1</v>
      </c>
      <c r="D11" s="2507">
        <v>0.33</v>
      </c>
      <c r="E11" s="2508">
        <v>4</v>
      </c>
      <c r="F11" s="2509">
        <v>3</v>
      </c>
      <c r="G11" s="2514"/>
      <c r="H11" s="2509">
        <v>4</v>
      </c>
      <c r="I11" s="2514"/>
      <c r="J11" s="2509">
        <v>5</v>
      </c>
      <c r="K11" s="2508">
        <v>16</v>
      </c>
      <c r="L11" s="2510">
        <v>3</v>
      </c>
      <c r="N11" s="2497"/>
      <c r="O11" s="2512"/>
      <c r="T11" s="2515"/>
    </row>
    <row r="12" spans="1:20" ht="10.5" customHeight="1">
      <c r="A12" s="2506">
        <v>4</v>
      </c>
      <c r="B12" s="2503"/>
      <c r="C12" s="2489" t="s">
        <v>2495</v>
      </c>
      <c r="D12" s="2507">
        <v>0.75</v>
      </c>
      <c r="E12" s="2514"/>
      <c r="F12" s="2516"/>
      <c r="G12" s="2514"/>
      <c r="H12" s="2516"/>
      <c r="I12" s="2514"/>
      <c r="J12" s="2509">
        <v>7</v>
      </c>
      <c r="K12" s="2508">
        <v>7</v>
      </c>
      <c r="L12" s="2510">
        <v>4</v>
      </c>
      <c r="N12" s="2497"/>
      <c r="O12" s="2512"/>
      <c r="T12" s="2515"/>
    </row>
    <row r="13" spans="1:20" ht="10.5" customHeight="1">
      <c r="A13" s="2506">
        <v>5</v>
      </c>
      <c r="B13" s="2503"/>
      <c r="C13" s="2489" t="s">
        <v>2495</v>
      </c>
      <c r="D13" s="2507">
        <v>0.67</v>
      </c>
      <c r="E13" s="2514"/>
      <c r="F13" s="2516"/>
      <c r="G13" s="2514"/>
      <c r="H13" s="2516"/>
      <c r="I13" s="2514"/>
      <c r="J13" s="2509">
        <v>4</v>
      </c>
      <c r="K13" s="2508">
        <v>4</v>
      </c>
      <c r="L13" s="2510">
        <v>5</v>
      </c>
      <c r="N13" s="2497"/>
      <c r="O13" s="2512"/>
      <c r="T13" s="2515"/>
    </row>
    <row r="14" spans="1:20" ht="10.5" customHeight="1">
      <c r="A14" s="2506">
        <v>6</v>
      </c>
      <c r="B14" s="2503"/>
      <c r="C14" s="2489" t="s">
        <v>2495</v>
      </c>
      <c r="D14" s="2507">
        <v>0.5</v>
      </c>
      <c r="E14" s="2508"/>
      <c r="F14" s="2516"/>
      <c r="G14" s="2514"/>
      <c r="H14" s="2509">
        <v>1</v>
      </c>
      <c r="I14" s="2508">
        <v>12</v>
      </c>
      <c r="J14" s="2509">
        <v>23</v>
      </c>
      <c r="K14" s="2508">
        <v>36</v>
      </c>
      <c r="L14" s="2510">
        <v>6</v>
      </c>
      <c r="N14" s="2497"/>
      <c r="O14" s="2512"/>
      <c r="T14" s="2515"/>
    </row>
    <row r="15" spans="1:20" ht="10.5" customHeight="1">
      <c r="A15" s="2506">
        <v>7</v>
      </c>
      <c r="B15" s="2503"/>
      <c r="C15" s="2489" t="s">
        <v>2495</v>
      </c>
      <c r="D15" s="2507">
        <v>0.33</v>
      </c>
      <c r="E15" s="2514"/>
      <c r="F15" s="2516"/>
      <c r="G15" s="2514"/>
      <c r="H15" s="2516"/>
      <c r="I15" s="2508">
        <v>3</v>
      </c>
      <c r="J15" s="2509">
        <v>2</v>
      </c>
      <c r="K15" s="2508">
        <v>5</v>
      </c>
      <c r="L15" s="2510">
        <v>7</v>
      </c>
      <c r="N15" s="2497"/>
      <c r="O15" s="2512"/>
      <c r="T15" s="2515"/>
    </row>
    <row r="16" spans="1:20" ht="10.5" customHeight="1">
      <c r="A16" s="2506">
        <f>A15+1</f>
        <v>8</v>
      </c>
      <c r="B16" s="2503"/>
      <c r="C16" s="2489"/>
      <c r="D16" s="2507"/>
      <c r="E16" s="2514"/>
      <c r="F16" s="2516"/>
      <c r="G16" s="2514"/>
      <c r="H16" s="2516"/>
      <c r="I16" s="2514"/>
      <c r="J16" s="2516"/>
      <c r="K16" s="2514"/>
      <c r="L16" s="2510">
        <f>L15+1</f>
        <v>8</v>
      </c>
      <c r="N16" s="2497"/>
      <c r="T16" s="2515"/>
    </row>
    <row r="17" spans="1:20" ht="10.5" customHeight="1">
      <c r="A17" s="2506">
        <f t="shared" ref="A17:A64" si="0">A16+1</f>
        <v>9</v>
      </c>
      <c r="B17" s="2503"/>
      <c r="C17" s="2489"/>
      <c r="D17" s="2507" t="s">
        <v>2496</v>
      </c>
      <c r="E17" s="2508">
        <v>14991</v>
      </c>
      <c r="F17" s="2508">
        <v>2586</v>
      </c>
      <c r="G17" s="2508">
        <v>168</v>
      </c>
      <c r="H17" s="2508">
        <v>1974</v>
      </c>
      <c r="I17" s="2508">
        <v>2501</v>
      </c>
      <c r="J17" s="2508">
        <v>5773</v>
      </c>
      <c r="K17" s="2508">
        <v>27993</v>
      </c>
      <c r="L17" s="2510">
        <f t="shared" ref="L17:L64" si="1">L16+1</f>
        <v>9</v>
      </c>
      <c r="N17" s="2497"/>
      <c r="O17" s="2512"/>
      <c r="T17" s="2517"/>
    </row>
    <row r="18" spans="1:20" ht="10.5" customHeight="1">
      <c r="A18" s="2506">
        <f t="shared" si="0"/>
        <v>10</v>
      </c>
      <c r="B18" s="2503"/>
      <c r="C18" s="2489"/>
      <c r="D18" s="2507"/>
      <c r="E18" s="2514"/>
      <c r="F18" s="2516"/>
      <c r="G18" s="2514"/>
      <c r="H18" s="2516"/>
      <c r="I18" s="2514"/>
      <c r="J18" s="2516"/>
      <c r="K18" s="2514"/>
      <c r="L18" s="2510">
        <f t="shared" si="1"/>
        <v>10</v>
      </c>
      <c r="N18" s="2497"/>
      <c r="T18" s="2515"/>
    </row>
    <row r="19" spans="1:20" ht="10.5" customHeight="1">
      <c r="A19" s="2506">
        <f t="shared" si="0"/>
        <v>11</v>
      </c>
      <c r="B19" s="2503"/>
      <c r="C19" s="2489"/>
      <c r="D19" s="2507"/>
      <c r="E19" s="2514"/>
      <c r="F19" s="2516"/>
      <c r="G19" s="2514"/>
      <c r="H19" s="2516"/>
      <c r="I19" s="2514"/>
      <c r="J19" s="2516"/>
      <c r="K19" s="2514"/>
      <c r="L19" s="2510">
        <f t="shared" si="1"/>
        <v>11</v>
      </c>
      <c r="N19" s="2497"/>
      <c r="T19" s="2515"/>
    </row>
    <row r="20" spans="1:20" ht="10.5" customHeight="1">
      <c r="A20" s="2506">
        <f t="shared" si="0"/>
        <v>12</v>
      </c>
      <c r="B20" s="2503"/>
      <c r="C20" s="2489">
        <v>3</v>
      </c>
      <c r="D20" s="2507">
        <v>1</v>
      </c>
      <c r="E20" s="2508">
        <v>23</v>
      </c>
      <c r="F20" s="2509">
        <v>9</v>
      </c>
      <c r="G20" s="2508"/>
      <c r="H20" s="2509"/>
      <c r="I20" s="2508">
        <v>4</v>
      </c>
      <c r="J20" s="2509"/>
      <c r="K20" s="2508">
        <v>36</v>
      </c>
      <c r="L20" s="2510">
        <f t="shared" si="1"/>
        <v>12</v>
      </c>
      <c r="N20" s="2497"/>
      <c r="O20" s="2512"/>
      <c r="T20" s="2515"/>
    </row>
    <row r="21" spans="1:20" ht="10.5" customHeight="1">
      <c r="A21" s="2506">
        <f t="shared" si="0"/>
        <v>13</v>
      </c>
      <c r="B21" s="2503"/>
      <c r="C21" s="2518" t="s">
        <v>2497</v>
      </c>
      <c r="D21" s="2507">
        <v>1</v>
      </c>
      <c r="E21" s="2508"/>
      <c r="F21" s="2509"/>
      <c r="G21" s="2508"/>
      <c r="H21" s="2509"/>
      <c r="I21" s="2508"/>
      <c r="J21" s="2509">
        <v>2</v>
      </c>
      <c r="K21" s="2508">
        <v>2</v>
      </c>
      <c r="L21" s="2510">
        <f t="shared" si="1"/>
        <v>13</v>
      </c>
      <c r="N21" s="2497"/>
      <c r="O21" s="2512"/>
      <c r="T21" s="2515"/>
    </row>
    <row r="22" spans="1:20" ht="10.5" customHeight="1">
      <c r="A22" s="2506">
        <f t="shared" si="0"/>
        <v>14</v>
      </c>
      <c r="B22" s="2503"/>
      <c r="C22" s="2489" t="s">
        <v>3493</v>
      </c>
      <c r="D22" s="2507">
        <v>1</v>
      </c>
      <c r="E22" s="2508"/>
      <c r="F22" s="2509"/>
      <c r="G22" s="2508"/>
      <c r="H22" s="2509"/>
      <c r="I22" s="2508"/>
      <c r="J22" s="2509"/>
      <c r="K22" s="2508"/>
      <c r="L22" s="2510">
        <f t="shared" si="1"/>
        <v>14</v>
      </c>
      <c r="N22" s="2497"/>
      <c r="O22" s="2512"/>
      <c r="T22" s="2515"/>
    </row>
    <row r="23" spans="1:20" ht="10.5" customHeight="1">
      <c r="A23" s="2506">
        <f t="shared" si="0"/>
        <v>15</v>
      </c>
      <c r="B23" s="2503"/>
      <c r="C23" s="2489" t="s">
        <v>2498</v>
      </c>
      <c r="D23" s="2507">
        <v>1</v>
      </c>
      <c r="E23" s="2508">
        <v>337</v>
      </c>
      <c r="F23" s="2509">
        <v>175</v>
      </c>
      <c r="G23" s="2508">
        <v>4</v>
      </c>
      <c r="H23" s="2509">
        <v>32</v>
      </c>
      <c r="I23" s="2508">
        <v>47</v>
      </c>
      <c r="J23" s="2509">
        <v>80</v>
      </c>
      <c r="K23" s="2508">
        <v>675</v>
      </c>
      <c r="L23" s="2510">
        <f t="shared" si="1"/>
        <v>15</v>
      </c>
      <c r="N23" s="2497"/>
      <c r="O23" s="2512"/>
      <c r="T23" s="2515"/>
    </row>
    <row r="24" spans="1:20" ht="10.5" customHeight="1">
      <c r="A24" s="2506">
        <f t="shared" si="0"/>
        <v>16</v>
      </c>
      <c r="B24" s="2503"/>
      <c r="C24" s="2489" t="s">
        <v>2499</v>
      </c>
      <c r="D24" s="2507">
        <v>0.5</v>
      </c>
      <c r="E24" s="2508"/>
      <c r="F24" s="2509"/>
      <c r="G24" s="2508"/>
      <c r="H24" s="2509">
        <v>1</v>
      </c>
      <c r="I24" s="2508"/>
      <c r="J24" s="2509">
        <v>5</v>
      </c>
      <c r="K24" s="2508">
        <v>6</v>
      </c>
      <c r="L24" s="2510">
        <f t="shared" si="1"/>
        <v>16</v>
      </c>
      <c r="N24" s="2497"/>
      <c r="T24" s="2515"/>
    </row>
    <row r="25" spans="1:20" ht="10.5" customHeight="1">
      <c r="A25" s="2506">
        <f t="shared" si="0"/>
        <v>17</v>
      </c>
      <c r="B25" s="2503"/>
      <c r="C25" s="2489"/>
      <c r="D25" s="2507"/>
      <c r="E25" s="2508"/>
      <c r="F25" s="2508"/>
      <c r="G25" s="2508"/>
      <c r="H25" s="2508"/>
      <c r="I25" s="2508"/>
      <c r="J25" s="2508"/>
      <c r="K25" s="2508"/>
      <c r="L25" s="2510">
        <f t="shared" si="1"/>
        <v>17</v>
      </c>
      <c r="N25" s="2497"/>
      <c r="O25" s="2512"/>
      <c r="T25" s="2515"/>
    </row>
    <row r="26" spans="1:20" ht="10.5" customHeight="1">
      <c r="A26" s="2506">
        <f t="shared" si="0"/>
        <v>18</v>
      </c>
      <c r="B26" s="2503"/>
      <c r="C26" s="2489"/>
      <c r="D26" s="2507" t="s">
        <v>2500</v>
      </c>
      <c r="E26" s="2508">
        <v>360</v>
      </c>
      <c r="F26" s="2508">
        <v>184</v>
      </c>
      <c r="G26" s="2508">
        <v>4</v>
      </c>
      <c r="H26" s="2508">
        <v>33</v>
      </c>
      <c r="I26" s="2508">
        <v>51</v>
      </c>
      <c r="J26" s="2508">
        <v>87</v>
      </c>
      <c r="K26" s="2508">
        <v>719</v>
      </c>
      <c r="L26" s="2510">
        <f t="shared" si="1"/>
        <v>18</v>
      </c>
      <c r="N26" s="2497"/>
      <c r="T26" s="2515"/>
    </row>
    <row r="27" spans="1:20" ht="10.5" customHeight="1">
      <c r="A27" s="2506">
        <f t="shared" si="0"/>
        <v>19</v>
      </c>
      <c r="B27" s="2503"/>
      <c r="C27" s="2489"/>
      <c r="D27" s="2507"/>
      <c r="E27" s="2508"/>
      <c r="F27" s="2509"/>
      <c r="G27" s="2508"/>
      <c r="H27" s="2509"/>
      <c r="I27" s="2508"/>
      <c r="J27" s="2509"/>
      <c r="K27" s="2508"/>
      <c r="L27" s="2510">
        <f t="shared" si="1"/>
        <v>19</v>
      </c>
      <c r="N27" s="2497"/>
      <c r="T27" s="2515"/>
    </row>
    <row r="28" spans="1:20" ht="10.5" customHeight="1">
      <c r="A28" s="2506">
        <f t="shared" si="0"/>
        <v>20</v>
      </c>
      <c r="B28" s="2503"/>
      <c r="C28" s="2489"/>
      <c r="D28" s="2507"/>
      <c r="E28" s="2508"/>
      <c r="F28" s="2509"/>
      <c r="G28" s="2508"/>
      <c r="H28" s="2509"/>
      <c r="I28" s="2508"/>
      <c r="J28" s="2509"/>
      <c r="K28" s="2508"/>
      <c r="L28" s="2510">
        <f t="shared" si="1"/>
        <v>20</v>
      </c>
      <c r="N28" s="2497"/>
      <c r="O28" s="2512"/>
      <c r="T28" s="2515"/>
    </row>
    <row r="29" spans="1:20" ht="10.5" customHeight="1">
      <c r="A29" s="2506">
        <f t="shared" si="0"/>
        <v>21</v>
      </c>
      <c r="B29" s="2503"/>
      <c r="C29" s="2489">
        <v>4</v>
      </c>
      <c r="D29" s="2507">
        <v>1</v>
      </c>
      <c r="E29" s="2508">
        <v>6</v>
      </c>
      <c r="F29" s="2509"/>
      <c r="G29" s="2508"/>
      <c r="H29" s="2509"/>
      <c r="I29" s="2508">
        <v>1</v>
      </c>
      <c r="J29" s="2509">
        <v>33</v>
      </c>
      <c r="K29" s="2508">
        <v>40</v>
      </c>
      <c r="L29" s="2510">
        <f t="shared" si="1"/>
        <v>21</v>
      </c>
      <c r="N29" s="2497"/>
      <c r="O29" s="2512"/>
      <c r="T29" s="2515"/>
    </row>
    <row r="30" spans="1:20" ht="10.5" customHeight="1">
      <c r="A30" s="2506">
        <f t="shared" si="0"/>
        <v>22</v>
      </c>
      <c r="B30" s="2503"/>
      <c r="C30" s="2489" t="s">
        <v>2501</v>
      </c>
      <c r="D30" s="2507">
        <v>1</v>
      </c>
      <c r="E30" s="2508"/>
      <c r="F30" s="2509"/>
      <c r="G30" s="2508"/>
      <c r="H30" s="2509"/>
      <c r="I30" s="2508"/>
      <c r="J30" s="2509"/>
      <c r="K30" s="2508"/>
      <c r="L30" s="2510">
        <f t="shared" si="1"/>
        <v>22</v>
      </c>
      <c r="N30" s="2497"/>
      <c r="O30" s="2512"/>
      <c r="T30" s="2515"/>
    </row>
    <row r="31" spans="1:20" ht="10.5" customHeight="1">
      <c r="A31" s="2506">
        <f t="shared" si="0"/>
        <v>23</v>
      </c>
      <c r="B31" s="2503"/>
      <c r="C31" s="2489" t="s">
        <v>2502</v>
      </c>
      <c r="D31" s="2507">
        <v>0.5</v>
      </c>
      <c r="E31" s="2508"/>
      <c r="F31" s="2509"/>
      <c r="G31" s="2508"/>
      <c r="H31" s="2509"/>
      <c r="I31" s="2508"/>
      <c r="J31" s="2509"/>
      <c r="K31" s="2508"/>
      <c r="L31" s="2510">
        <f t="shared" si="1"/>
        <v>23</v>
      </c>
      <c r="N31" s="2497"/>
      <c r="T31" s="2515"/>
    </row>
    <row r="32" spans="1:20" ht="10.5" customHeight="1">
      <c r="A32" s="2506">
        <f t="shared" si="0"/>
        <v>24</v>
      </c>
      <c r="B32" s="2503"/>
      <c r="C32" s="2489"/>
      <c r="D32" s="2507"/>
      <c r="E32" s="2508"/>
      <c r="F32" s="2508"/>
      <c r="G32" s="2508"/>
      <c r="H32" s="2508"/>
      <c r="I32" s="2508"/>
      <c r="J32" s="2508"/>
      <c r="K32" s="2508"/>
      <c r="L32" s="2510">
        <f t="shared" si="1"/>
        <v>24</v>
      </c>
      <c r="N32" s="2497"/>
      <c r="O32" s="2512"/>
      <c r="T32" s="2515"/>
    </row>
    <row r="33" spans="1:20" ht="10.5" customHeight="1">
      <c r="A33" s="2506">
        <f t="shared" si="0"/>
        <v>25</v>
      </c>
      <c r="B33" s="2503"/>
      <c r="C33" s="2489"/>
      <c r="D33" s="2507" t="s">
        <v>2503</v>
      </c>
      <c r="E33" s="2508">
        <v>6</v>
      </c>
      <c r="F33" s="2509"/>
      <c r="G33" s="2508"/>
      <c r="H33" s="2509"/>
      <c r="I33" s="2508">
        <v>1</v>
      </c>
      <c r="J33" s="2509">
        <v>33</v>
      </c>
      <c r="K33" s="2508">
        <v>40</v>
      </c>
      <c r="L33" s="2510">
        <f t="shared" si="1"/>
        <v>25</v>
      </c>
      <c r="N33" s="2497"/>
      <c r="T33" s="2515"/>
    </row>
    <row r="34" spans="1:20" ht="10.5" customHeight="1">
      <c r="A34" s="2506">
        <f t="shared" si="0"/>
        <v>26</v>
      </c>
      <c r="B34" s="2503"/>
      <c r="C34" s="2489"/>
      <c r="D34" s="2507"/>
      <c r="E34" s="2508"/>
      <c r="F34" s="2509"/>
      <c r="G34" s="2508"/>
      <c r="H34" s="2509"/>
      <c r="I34" s="2508"/>
      <c r="J34" s="2509"/>
      <c r="K34" s="2508"/>
      <c r="L34" s="2510">
        <f t="shared" si="1"/>
        <v>26</v>
      </c>
      <c r="N34" s="2497"/>
      <c r="T34" s="2515"/>
    </row>
    <row r="35" spans="1:20" ht="10.5" customHeight="1">
      <c r="A35" s="2506">
        <f t="shared" si="0"/>
        <v>27</v>
      </c>
      <c r="B35" s="2503"/>
      <c r="C35" s="2489"/>
      <c r="D35" s="2507"/>
      <c r="E35" s="2508"/>
      <c r="F35" s="2509"/>
      <c r="G35" s="2508"/>
      <c r="H35" s="2509"/>
      <c r="I35" s="2508"/>
      <c r="J35" s="2509"/>
      <c r="K35" s="2508"/>
      <c r="L35" s="2510">
        <f t="shared" si="1"/>
        <v>27</v>
      </c>
      <c r="N35" s="2497"/>
      <c r="O35" s="2512"/>
      <c r="T35" s="2515"/>
    </row>
    <row r="36" spans="1:20" ht="10.5" customHeight="1">
      <c r="A36" s="2506">
        <f t="shared" si="0"/>
        <v>28</v>
      </c>
      <c r="B36" s="2503"/>
      <c r="C36" s="2489">
        <v>5</v>
      </c>
      <c r="D36" s="2507">
        <v>1</v>
      </c>
      <c r="E36" s="2508">
        <v>4402</v>
      </c>
      <c r="F36" s="2509">
        <v>1137</v>
      </c>
      <c r="G36" s="2508">
        <v>589</v>
      </c>
      <c r="H36" s="2509">
        <v>365</v>
      </c>
      <c r="I36" s="2508">
        <v>130</v>
      </c>
      <c r="J36" s="2509">
        <v>532</v>
      </c>
      <c r="K36" s="2508">
        <v>7155</v>
      </c>
      <c r="L36" s="2510">
        <f t="shared" si="1"/>
        <v>28</v>
      </c>
      <c r="N36" s="2497"/>
      <c r="T36" s="2515"/>
    </row>
    <row r="37" spans="1:20" ht="10.5" customHeight="1">
      <c r="A37" s="2506">
        <f t="shared" si="0"/>
        <v>29</v>
      </c>
      <c r="B37" s="2503"/>
      <c r="C37" s="2489"/>
      <c r="D37" s="2507"/>
      <c r="E37" s="2508"/>
      <c r="F37" s="2508"/>
      <c r="G37" s="2508"/>
      <c r="H37" s="2508"/>
      <c r="I37" s="2508"/>
      <c r="J37" s="2508"/>
      <c r="K37" s="2508"/>
      <c r="L37" s="2510">
        <f t="shared" si="1"/>
        <v>29</v>
      </c>
      <c r="N37" s="2497"/>
      <c r="O37" s="2512"/>
      <c r="T37" s="2515"/>
    </row>
    <row r="38" spans="1:20" ht="10.5" customHeight="1">
      <c r="A38" s="2506">
        <f t="shared" si="0"/>
        <v>30</v>
      </c>
      <c r="B38" s="2503"/>
      <c r="C38" s="2489"/>
      <c r="D38" s="2507" t="s">
        <v>2504</v>
      </c>
      <c r="E38" s="2508">
        <v>4402</v>
      </c>
      <c r="F38" s="2509">
        <v>1137</v>
      </c>
      <c r="G38" s="2508">
        <v>589</v>
      </c>
      <c r="H38" s="2509">
        <v>365</v>
      </c>
      <c r="I38" s="2508">
        <v>130</v>
      </c>
      <c r="J38" s="2509">
        <v>532</v>
      </c>
      <c r="K38" s="2508">
        <v>7155</v>
      </c>
      <c r="L38" s="2510">
        <f t="shared" si="1"/>
        <v>30</v>
      </c>
      <c r="N38" s="2497"/>
      <c r="T38" s="2515"/>
    </row>
    <row r="39" spans="1:20" ht="10.5" customHeight="1">
      <c r="A39" s="2506">
        <f t="shared" si="0"/>
        <v>31</v>
      </c>
      <c r="B39" s="2503"/>
      <c r="C39" s="2489"/>
      <c r="D39" s="2507"/>
      <c r="E39" s="2514"/>
      <c r="F39" s="2516"/>
      <c r="G39" s="2514"/>
      <c r="H39" s="2516"/>
      <c r="I39" s="2514"/>
      <c r="J39" s="2516"/>
      <c r="K39" s="2514"/>
      <c r="L39" s="2510">
        <f t="shared" si="1"/>
        <v>31</v>
      </c>
      <c r="N39" s="2519"/>
      <c r="T39" s="2515"/>
    </row>
    <row r="40" spans="1:20" ht="10.5" customHeight="1">
      <c r="A40" s="2506">
        <f t="shared" si="0"/>
        <v>32</v>
      </c>
      <c r="B40" s="2503"/>
      <c r="C40" s="2489"/>
      <c r="D40" s="2507"/>
      <c r="E40" s="2508"/>
      <c r="F40" s="2509"/>
      <c r="G40" s="2508"/>
      <c r="H40" s="2509"/>
      <c r="I40" s="2508"/>
      <c r="J40" s="2509"/>
      <c r="K40" s="2508"/>
      <c r="L40" s="2510">
        <f t="shared" si="1"/>
        <v>32</v>
      </c>
      <c r="N40" s="2497"/>
      <c r="T40" s="2515"/>
    </row>
    <row r="41" spans="1:20" ht="10.5" customHeight="1">
      <c r="A41" s="2506">
        <f t="shared" si="0"/>
        <v>33</v>
      </c>
      <c r="B41" s="2503"/>
      <c r="C41" s="2489"/>
      <c r="D41" s="2507"/>
      <c r="E41" s="2508"/>
      <c r="F41" s="2509"/>
      <c r="G41" s="2508"/>
      <c r="H41" s="2509"/>
      <c r="I41" s="2508"/>
      <c r="J41" s="2509"/>
      <c r="K41" s="2508"/>
      <c r="L41" s="2510">
        <f t="shared" si="1"/>
        <v>33</v>
      </c>
      <c r="N41" s="2497"/>
      <c r="T41" s="2515"/>
    </row>
    <row r="42" spans="1:20" ht="10.5" customHeight="1">
      <c r="A42" s="2506">
        <f t="shared" si="0"/>
        <v>34</v>
      </c>
      <c r="B42" s="2503"/>
      <c r="C42" s="2489"/>
      <c r="D42" s="2507"/>
      <c r="E42" s="2508"/>
      <c r="F42" s="2509"/>
      <c r="G42" s="2508"/>
      <c r="H42" s="2509"/>
      <c r="I42" s="2508"/>
      <c r="J42" s="2509"/>
      <c r="K42" s="2508"/>
      <c r="L42" s="2510">
        <f t="shared" si="1"/>
        <v>34</v>
      </c>
      <c r="N42" s="2497"/>
      <c r="T42" s="2515"/>
    </row>
    <row r="43" spans="1:20" ht="10.5" customHeight="1">
      <c r="A43" s="2506">
        <f t="shared" si="0"/>
        <v>35</v>
      </c>
      <c r="B43" s="2503"/>
      <c r="C43" s="2489"/>
      <c r="D43" s="2507"/>
      <c r="E43" s="2508"/>
      <c r="F43" s="2509"/>
      <c r="G43" s="2508"/>
      <c r="H43" s="2509"/>
      <c r="I43" s="2508"/>
      <c r="J43" s="2509"/>
      <c r="K43" s="2508"/>
      <c r="L43" s="2510">
        <f t="shared" si="1"/>
        <v>35</v>
      </c>
      <c r="N43" s="2497"/>
      <c r="T43" s="2515"/>
    </row>
    <row r="44" spans="1:20" ht="10.5" customHeight="1">
      <c r="A44" s="2506">
        <f t="shared" si="0"/>
        <v>36</v>
      </c>
      <c r="B44" s="2503"/>
      <c r="C44" s="2489"/>
      <c r="D44" s="2507"/>
      <c r="E44" s="2508"/>
      <c r="F44" s="2509"/>
      <c r="G44" s="2508"/>
      <c r="H44" s="2509"/>
      <c r="I44" s="2508"/>
      <c r="J44" s="2509"/>
      <c r="K44" s="2508"/>
      <c r="L44" s="2510">
        <f t="shared" si="1"/>
        <v>36</v>
      </c>
      <c r="N44" s="2497"/>
      <c r="T44" s="2515"/>
    </row>
    <row r="45" spans="1:20" ht="10.5" customHeight="1">
      <c r="A45" s="2506">
        <f t="shared" si="0"/>
        <v>37</v>
      </c>
      <c r="B45" s="2503"/>
      <c r="C45" s="2489"/>
      <c r="D45" s="2507"/>
      <c r="E45" s="2508"/>
      <c r="F45" s="2509"/>
      <c r="G45" s="2508"/>
      <c r="H45" s="2509"/>
      <c r="I45" s="2508"/>
      <c r="J45" s="2509"/>
      <c r="K45" s="2508"/>
      <c r="L45" s="2510">
        <f t="shared" si="1"/>
        <v>37</v>
      </c>
      <c r="N45" s="2497"/>
      <c r="T45" s="2515"/>
    </row>
    <row r="46" spans="1:20" ht="10.5" customHeight="1">
      <c r="A46" s="2506">
        <f t="shared" si="0"/>
        <v>38</v>
      </c>
      <c r="B46" s="2503"/>
      <c r="C46" s="2489"/>
      <c r="D46" s="2507"/>
      <c r="E46" s="2508"/>
      <c r="F46" s="2509"/>
      <c r="G46" s="2508"/>
      <c r="H46" s="2509"/>
      <c r="I46" s="2508"/>
      <c r="J46" s="2509"/>
      <c r="K46" s="2508"/>
      <c r="L46" s="2510">
        <f t="shared" si="1"/>
        <v>38</v>
      </c>
      <c r="N46" s="2497"/>
      <c r="T46" s="2515"/>
    </row>
    <row r="47" spans="1:20" ht="10.5" customHeight="1">
      <c r="A47" s="2506">
        <f t="shared" si="0"/>
        <v>39</v>
      </c>
      <c r="B47" s="2503"/>
      <c r="C47" s="2489"/>
      <c r="D47" s="2507"/>
      <c r="E47" s="2508"/>
      <c r="F47" s="2509"/>
      <c r="G47" s="2508"/>
      <c r="H47" s="2509"/>
      <c r="I47" s="2508"/>
      <c r="J47" s="2509"/>
      <c r="K47" s="2508"/>
      <c r="L47" s="2510">
        <f t="shared" si="1"/>
        <v>39</v>
      </c>
      <c r="N47" s="2497"/>
      <c r="T47" s="2515"/>
    </row>
    <row r="48" spans="1:20" ht="10.5" customHeight="1">
      <c r="A48" s="2506">
        <f t="shared" si="0"/>
        <v>40</v>
      </c>
      <c r="B48" s="2503"/>
      <c r="C48" s="2489"/>
      <c r="D48" s="2507"/>
      <c r="E48" s="2508"/>
      <c r="F48" s="2509"/>
      <c r="G48" s="2508"/>
      <c r="H48" s="2509"/>
      <c r="I48" s="2508"/>
      <c r="J48" s="2509"/>
      <c r="K48" s="2508"/>
      <c r="L48" s="2510">
        <f t="shared" si="1"/>
        <v>40</v>
      </c>
      <c r="T48" s="2515"/>
    </row>
    <row r="49" spans="1:20" ht="10.5" customHeight="1">
      <c r="A49" s="2506">
        <f t="shared" si="0"/>
        <v>41</v>
      </c>
      <c r="B49" s="2503"/>
      <c r="C49" s="2489"/>
      <c r="D49" s="2507"/>
      <c r="E49" s="2508"/>
      <c r="F49" s="2509"/>
      <c r="G49" s="2508"/>
      <c r="H49" s="2509"/>
      <c r="I49" s="2508"/>
      <c r="J49" s="2509"/>
      <c r="K49" s="2508"/>
      <c r="L49" s="2510">
        <f t="shared" si="1"/>
        <v>41</v>
      </c>
      <c r="T49" s="2515"/>
    </row>
    <row r="50" spans="1:20" ht="10.5" customHeight="1">
      <c r="A50" s="2506">
        <f t="shared" si="0"/>
        <v>42</v>
      </c>
      <c r="B50" s="2503"/>
      <c r="C50" s="2489"/>
      <c r="D50" s="2507"/>
      <c r="E50" s="2508"/>
      <c r="F50" s="2509"/>
      <c r="G50" s="2508"/>
      <c r="H50" s="2509"/>
      <c r="I50" s="2508"/>
      <c r="J50" s="2509"/>
      <c r="K50" s="2508"/>
      <c r="L50" s="2510">
        <f t="shared" si="1"/>
        <v>42</v>
      </c>
      <c r="T50" s="2515"/>
    </row>
    <row r="51" spans="1:20" ht="10.5" customHeight="1">
      <c r="A51" s="2506">
        <f t="shared" si="0"/>
        <v>43</v>
      </c>
      <c r="B51" s="2503"/>
      <c r="C51" s="2489"/>
      <c r="D51" s="2507"/>
      <c r="E51" s="2508"/>
      <c r="F51" s="2509"/>
      <c r="G51" s="2508"/>
      <c r="H51" s="2509"/>
      <c r="I51" s="2508"/>
      <c r="J51" s="2509"/>
      <c r="K51" s="2508"/>
      <c r="L51" s="2510">
        <f t="shared" si="1"/>
        <v>43</v>
      </c>
      <c r="T51" s="2515"/>
    </row>
    <row r="52" spans="1:20" ht="10.5" customHeight="1">
      <c r="A52" s="2506">
        <f t="shared" si="0"/>
        <v>44</v>
      </c>
      <c r="B52" s="2503"/>
      <c r="C52" s="2489"/>
      <c r="D52" s="2507"/>
      <c r="E52" s="2508"/>
      <c r="F52" s="2509"/>
      <c r="G52" s="2508"/>
      <c r="H52" s="2509"/>
      <c r="I52" s="2508"/>
      <c r="J52" s="2509"/>
      <c r="K52" s="2508"/>
      <c r="L52" s="2510">
        <f t="shared" si="1"/>
        <v>44</v>
      </c>
      <c r="T52" s="2515"/>
    </row>
    <row r="53" spans="1:20" ht="10.5" customHeight="1">
      <c r="A53" s="2506">
        <f t="shared" si="0"/>
        <v>45</v>
      </c>
      <c r="B53" s="2503"/>
      <c r="C53" s="2489"/>
      <c r="D53" s="2507"/>
      <c r="E53" s="2508"/>
      <c r="F53" s="2509"/>
      <c r="G53" s="2508"/>
      <c r="H53" s="2509"/>
      <c r="I53" s="2508"/>
      <c r="J53" s="2509"/>
      <c r="K53" s="2508"/>
      <c r="L53" s="2510">
        <f t="shared" si="1"/>
        <v>45</v>
      </c>
      <c r="T53" s="2515"/>
    </row>
    <row r="54" spans="1:20" ht="10.5" customHeight="1">
      <c r="A54" s="2506">
        <f t="shared" si="0"/>
        <v>46</v>
      </c>
      <c r="B54" s="2503"/>
      <c r="C54" s="2489"/>
      <c r="D54" s="2507"/>
      <c r="E54" s="2508"/>
      <c r="F54" s="2509"/>
      <c r="G54" s="2508"/>
      <c r="H54" s="2509"/>
      <c r="I54" s="2508"/>
      <c r="J54" s="2509"/>
      <c r="K54" s="2508"/>
      <c r="L54" s="2510">
        <f t="shared" si="1"/>
        <v>46</v>
      </c>
      <c r="T54" s="2515"/>
    </row>
    <row r="55" spans="1:20" ht="10.5" customHeight="1">
      <c r="A55" s="2506">
        <f t="shared" si="0"/>
        <v>47</v>
      </c>
      <c r="B55" s="2503"/>
      <c r="C55" s="2489"/>
      <c r="D55" s="2507"/>
      <c r="E55" s="2508"/>
      <c r="F55" s="2509"/>
      <c r="G55" s="2508"/>
      <c r="H55" s="2509"/>
      <c r="I55" s="2508"/>
      <c r="J55" s="2509"/>
      <c r="K55" s="2508"/>
      <c r="L55" s="2510">
        <f t="shared" si="1"/>
        <v>47</v>
      </c>
      <c r="T55" s="2515"/>
    </row>
    <row r="56" spans="1:20" ht="10.5" customHeight="1">
      <c r="A56" s="2506">
        <f t="shared" si="0"/>
        <v>48</v>
      </c>
      <c r="B56" s="2503"/>
      <c r="C56" s="2489"/>
      <c r="D56" s="2507"/>
      <c r="E56" s="2508"/>
      <c r="F56" s="2509"/>
      <c r="G56" s="2508"/>
      <c r="H56" s="2509"/>
      <c r="I56" s="2508"/>
      <c r="J56" s="2509"/>
      <c r="K56" s="2508"/>
      <c r="L56" s="2510">
        <f t="shared" si="1"/>
        <v>48</v>
      </c>
      <c r="T56" s="2515"/>
    </row>
    <row r="57" spans="1:20" ht="10.5" customHeight="1">
      <c r="A57" s="2506">
        <f t="shared" si="0"/>
        <v>49</v>
      </c>
      <c r="B57" s="2503"/>
      <c r="C57" s="2489"/>
      <c r="D57" s="2507"/>
      <c r="E57" s="2508"/>
      <c r="F57" s="2509"/>
      <c r="G57" s="2508"/>
      <c r="H57" s="2509"/>
      <c r="I57" s="2508"/>
      <c r="J57" s="2509"/>
      <c r="K57" s="2508"/>
      <c r="L57" s="2510">
        <f t="shared" si="1"/>
        <v>49</v>
      </c>
      <c r="T57" s="2515"/>
    </row>
    <row r="58" spans="1:20" ht="10.5" customHeight="1">
      <c r="A58" s="2506">
        <f t="shared" si="0"/>
        <v>50</v>
      </c>
      <c r="B58" s="2503"/>
      <c r="C58" s="2489"/>
      <c r="D58" s="2507"/>
      <c r="E58" s="2508"/>
      <c r="F58" s="2509"/>
      <c r="G58" s="2508"/>
      <c r="H58" s="2509"/>
      <c r="I58" s="2508"/>
      <c r="J58" s="2509"/>
      <c r="K58" s="2508"/>
      <c r="L58" s="2510">
        <f t="shared" si="1"/>
        <v>50</v>
      </c>
      <c r="T58" s="2515"/>
    </row>
    <row r="59" spans="1:20" ht="10.5" customHeight="1">
      <c r="A59" s="2506">
        <f t="shared" si="0"/>
        <v>51</v>
      </c>
      <c r="B59" s="2503"/>
      <c r="C59" s="2489"/>
      <c r="D59" s="2507"/>
      <c r="E59" s="2508"/>
      <c r="F59" s="2509"/>
      <c r="G59" s="2508"/>
      <c r="H59" s="2509"/>
      <c r="I59" s="2508"/>
      <c r="J59" s="2509"/>
      <c r="K59" s="2508"/>
      <c r="L59" s="2510">
        <f t="shared" si="1"/>
        <v>51</v>
      </c>
      <c r="T59" s="2515"/>
    </row>
    <row r="60" spans="1:20" ht="10.5" customHeight="1">
      <c r="A60" s="2506">
        <f t="shared" si="0"/>
        <v>52</v>
      </c>
      <c r="B60" s="2503"/>
      <c r="C60" s="2489"/>
      <c r="D60" s="2507"/>
      <c r="E60" s="2508"/>
      <c r="F60" s="2509"/>
      <c r="G60" s="2508"/>
      <c r="H60" s="2509"/>
      <c r="I60" s="2508"/>
      <c r="J60" s="2509"/>
      <c r="K60" s="2508"/>
      <c r="L60" s="2510">
        <f t="shared" si="1"/>
        <v>52</v>
      </c>
      <c r="T60" s="2515"/>
    </row>
    <row r="61" spans="1:20" ht="10.5" customHeight="1">
      <c r="A61" s="2506">
        <f t="shared" si="0"/>
        <v>53</v>
      </c>
      <c r="B61" s="2503"/>
      <c r="C61" s="2489"/>
      <c r="D61" s="2507"/>
      <c r="E61" s="2508"/>
      <c r="F61" s="2509"/>
      <c r="G61" s="2508"/>
      <c r="H61" s="2509"/>
      <c r="I61" s="2508"/>
      <c r="J61" s="2509"/>
      <c r="K61" s="2508"/>
      <c r="L61" s="2510">
        <f t="shared" si="1"/>
        <v>53</v>
      </c>
      <c r="T61" s="2515"/>
    </row>
    <row r="62" spans="1:20" ht="10.5" customHeight="1">
      <c r="A62" s="2506">
        <f t="shared" si="0"/>
        <v>54</v>
      </c>
      <c r="B62" s="2503"/>
      <c r="C62" s="2489"/>
      <c r="D62" s="2507"/>
      <c r="E62" s="2508"/>
      <c r="F62" s="2509"/>
      <c r="G62" s="2508"/>
      <c r="H62" s="2509"/>
      <c r="I62" s="2508"/>
      <c r="J62" s="2509"/>
      <c r="K62" s="2508"/>
      <c r="L62" s="2510">
        <f t="shared" si="1"/>
        <v>54</v>
      </c>
      <c r="T62" s="2515"/>
    </row>
    <row r="63" spans="1:20" ht="10.5" customHeight="1">
      <c r="A63" s="2506">
        <f t="shared" si="0"/>
        <v>55</v>
      </c>
      <c r="B63" s="2503"/>
      <c r="C63" s="2489"/>
      <c r="D63" s="2507"/>
      <c r="E63" s="2508"/>
      <c r="F63" s="2509"/>
      <c r="G63" s="2508"/>
      <c r="H63" s="2509"/>
      <c r="I63" s="2508"/>
      <c r="J63" s="2509"/>
      <c r="K63" s="2508"/>
      <c r="L63" s="2510">
        <f t="shared" si="1"/>
        <v>55</v>
      </c>
      <c r="T63" s="2515"/>
    </row>
    <row r="64" spans="1:20" ht="10.5" customHeight="1" thickBot="1">
      <c r="A64" s="2506">
        <f t="shared" si="0"/>
        <v>56</v>
      </c>
      <c r="B64" s="2503"/>
      <c r="C64" s="2489"/>
      <c r="D64" s="2507"/>
      <c r="E64" s="2508"/>
      <c r="F64" s="2509"/>
      <c r="G64" s="2508"/>
      <c r="H64" s="2509"/>
      <c r="I64" s="2508"/>
      <c r="J64" s="2509"/>
      <c r="K64" s="2508"/>
      <c r="L64" s="2510">
        <f t="shared" si="1"/>
        <v>56</v>
      </c>
      <c r="T64" s="2515"/>
    </row>
    <row r="65" spans="1:20" ht="10.5" customHeight="1" thickBot="1">
      <c r="A65" s="2506">
        <f>A64+1</f>
        <v>57</v>
      </c>
      <c r="B65" s="2520"/>
      <c r="C65" s="2521"/>
      <c r="D65" s="2522" t="s">
        <v>16</v>
      </c>
      <c r="E65" s="2523">
        <v>19759</v>
      </c>
      <c r="F65" s="2524">
        <v>3907</v>
      </c>
      <c r="G65" s="2524">
        <v>761</v>
      </c>
      <c r="H65" s="2524">
        <v>2372</v>
      </c>
      <c r="I65" s="2524">
        <v>2683</v>
      </c>
      <c r="J65" s="2524">
        <v>6425</v>
      </c>
      <c r="K65" s="2525">
        <v>35907</v>
      </c>
      <c r="L65" s="2510">
        <f>L64+1</f>
        <v>57</v>
      </c>
      <c r="N65" s="2497"/>
      <c r="O65" s="2512"/>
      <c r="T65" s="2517"/>
    </row>
    <row r="66" spans="1:20" ht="10.5" customHeight="1">
      <c r="A66" s="2506">
        <f>A65+1</f>
        <v>58</v>
      </c>
      <c r="B66" s="2526"/>
      <c r="C66" s="2527"/>
      <c r="D66" s="2526" t="s">
        <v>2505</v>
      </c>
      <c r="E66" s="2528"/>
      <c r="F66" s="2529"/>
      <c r="G66" s="2528"/>
      <c r="H66" s="2529"/>
      <c r="I66" s="2528"/>
      <c r="J66" s="2529"/>
      <c r="K66" s="2530"/>
      <c r="L66" s="2510">
        <f>L65+1</f>
        <v>58</v>
      </c>
      <c r="T66" s="2515"/>
    </row>
    <row r="67" spans="1:20" ht="10.5" customHeight="1">
      <c r="A67" s="2492"/>
      <c r="B67" s="2526"/>
      <c r="C67" s="2527"/>
      <c r="D67" s="2526" t="s">
        <v>2506</v>
      </c>
      <c r="E67" s="2494"/>
      <c r="F67" s="2493"/>
      <c r="G67" s="2494"/>
      <c r="H67" s="2493"/>
      <c r="I67" s="2494"/>
      <c r="J67" s="2493"/>
      <c r="K67" s="2496"/>
      <c r="L67" s="2496"/>
      <c r="T67" s="2515"/>
    </row>
    <row r="68" spans="1:20" ht="10.5" customHeight="1">
      <c r="A68" s="2502"/>
      <c r="B68" s="2531"/>
      <c r="C68" s="2485"/>
      <c r="D68" s="2531" t="s">
        <v>2507</v>
      </c>
      <c r="E68" s="2489" t="s">
        <v>104</v>
      </c>
      <c r="F68" s="2503"/>
      <c r="G68" s="2484"/>
      <c r="H68" s="2503"/>
      <c r="I68" s="2484"/>
      <c r="J68" s="2503"/>
      <c r="K68" s="2505"/>
      <c r="L68" s="2505"/>
      <c r="T68" s="2515"/>
    </row>
    <row r="69" spans="1:20" ht="16.5" customHeight="1">
      <c r="I69" s="2532"/>
      <c r="J69" s="2532"/>
      <c r="K69" s="2532"/>
      <c r="L69" s="2533" t="s">
        <v>2508</v>
      </c>
      <c r="T69" s="2515"/>
    </row>
    <row r="70" spans="1:20">
      <c r="T70" s="2515"/>
    </row>
  </sheetData>
  <customSheetViews>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1"/>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2"/>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3"/>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4"/>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5"/>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6"/>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7"/>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8"/>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9"/>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10"/>
      <headerFooter alignWithMargins="0"/>
    </customSheetView>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s>
  <printOptions horizontalCentered="1" verticalCentered="1"/>
  <pageMargins left="0.5" right="0.5" top="0.5" bottom="0.25" header="0.5" footer="0.5"/>
  <pageSetup orientation="portrait" r:id="rId12"/>
  <headerFooter alignWithMargins="0"/>
  <legacyDrawing r:id="rId1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Z2046"/>
  <sheetViews>
    <sheetView zoomScaleNormal="100" workbookViewId="0">
      <selection activeCell="C38" sqref="C38"/>
    </sheetView>
  </sheetViews>
  <sheetFormatPr defaultColWidth="10.7109375" defaultRowHeight="12.75"/>
  <cols>
    <col min="1" max="1" width="2.85546875" style="2534" customWidth="1"/>
    <col min="2" max="2" width="4.7109375" style="2534" customWidth="1"/>
    <col min="3" max="3" width="5.28515625" style="2534" customWidth="1"/>
    <col min="4" max="4" width="20.7109375" style="2534" customWidth="1"/>
    <col min="5" max="5" width="10.7109375" style="2534" customWidth="1"/>
    <col min="6" max="6" width="12.7109375" style="2534" customWidth="1"/>
    <col min="7" max="12" width="11.7109375" style="2534" customWidth="1"/>
    <col min="13" max="13" width="4.7109375" style="2534" customWidth="1"/>
    <col min="14" max="14" width="3.5703125" style="2534" customWidth="1"/>
    <col min="15" max="15" width="11.42578125" style="2535" customWidth="1"/>
    <col min="16" max="16" width="20.7109375" style="2536" bestFit="1" customWidth="1"/>
    <col min="17" max="17" width="10.7109375" style="2536" bestFit="1" customWidth="1"/>
    <col min="18" max="26" width="11.42578125" style="2536" customWidth="1"/>
    <col min="27" max="16384" width="10.7109375" style="2534"/>
  </cols>
  <sheetData>
    <row r="2" spans="1:26" ht="12" customHeight="1"/>
    <row r="3" spans="1:26">
      <c r="A3" s="2537"/>
      <c r="O3" s="2538"/>
      <c r="P3" s="2534"/>
      <c r="Q3" s="2534"/>
      <c r="R3" s="2534"/>
      <c r="S3" s="2534"/>
      <c r="T3" s="2534"/>
      <c r="U3" s="2534"/>
      <c r="V3" s="2534"/>
      <c r="W3" s="2534"/>
      <c r="X3" s="2534"/>
      <c r="Y3" s="2534"/>
      <c r="Z3" s="2534"/>
    </row>
    <row r="4" spans="1:26" ht="15.95" customHeight="1">
      <c r="A4" s="4048" t="s">
        <v>391</v>
      </c>
      <c r="B4" s="2539" t="s">
        <v>2509</v>
      </c>
      <c r="C4" s="2540"/>
      <c r="D4" s="2540"/>
      <c r="E4" s="2540"/>
      <c r="F4" s="2540"/>
      <c r="G4" s="2540"/>
      <c r="H4" s="2540"/>
      <c r="I4" s="2540"/>
      <c r="J4" s="2540"/>
      <c r="K4" s="2540"/>
      <c r="L4" s="2540"/>
      <c r="M4" s="2541"/>
      <c r="O4" s="2538"/>
      <c r="P4" s="2534"/>
      <c r="Q4" s="2534"/>
      <c r="R4" s="2534"/>
      <c r="S4" s="2534"/>
      <c r="T4" s="2534"/>
      <c r="U4" s="2534"/>
      <c r="V4" s="2534"/>
      <c r="W4" s="2534"/>
      <c r="X4" s="2534"/>
      <c r="Y4" s="2534"/>
      <c r="Z4" s="2534"/>
    </row>
    <row r="5" spans="1:26" ht="6.75" customHeight="1">
      <c r="A5" s="4049"/>
      <c r="B5" s="2542"/>
      <c r="C5" s="2543"/>
      <c r="D5" s="2543"/>
      <c r="E5" s="2543"/>
      <c r="F5" s="2543"/>
      <c r="G5" s="2543"/>
      <c r="H5" s="2543"/>
      <c r="I5" s="2543"/>
      <c r="J5" s="2543"/>
      <c r="K5" s="2543"/>
      <c r="L5" s="2543"/>
      <c r="M5" s="2544"/>
      <c r="O5" s="2538"/>
      <c r="P5" s="2534"/>
      <c r="Q5" s="2534"/>
      <c r="R5" s="2534"/>
      <c r="S5" s="2534"/>
      <c r="T5" s="2534"/>
      <c r="U5" s="2534"/>
      <c r="V5" s="2534"/>
      <c r="W5" s="2534"/>
      <c r="X5" s="2534"/>
      <c r="Y5" s="2534"/>
      <c r="Z5" s="2534"/>
    </row>
    <row r="6" spans="1:26" ht="12.95" customHeight="1">
      <c r="A6" s="4049"/>
      <c r="B6" s="2545" t="s">
        <v>2510</v>
      </c>
      <c r="C6" s="2546"/>
      <c r="D6" s="2543"/>
      <c r="E6" s="2543"/>
      <c r="F6" s="2543"/>
      <c r="G6" s="2543"/>
      <c r="H6" s="2543"/>
      <c r="I6" s="2543"/>
      <c r="J6" s="2543"/>
      <c r="K6" s="2543"/>
      <c r="L6" s="2543"/>
      <c r="M6" s="2544"/>
      <c r="O6" s="2538"/>
      <c r="P6" s="2534"/>
      <c r="Q6" s="2534"/>
      <c r="R6" s="2534"/>
      <c r="S6" s="2534"/>
      <c r="T6" s="2534"/>
      <c r="U6" s="2534"/>
      <c r="V6" s="2534"/>
      <c r="W6" s="2534"/>
      <c r="X6" s="2534"/>
      <c r="Y6" s="2534"/>
      <c r="Z6" s="2534"/>
    </row>
    <row r="7" spans="1:26" ht="12.95" customHeight="1">
      <c r="A7" s="4049"/>
      <c r="B7" s="2545" t="s">
        <v>2511</v>
      </c>
      <c r="C7" s="2546"/>
      <c r="D7" s="2543"/>
      <c r="E7" s="2543"/>
      <c r="F7" s="2543"/>
      <c r="G7" s="2543"/>
      <c r="H7" s="2543"/>
      <c r="I7" s="2543"/>
      <c r="J7" s="2543"/>
      <c r="K7" s="2543"/>
      <c r="L7" s="2543"/>
      <c r="M7" s="2544"/>
      <c r="O7" s="2538"/>
      <c r="P7" s="2534"/>
      <c r="Q7" s="2534"/>
      <c r="R7" s="2534"/>
      <c r="S7" s="2534"/>
      <c r="T7" s="2534"/>
      <c r="U7" s="2534"/>
      <c r="V7" s="2534"/>
      <c r="W7" s="2534"/>
      <c r="X7" s="2534"/>
      <c r="Y7" s="2534"/>
      <c r="Z7" s="2534"/>
    </row>
    <row r="8" spans="1:26" ht="12.95" customHeight="1">
      <c r="A8" s="4049"/>
      <c r="B8" s="2545" t="s">
        <v>2512</v>
      </c>
      <c r="C8" s="2546"/>
      <c r="D8" s="2543"/>
      <c r="E8" s="2543"/>
      <c r="F8" s="2543"/>
      <c r="G8" s="2543"/>
      <c r="H8" s="2543"/>
      <c r="I8" s="2543"/>
      <c r="J8" s="2543"/>
      <c r="K8" s="2543"/>
      <c r="L8" s="2543"/>
      <c r="M8" s="2544"/>
      <c r="O8" s="2538"/>
      <c r="P8" s="2534"/>
      <c r="Q8" s="2534"/>
      <c r="R8" s="2534"/>
      <c r="S8" s="2534"/>
      <c r="T8" s="2534"/>
      <c r="U8" s="2534"/>
      <c r="V8" s="2534"/>
      <c r="W8" s="2534"/>
      <c r="X8" s="2534"/>
      <c r="Y8" s="2534"/>
      <c r="Z8" s="2534"/>
    </row>
    <row r="9" spans="1:26" ht="12.95" customHeight="1">
      <c r="A9" s="4049"/>
      <c r="B9" s="2545" t="s">
        <v>2513</v>
      </c>
      <c r="C9" s="2546"/>
      <c r="D9" s="2543"/>
      <c r="E9" s="2543"/>
      <c r="F9" s="2543"/>
      <c r="G9" s="2543"/>
      <c r="H9" s="2543"/>
      <c r="I9" s="2543"/>
      <c r="J9" s="2543"/>
      <c r="K9" s="2543"/>
      <c r="L9" s="2543"/>
      <c r="M9" s="2544"/>
      <c r="O9" s="2538"/>
      <c r="P9" s="2534"/>
      <c r="Q9" s="2534"/>
      <c r="R9" s="2534"/>
      <c r="S9" s="2534"/>
      <c r="T9" s="2534"/>
      <c r="U9" s="2534"/>
      <c r="V9" s="2534"/>
      <c r="W9" s="2534"/>
      <c r="X9" s="2534"/>
      <c r="Y9" s="2534"/>
      <c r="Z9" s="2534"/>
    </row>
    <row r="10" spans="1:26" ht="12.95" customHeight="1">
      <c r="A10" s="4049"/>
      <c r="B10" s="2545" t="s">
        <v>2514</v>
      </c>
      <c r="C10" s="2546"/>
      <c r="D10" s="2543"/>
      <c r="E10" s="2543"/>
      <c r="F10" s="2543"/>
      <c r="G10" s="2543"/>
      <c r="H10" s="2543"/>
      <c r="I10" s="2543"/>
      <c r="J10" s="2543"/>
      <c r="K10" s="2543"/>
      <c r="L10" s="2543"/>
      <c r="M10" s="2544"/>
      <c r="O10" s="2538"/>
      <c r="P10" s="220"/>
      <c r="Q10" s="220"/>
      <c r="R10" s="2534"/>
      <c r="S10" s="2534"/>
      <c r="T10" s="2534"/>
      <c r="U10" s="2534"/>
      <c r="V10" s="2534"/>
      <c r="W10" s="2534"/>
      <c r="X10" s="2534"/>
      <c r="Y10" s="2534"/>
      <c r="Z10" s="2534"/>
    </row>
    <row r="11" spans="1:26" ht="6" customHeight="1" thickBot="1">
      <c r="A11" s="4049"/>
      <c r="B11" s="2547"/>
      <c r="C11" s="2548"/>
      <c r="D11" s="2548"/>
      <c r="E11" s="2549"/>
      <c r="F11" s="2549"/>
      <c r="G11" s="2549"/>
      <c r="H11" s="2549"/>
      <c r="I11" s="2549"/>
      <c r="J11" s="2549"/>
      <c r="K11" s="2549"/>
      <c r="L11" s="2549"/>
      <c r="M11" s="2550"/>
      <c r="O11" s="2538"/>
      <c r="P11" s="2534"/>
      <c r="Q11" s="2534"/>
      <c r="R11" s="2534"/>
      <c r="S11" s="2534"/>
      <c r="T11" s="2534"/>
      <c r="U11" s="2534"/>
      <c r="V11" s="2534"/>
      <c r="W11" s="2534"/>
      <c r="X11" s="2534"/>
      <c r="Y11" s="2534"/>
      <c r="Z11" s="2534"/>
    </row>
    <row r="12" spans="1:26" ht="16.5" customHeight="1" thickTop="1">
      <c r="A12" s="4049"/>
      <c r="B12" s="2551"/>
      <c r="C12" s="2552"/>
      <c r="D12" s="2553"/>
      <c r="E12" s="2554" t="s">
        <v>2515</v>
      </c>
      <c r="F12" s="2555"/>
      <c r="G12" s="2555"/>
      <c r="H12" s="2555"/>
      <c r="I12" s="2555"/>
      <c r="J12" s="2555"/>
      <c r="K12" s="2555"/>
      <c r="L12" s="2555"/>
      <c r="M12" s="2552"/>
      <c r="O12" s="2538"/>
      <c r="P12" s="2556"/>
      <c r="Q12" s="2534"/>
      <c r="R12" s="2534"/>
      <c r="S12" s="2534"/>
      <c r="T12" s="2534"/>
      <c r="U12" s="2534"/>
      <c r="V12" s="2534"/>
      <c r="W12" s="2534"/>
      <c r="X12" s="2534"/>
      <c r="Y12" s="2534"/>
      <c r="Z12" s="2534"/>
    </row>
    <row r="13" spans="1:26" ht="12.95" customHeight="1">
      <c r="A13" s="4049"/>
      <c r="B13" s="2557" t="s">
        <v>327</v>
      </c>
      <c r="C13" s="2558" t="s">
        <v>327</v>
      </c>
      <c r="D13" s="2553"/>
      <c r="E13" s="2552"/>
      <c r="F13" s="2553"/>
      <c r="G13" s="2552"/>
      <c r="H13" s="2559" t="s">
        <v>2516</v>
      </c>
      <c r="I13" s="2558" t="s">
        <v>2516</v>
      </c>
      <c r="J13" s="2553"/>
      <c r="K13" s="2558" t="s">
        <v>2517</v>
      </c>
      <c r="L13" s="2559" t="s">
        <v>2518</v>
      </c>
      <c r="M13" s="2558" t="s">
        <v>327</v>
      </c>
      <c r="O13" s="2538"/>
      <c r="P13" s="2534"/>
      <c r="Q13" s="2534"/>
      <c r="R13" s="2534"/>
      <c r="S13" s="2534"/>
      <c r="T13" s="2534"/>
      <c r="U13" s="2534"/>
      <c r="V13" s="2534"/>
      <c r="W13" s="2534"/>
      <c r="X13" s="2534"/>
      <c r="Y13" s="2534"/>
      <c r="Z13" s="2534"/>
    </row>
    <row r="14" spans="1:26" ht="12.95" customHeight="1">
      <c r="A14" s="4049"/>
      <c r="B14" s="2557" t="s">
        <v>7</v>
      </c>
      <c r="C14" s="2558" t="s">
        <v>71</v>
      </c>
      <c r="D14" s="2559" t="s">
        <v>327</v>
      </c>
      <c r="E14" s="2558" t="s">
        <v>7</v>
      </c>
      <c r="F14" s="2559" t="s">
        <v>2519</v>
      </c>
      <c r="G14" s="2558" t="s">
        <v>2516</v>
      </c>
      <c r="H14" s="2559" t="s">
        <v>2520</v>
      </c>
      <c r="I14" s="2558" t="s">
        <v>2521</v>
      </c>
      <c r="J14" s="2559" t="s">
        <v>2522</v>
      </c>
      <c r="K14" s="2558" t="s">
        <v>2523</v>
      </c>
      <c r="L14" s="2559" t="s">
        <v>2524</v>
      </c>
      <c r="M14" s="2558" t="s">
        <v>7</v>
      </c>
      <c r="O14" s="2538"/>
      <c r="P14" s="2534"/>
      <c r="Q14" s="2534"/>
      <c r="R14" s="2534"/>
      <c r="S14" s="2534"/>
      <c r="T14" s="2534"/>
      <c r="U14" s="2534"/>
      <c r="V14" s="2534"/>
      <c r="W14" s="2534"/>
      <c r="X14" s="2534"/>
      <c r="Y14" s="2534"/>
      <c r="Z14" s="2534"/>
    </row>
    <row r="15" spans="1:26" ht="12.95" customHeight="1">
      <c r="A15" s="4049"/>
      <c r="B15" s="2557" t="s">
        <v>17</v>
      </c>
      <c r="C15" s="2558" t="s">
        <v>79</v>
      </c>
      <c r="D15" s="2559" t="s">
        <v>2525</v>
      </c>
      <c r="E15" s="2558" t="s">
        <v>2526</v>
      </c>
      <c r="F15" s="2559" t="s">
        <v>2527</v>
      </c>
      <c r="G15" s="2558" t="s">
        <v>2528</v>
      </c>
      <c r="H15" s="2559" t="s">
        <v>2529</v>
      </c>
      <c r="I15" s="2558" t="s">
        <v>2530</v>
      </c>
      <c r="J15" s="2559" t="s">
        <v>2531</v>
      </c>
      <c r="K15" s="2558" t="s">
        <v>2532</v>
      </c>
      <c r="L15" s="2559" t="s">
        <v>1192</v>
      </c>
      <c r="M15" s="2558" t="s">
        <v>17</v>
      </c>
      <c r="O15" s="2538"/>
      <c r="P15" s="2534"/>
      <c r="Q15" s="2534"/>
      <c r="R15" s="2534"/>
      <c r="S15" s="2534"/>
      <c r="T15" s="2534"/>
      <c r="U15" s="2534"/>
      <c r="V15" s="2534"/>
      <c r="W15" s="2534"/>
      <c r="X15" s="2534"/>
      <c r="Y15" s="2534"/>
      <c r="Z15" s="2534"/>
    </row>
    <row r="16" spans="1:26" ht="12.95" customHeight="1">
      <c r="A16" s="2536"/>
      <c r="B16" s="2551"/>
      <c r="C16" s="2552"/>
      <c r="D16" s="2553"/>
      <c r="E16" s="2552"/>
      <c r="F16" s="2553"/>
      <c r="G16" s="2552"/>
      <c r="H16" s="2553"/>
      <c r="I16" s="2552"/>
      <c r="J16" s="2553"/>
      <c r="K16" s="2552"/>
      <c r="L16" s="2553"/>
      <c r="M16" s="2552"/>
      <c r="O16" s="2538"/>
      <c r="P16" s="2534"/>
      <c r="Q16" s="2534"/>
      <c r="R16" s="2534"/>
      <c r="S16" s="2534"/>
      <c r="T16" s="2534"/>
      <c r="U16" s="2534"/>
      <c r="V16" s="2534"/>
      <c r="W16" s="2534"/>
      <c r="X16" s="2534"/>
      <c r="Y16" s="2534"/>
      <c r="Z16" s="2534"/>
    </row>
    <row r="17" spans="1:26" ht="12.95" customHeight="1">
      <c r="A17" s="2536"/>
      <c r="B17" s="2560"/>
      <c r="C17" s="2561"/>
      <c r="D17" s="2562" t="s">
        <v>2533</v>
      </c>
      <c r="E17" s="2563" t="s">
        <v>25</v>
      </c>
      <c r="F17" s="2562" t="s">
        <v>26</v>
      </c>
      <c r="G17" s="2563" t="s">
        <v>27</v>
      </c>
      <c r="H17" s="2562" t="s">
        <v>28</v>
      </c>
      <c r="I17" s="2563" t="s">
        <v>29</v>
      </c>
      <c r="J17" s="2562" t="s">
        <v>30</v>
      </c>
      <c r="K17" s="2563" t="s">
        <v>31</v>
      </c>
      <c r="L17" s="2562" t="s">
        <v>32</v>
      </c>
      <c r="M17" s="2561"/>
      <c r="O17" s="2538"/>
      <c r="P17" s="2534"/>
      <c r="Q17" s="2534"/>
      <c r="R17" s="2534"/>
      <c r="S17" s="2534"/>
      <c r="T17" s="2534"/>
      <c r="U17" s="2534"/>
      <c r="V17" s="2534"/>
      <c r="W17" s="2534"/>
      <c r="X17" s="2534"/>
      <c r="Y17" s="2534"/>
      <c r="Z17" s="2534"/>
    </row>
    <row r="18" spans="1:26" ht="12.95" customHeight="1">
      <c r="A18" s="2536"/>
      <c r="B18" s="3672">
        <v>1</v>
      </c>
      <c r="C18" s="2561"/>
      <c r="D18" s="2484" t="s">
        <v>2534</v>
      </c>
      <c r="E18" s="2564">
        <v>1212</v>
      </c>
      <c r="F18" s="2565"/>
      <c r="G18" s="2564"/>
      <c r="H18" s="2565"/>
      <c r="I18" s="2564">
        <v>92</v>
      </c>
      <c r="J18" s="2565">
        <v>1304</v>
      </c>
      <c r="K18" s="2564">
        <v>89</v>
      </c>
      <c r="L18" s="2566"/>
      <c r="M18" s="3673">
        <v>1</v>
      </c>
      <c r="O18" s="2538"/>
      <c r="P18" s="2556"/>
      <c r="Q18" s="2534"/>
      <c r="R18" s="2534"/>
      <c r="S18" s="2534"/>
      <c r="T18" s="2534"/>
      <c r="U18" s="2534"/>
      <c r="V18" s="2534"/>
      <c r="W18" s="2534"/>
      <c r="X18" s="2534"/>
      <c r="Y18" s="2534"/>
      <c r="Z18" s="2534"/>
    </row>
    <row r="19" spans="1:26" ht="12.95" customHeight="1">
      <c r="A19" s="2536"/>
      <c r="B19" s="3672">
        <v>2</v>
      </c>
      <c r="C19" s="2561"/>
      <c r="D19" s="2484" t="s">
        <v>2535</v>
      </c>
      <c r="E19" s="2564"/>
      <c r="F19" s="2565"/>
      <c r="G19" s="2564"/>
      <c r="H19" s="2565"/>
      <c r="I19" s="2564">
        <v>2</v>
      </c>
      <c r="J19" s="2565">
        <v>2</v>
      </c>
      <c r="K19" s="2564"/>
      <c r="L19" s="2566"/>
      <c r="M19" s="3673">
        <v>2</v>
      </c>
      <c r="O19" s="2538"/>
      <c r="P19" s="2556"/>
      <c r="Q19" s="2534"/>
      <c r="R19" s="2534"/>
      <c r="S19" s="2534"/>
      <c r="T19" s="2534"/>
      <c r="U19" s="2534"/>
      <c r="V19" s="2534"/>
      <c r="W19" s="2534"/>
      <c r="X19" s="2534"/>
      <c r="Y19" s="2534"/>
      <c r="Z19" s="2534"/>
    </row>
    <row r="20" spans="1:26" ht="12.95" customHeight="1">
      <c r="A20" s="2536"/>
      <c r="B20" s="3672">
        <v>3</v>
      </c>
      <c r="C20" s="2561"/>
      <c r="D20" s="2484" t="s">
        <v>2536</v>
      </c>
      <c r="E20" s="2564">
        <v>160</v>
      </c>
      <c r="F20" s="2565"/>
      <c r="G20" s="2564"/>
      <c r="H20" s="2565"/>
      <c r="I20" s="2564">
        <v>43</v>
      </c>
      <c r="J20" s="2565">
        <v>203</v>
      </c>
      <c r="K20" s="2564"/>
      <c r="L20" s="2566"/>
      <c r="M20" s="3673">
        <v>3</v>
      </c>
      <c r="O20" s="2538"/>
      <c r="P20" s="2556"/>
      <c r="Q20" s="2534"/>
      <c r="R20" s="2534"/>
      <c r="S20" s="2534"/>
      <c r="T20" s="2534"/>
      <c r="U20" s="2534"/>
      <c r="V20" s="2534"/>
      <c r="W20" s="2534"/>
      <c r="X20" s="2534"/>
      <c r="Y20" s="2534"/>
      <c r="Z20" s="2534"/>
    </row>
    <row r="21" spans="1:26" ht="12.95" customHeight="1">
      <c r="A21" s="2536"/>
      <c r="B21" s="3672">
        <v>4</v>
      </c>
      <c r="C21" s="2561"/>
      <c r="D21" s="2484" t="s">
        <v>2537</v>
      </c>
      <c r="E21" s="2564"/>
      <c r="F21" s="2565"/>
      <c r="G21" s="2564"/>
      <c r="H21" s="2565"/>
      <c r="I21" s="2564">
        <v>13</v>
      </c>
      <c r="J21" s="2565">
        <v>13</v>
      </c>
      <c r="K21" s="2564"/>
      <c r="L21" s="2566"/>
      <c r="M21" s="3673">
        <v>4</v>
      </c>
      <c r="O21" s="2538"/>
      <c r="P21" s="2556"/>
      <c r="Q21" s="2534"/>
      <c r="R21" s="2534"/>
      <c r="S21" s="2534"/>
      <c r="T21" s="2534"/>
      <c r="U21" s="2534"/>
      <c r="V21" s="2534"/>
      <c r="W21" s="2534"/>
      <c r="X21" s="2534"/>
      <c r="Y21" s="2534"/>
      <c r="Z21" s="2534"/>
    </row>
    <row r="22" spans="1:26" ht="12.95" customHeight="1">
      <c r="A22" s="2536"/>
      <c r="B22" s="3672">
        <v>5</v>
      </c>
      <c r="C22" s="2561"/>
      <c r="D22" s="2484" t="s">
        <v>2538</v>
      </c>
      <c r="E22" s="2564">
        <v>96</v>
      </c>
      <c r="F22" s="2565"/>
      <c r="G22" s="2564"/>
      <c r="H22" s="2565"/>
      <c r="I22" s="2564">
        <v>53</v>
      </c>
      <c r="J22" s="2565">
        <v>149</v>
      </c>
      <c r="K22" s="2564"/>
      <c r="L22" s="2566"/>
      <c r="M22" s="3673">
        <v>5</v>
      </c>
      <c r="O22" s="2538"/>
      <c r="P22" s="2556"/>
      <c r="Q22" s="2534"/>
      <c r="R22" s="2534"/>
      <c r="S22" s="2534"/>
      <c r="T22" s="2534"/>
      <c r="U22" s="2534"/>
      <c r="V22" s="2534"/>
      <c r="W22" s="2534"/>
      <c r="X22" s="2534"/>
      <c r="Y22" s="2534"/>
      <c r="Z22" s="2534"/>
    </row>
    <row r="23" spans="1:26" ht="12.95" customHeight="1">
      <c r="A23" s="2536"/>
      <c r="B23" s="3672">
        <v>6</v>
      </c>
      <c r="C23" s="2561"/>
      <c r="D23" s="2484" t="s">
        <v>2539</v>
      </c>
      <c r="E23" s="2564">
        <v>1710</v>
      </c>
      <c r="F23" s="2565"/>
      <c r="G23" s="2564"/>
      <c r="H23" s="2565"/>
      <c r="I23" s="2564">
        <v>9</v>
      </c>
      <c r="J23" s="2565">
        <v>1719</v>
      </c>
      <c r="K23" s="2564">
        <v>367</v>
      </c>
      <c r="L23" s="2566"/>
      <c r="M23" s="3673">
        <v>6</v>
      </c>
      <c r="O23" s="2538"/>
      <c r="P23" s="2556"/>
      <c r="Q23" s="2534"/>
      <c r="R23" s="2534"/>
      <c r="S23" s="2534"/>
      <c r="T23" s="2534"/>
      <c r="U23" s="2534"/>
      <c r="V23" s="2534"/>
      <c r="W23" s="2534"/>
      <c r="X23" s="2534"/>
      <c r="Y23" s="2534"/>
      <c r="Z23" s="2534"/>
    </row>
    <row r="24" spans="1:26" ht="12.95" customHeight="1">
      <c r="A24" s="2536"/>
      <c r="B24" s="3672">
        <v>7</v>
      </c>
      <c r="C24" s="2561"/>
      <c r="D24" s="2484" t="s">
        <v>2540</v>
      </c>
      <c r="E24" s="2564">
        <v>842</v>
      </c>
      <c r="F24" s="2565"/>
      <c r="G24" s="2564"/>
      <c r="H24" s="2565"/>
      <c r="I24" s="2564">
        <v>414</v>
      </c>
      <c r="J24" s="2565">
        <v>1256</v>
      </c>
      <c r="K24" s="2564">
        <v>63</v>
      </c>
      <c r="L24" s="2566"/>
      <c r="M24" s="3673">
        <v>7</v>
      </c>
      <c r="O24" s="2538"/>
      <c r="P24" s="2556"/>
      <c r="Q24" s="2534"/>
      <c r="R24" s="2534"/>
      <c r="S24" s="2534"/>
      <c r="T24" s="2534"/>
      <c r="U24" s="2534"/>
      <c r="V24" s="2534"/>
      <c r="W24" s="2534"/>
      <c r="X24" s="2534"/>
      <c r="Y24" s="2534"/>
      <c r="Z24" s="2534"/>
    </row>
    <row r="25" spans="1:26" ht="12.95" customHeight="1">
      <c r="A25" s="2536"/>
      <c r="B25" s="3672">
        <v>8</v>
      </c>
      <c r="C25" s="2561"/>
      <c r="D25" s="2484" t="s">
        <v>2541</v>
      </c>
      <c r="E25" s="2564">
        <v>1178</v>
      </c>
      <c r="F25" s="2565"/>
      <c r="G25" s="2564">
        <v>2</v>
      </c>
      <c r="H25" s="2565"/>
      <c r="I25" s="2564">
        <v>265</v>
      </c>
      <c r="J25" s="2565">
        <v>1445</v>
      </c>
      <c r="K25" s="2564">
        <v>62</v>
      </c>
      <c r="L25" s="2566"/>
      <c r="M25" s="3673">
        <v>8</v>
      </c>
      <c r="O25" s="2567"/>
      <c r="P25" s="2556"/>
      <c r="Q25" s="2534"/>
      <c r="R25" s="2534"/>
      <c r="S25" s="2534"/>
      <c r="T25" s="2534"/>
      <c r="U25" s="2534"/>
      <c r="V25" s="2534"/>
      <c r="W25" s="2534"/>
      <c r="X25" s="2534"/>
      <c r="Y25" s="2534"/>
      <c r="Z25" s="2534"/>
    </row>
    <row r="26" spans="1:26" ht="12.95" customHeight="1">
      <c r="A26" s="2536"/>
      <c r="B26" s="3672">
        <v>9</v>
      </c>
      <c r="C26" s="2561"/>
      <c r="D26" s="2484" t="s">
        <v>2542</v>
      </c>
      <c r="E26" s="2564">
        <v>5</v>
      </c>
      <c r="F26" s="2565"/>
      <c r="G26" s="2564"/>
      <c r="H26" s="2565">
        <v>1</v>
      </c>
      <c r="I26" s="2564">
        <v>37</v>
      </c>
      <c r="J26" s="2565">
        <v>43</v>
      </c>
      <c r="K26" s="2564">
        <v>41</v>
      </c>
      <c r="L26" s="2566"/>
      <c r="M26" s="3673">
        <v>9</v>
      </c>
      <c r="O26" s="2567"/>
      <c r="P26" s="2556"/>
      <c r="Q26" s="2534"/>
      <c r="R26" s="2534"/>
      <c r="S26" s="2534"/>
      <c r="T26" s="2534"/>
      <c r="U26" s="2534"/>
      <c r="V26" s="2534"/>
      <c r="W26" s="2534"/>
      <c r="X26" s="2534"/>
      <c r="Y26" s="2534"/>
      <c r="Z26" s="2534"/>
    </row>
    <row r="27" spans="1:26" ht="12.95" customHeight="1">
      <c r="B27" s="3672">
        <v>10</v>
      </c>
      <c r="C27" s="2561"/>
      <c r="D27" s="2484" t="s">
        <v>2543</v>
      </c>
      <c r="E27" s="2564"/>
      <c r="F27" s="2565"/>
      <c r="G27" s="2564"/>
      <c r="H27" s="2565"/>
      <c r="I27" s="2564">
        <v>2</v>
      </c>
      <c r="J27" s="2565">
        <v>2</v>
      </c>
      <c r="K27" s="2564"/>
      <c r="L27" s="2566"/>
      <c r="M27" s="3673">
        <v>10</v>
      </c>
      <c r="O27" s="2567"/>
      <c r="P27" s="2556"/>
      <c r="Q27" s="2534"/>
      <c r="R27" s="2534"/>
      <c r="S27" s="2534"/>
      <c r="T27" s="2534"/>
      <c r="U27" s="2534"/>
      <c r="V27" s="2534"/>
      <c r="W27" s="2534"/>
      <c r="X27" s="2534"/>
      <c r="Y27" s="2534"/>
      <c r="Z27" s="2534"/>
    </row>
    <row r="28" spans="1:26" ht="12.95" customHeight="1">
      <c r="B28" s="3672">
        <v>11</v>
      </c>
      <c r="C28" s="2561"/>
      <c r="D28" s="2484" t="s">
        <v>2544</v>
      </c>
      <c r="E28" s="2564">
        <v>154</v>
      </c>
      <c r="F28" s="2565"/>
      <c r="G28" s="2564">
        <v>212</v>
      </c>
      <c r="H28" s="2565"/>
      <c r="I28" s="2564">
        <v>63</v>
      </c>
      <c r="J28" s="2565">
        <v>429</v>
      </c>
      <c r="K28" s="2564"/>
      <c r="L28" s="2566"/>
      <c r="M28" s="3674">
        <v>11</v>
      </c>
      <c r="O28" s="2567"/>
      <c r="P28" s="2556"/>
      <c r="Q28" s="2534"/>
      <c r="R28" s="2534"/>
      <c r="S28" s="2534"/>
      <c r="T28" s="2534"/>
      <c r="U28" s="2534"/>
      <c r="V28" s="2534"/>
      <c r="W28" s="2534"/>
      <c r="X28" s="2534"/>
      <c r="Y28" s="2534"/>
      <c r="Z28" s="2534"/>
    </row>
    <row r="29" spans="1:26" ht="12.95" customHeight="1">
      <c r="B29" s="3672">
        <v>12</v>
      </c>
      <c r="C29" s="2561"/>
      <c r="D29" s="2484" t="s">
        <v>2545</v>
      </c>
      <c r="E29" s="2564">
        <v>72</v>
      </c>
      <c r="F29" s="2565"/>
      <c r="G29" s="2564"/>
      <c r="H29" s="2565"/>
      <c r="I29" s="2564">
        <v>4</v>
      </c>
      <c r="J29" s="2565">
        <v>76</v>
      </c>
      <c r="K29" s="2564"/>
      <c r="L29" s="2566"/>
      <c r="M29" s="3674">
        <v>12</v>
      </c>
      <c r="O29" s="2567"/>
      <c r="P29" s="2556"/>
      <c r="Q29" s="2534"/>
      <c r="R29" s="2534"/>
      <c r="S29" s="2534"/>
      <c r="T29" s="2534"/>
      <c r="U29" s="2534"/>
      <c r="V29" s="2534"/>
      <c r="W29" s="2534"/>
      <c r="X29" s="2534"/>
      <c r="Y29" s="2534"/>
      <c r="Z29" s="2534"/>
    </row>
    <row r="30" spans="1:26" ht="12.95" customHeight="1">
      <c r="B30" s="3672">
        <v>13</v>
      </c>
      <c r="C30" s="2561"/>
      <c r="D30" s="2484" t="s">
        <v>2546</v>
      </c>
      <c r="E30" s="2564">
        <v>95</v>
      </c>
      <c r="F30" s="2565"/>
      <c r="G30" s="2564"/>
      <c r="H30" s="2565"/>
      <c r="I30" s="2564">
        <v>174</v>
      </c>
      <c r="J30" s="2565">
        <v>269</v>
      </c>
      <c r="K30" s="2564"/>
      <c r="L30" s="2566"/>
      <c r="M30" s="3674">
        <v>13</v>
      </c>
      <c r="O30" s="2568"/>
      <c r="P30" s="2556"/>
      <c r="Q30" s="2534"/>
      <c r="R30" s="2534"/>
      <c r="S30" s="2534"/>
      <c r="T30" s="2534"/>
      <c r="U30" s="2534"/>
      <c r="V30" s="2534"/>
      <c r="W30" s="2534"/>
      <c r="X30" s="2534"/>
      <c r="Y30" s="2534"/>
      <c r="Z30" s="2534"/>
    </row>
    <row r="31" spans="1:26" ht="12.95" customHeight="1">
      <c r="B31" s="3672">
        <v>14</v>
      </c>
      <c r="C31" s="2561"/>
      <c r="D31" s="2484" t="s">
        <v>2547</v>
      </c>
      <c r="E31" s="2564">
        <v>115</v>
      </c>
      <c r="F31" s="2565"/>
      <c r="G31" s="2564"/>
      <c r="H31" s="2565"/>
      <c r="I31" s="2564">
        <v>372</v>
      </c>
      <c r="J31" s="2565">
        <v>487</v>
      </c>
      <c r="K31" s="2564">
        <v>157</v>
      </c>
      <c r="L31" s="2566"/>
      <c r="M31" s="3674">
        <v>14</v>
      </c>
      <c r="O31" s="2567"/>
      <c r="P31" s="2556"/>
      <c r="Q31" s="2534"/>
      <c r="R31" s="2534"/>
      <c r="S31" s="2534"/>
      <c r="T31" s="2534"/>
      <c r="U31" s="2534"/>
      <c r="V31" s="2534"/>
      <c r="W31" s="2534"/>
      <c r="X31" s="2534"/>
      <c r="Y31" s="2534"/>
      <c r="Z31" s="2534"/>
    </row>
    <row r="32" spans="1:26" ht="12.95" customHeight="1">
      <c r="B32" s="3672">
        <v>15</v>
      </c>
      <c r="C32" s="2561"/>
      <c r="D32" s="2484" t="s">
        <v>2548</v>
      </c>
      <c r="E32" s="2564">
        <v>209</v>
      </c>
      <c r="F32" s="2565"/>
      <c r="G32" s="2564"/>
      <c r="H32" s="2565"/>
      <c r="I32" s="2564">
        <v>2</v>
      </c>
      <c r="J32" s="2565">
        <v>211</v>
      </c>
      <c r="K32" s="2564"/>
      <c r="L32" s="2566"/>
      <c r="M32" s="3674">
        <v>15</v>
      </c>
      <c r="O32" s="2567"/>
      <c r="P32" s="2556"/>
      <c r="Q32" s="2534"/>
      <c r="R32" s="2534"/>
      <c r="S32" s="2534"/>
      <c r="T32" s="2534"/>
      <c r="U32" s="2534"/>
      <c r="V32" s="2534"/>
      <c r="W32" s="2534"/>
      <c r="X32" s="2534"/>
      <c r="Y32" s="2534"/>
      <c r="Z32" s="2534"/>
    </row>
    <row r="33" spans="2:26" ht="12.95" customHeight="1">
      <c r="B33" s="3672">
        <v>16</v>
      </c>
      <c r="C33" s="2561"/>
      <c r="D33" s="2484" t="s">
        <v>2549</v>
      </c>
      <c r="E33" s="2564">
        <v>344</v>
      </c>
      <c r="F33" s="2565"/>
      <c r="G33" s="2564"/>
      <c r="H33" s="2565"/>
      <c r="I33" s="2564">
        <v>65</v>
      </c>
      <c r="J33" s="2565">
        <v>409</v>
      </c>
      <c r="K33" s="2564"/>
      <c r="L33" s="2566"/>
      <c r="M33" s="3674">
        <v>16</v>
      </c>
      <c r="O33" s="2567"/>
      <c r="P33" s="2556"/>
      <c r="Q33" s="2534"/>
      <c r="R33" s="2534"/>
      <c r="S33" s="2534"/>
      <c r="T33" s="2534"/>
      <c r="U33" s="2534"/>
      <c r="V33" s="2534"/>
      <c r="W33" s="2534"/>
      <c r="X33" s="2534"/>
      <c r="Y33" s="2534"/>
      <c r="Z33" s="2534"/>
    </row>
    <row r="34" spans="2:26" ht="12.95" customHeight="1">
      <c r="B34" s="3672">
        <v>17</v>
      </c>
      <c r="C34" s="2561"/>
      <c r="D34" s="2484" t="s">
        <v>2550</v>
      </c>
      <c r="E34" s="2564">
        <v>124</v>
      </c>
      <c r="F34" s="2565"/>
      <c r="G34" s="2564"/>
      <c r="H34" s="2565"/>
      <c r="I34" s="2564">
        <v>807</v>
      </c>
      <c r="J34" s="2565">
        <v>931</v>
      </c>
      <c r="K34" s="2564">
        <v>2</v>
      </c>
      <c r="L34" s="2566"/>
      <c r="M34" s="3674">
        <v>17</v>
      </c>
      <c r="O34" s="2568"/>
      <c r="P34" s="2556"/>
      <c r="Q34" s="2534"/>
      <c r="R34" s="2534"/>
      <c r="S34" s="2534"/>
      <c r="T34" s="2534"/>
      <c r="U34" s="2534"/>
      <c r="V34" s="2534"/>
      <c r="W34" s="2534"/>
      <c r="X34" s="2534"/>
      <c r="Y34" s="2534"/>
      <c r="Z34" s="2534"/>
    </row>
    <row r="35" spans="2:26" ht="12.95" customHeight="1">
      <c r="B35" s="3672">
        <v>18</v>
      </c>
      <c r="C35" s="2561"/>
      <c r="D35" s="2484" t="s">
        <v>2551</v>
      </c>
      <c r="E35" s="2564">
        <v>457</v>
      </c>
      <c r="F35" s="2565"/>
      <c r="G35" s="2564"/>
      <c r="H35" s="2565"/>
      <c r="I35" s="2564">
        <v>294</v>
      </c>
      <c r="J35" s="2565">
        <v>751</v>
      </c>
      <c r="K35" s="2564">
        <v>178</v>
      </c>
      <c r="L35" s="2566"/>
      <c r="M35" s="3674">
        <v>18</v>
      </c>
      <c r="O35" s="2567"/>
      <c r="P35" s="2556"/>
      <c r="Q35" s="2534"/>
      <c r="R35" s="2534"/>
      <c r="S35" s="2534"/>
      <c r="T35" s="2534"/>
      <c r="U35" s="2534"/>
      <c r="V35" s="2534"/>
      <c r="W35" s="2534"/>
      <c r="X35" s="2534"/>
      <c r="Y35" s="2534"/>
      <c r="Z35" s="2534"/>
    </row>
    <row r="36" spans="2:26" ht="12.95" customHeight="1">
      <c r="B36" s="3672">
        <v>19</v>
      </c>
      <c r="C36" s="2561"/>
      <c r="D36" s="2484" t="s">
        <v>2552</v>
      </c>
      <c r="E36" s="2564">
        <v>829</v>
      </c>
      <c r="F36" s="2565"/>
      <c r="G36" s="2564"/>
      <c r="H36" s="2565"/>
      <c r="I36" s="2564">
        <v>364</v>
      </c>
      <c r="J36" s="2565">
        <v>1193</v>
      </c>
      <c r="K36" s="2564">
        <v>418</v>
      </c>
      <c r="L36" s="2566"/>
      <c r="M36" s="3674">
        <v>19</v>
      </c>
      <c r="O36" s="2567"/>
      <c r="P36" s="2556"/>
      <c r="Q36" s="2534"/>
      <c r="R36" s="2534"/>
      <c r="S36" s="2534"/>
      <c r="T36" s="2534"/>
      <c r="U36" s="2534"/>
      <c r="V36" s="2534"/>
      <c r="W36" s="2534"/>
      <c r="X36" s="2534"/>
      <c r="Y36" s="2534"/>
      <c r="Z36" s="2534"/>
    </row>
    <row r="37" spans="2:26" ht="12.95" customHeight="1">
      <c r="B37" s="3672">
        <v>20</v>
      </c>
      <c r="C37" s="2561"/>
      <c r="D37" s="2484" t="s">
        <v>2553</v>
      </c>
      <c r="E37" s="2564">
        <v>1764</v>
      </c>
      <c r="F37" s="2565"/>
      <c r="G37" s="2564">
        <v>10</v>
      </c>
      <c r="H37" s="2565"/>
      <c r="I37" s="2564">
        <v>398</v>
      </c>
      <c r="J37" s="2565">
        <v>2172</v>
      </c>
      <c r="K37" s="2564">
        <v>60</v>
      </c>
      <c r="L37" s="2566"/>
      <c r="M37" s="3674">
        <v>20</v>
      </c>
      <c r="O37" s="2568"/>
      <c r="P37" s="2556"/>
      <c r="Q37" s="2534"/>
      <c r="R37" s="2534"/>
      <c r="S37" s="2534"/>
      <c r="T37" s="2534"/>
      <c r="U37" s="2534"/>
      <c r="V37" s="2534"/>
      <c r="W37" s="2534"/>
      <c r="X37" s="2534"/>
      <c r="Y37" s="2534"/>
      <c r="Z37" s="2534"/>
    </row>
    <row r="38" spans="2:26" ht="12.95" customHeight="1">
      <c r="B38" s="3672">
        <v>21</v>
      </c>
      <c r="C38" s="2561"/>
      <c r="D38" s="2484" t="s">
        <v>2554</v>
      </c>
      <c r="E38" s="2564">
        <v>1637</v>
      </c>
      <c r="F38" s="2565"/>
      <c r="G38" s="2564"/>
      <c r="H38" s="2565">
        <v>5</v>
      </c>
      <c r="I38" s="2564">
        <v>637</v>
      </c>
      <c r="J38" s="2565">
        <v>2279</v>
      </c>
      <c r="K38" s="2564">
        <v>191</v>
      </c>
      <c r="L38" s="2566"/>
      <c r="M38" s="3674">
        <v>21</v>
      </c>
      <c r="O38" s="2567"/>
      <c r="P38" s="2556"/>
      <c r="Q38" s="2534"/>
      <c r="R38" s="2534"/>
      <c r="S38" s="2534"/>
      <c r="T38" s="2534"/>
      <c r="U38" s="2534"/>
      <c r="V38" s="2534"/>
      <c r="W38" s="2534"/>
      <c r="X38" s="2534"/>
      <c r="Y38" s="2534"/>
      <c r="Z38" s="2534"/>
    </row>
    <row r="39" spans="2:26" ht="12.95" customHeight="1">
      <c r="B39" s="3672">
        <v>22</v>
      </c>
      <c r="C39" s="2561"/>
      <c r="D39" s="2484" t="s">
        <v>2555</v>
      </c>
      <c r="E39" s="2564">
        <v>658</v>
      </c>
      <c r="F39" s="2565"/>
      <c r="G39" s="2564"/>
      <c r="H39" s="2565"/>
      <c r="I39" s="2564">
        <v>104</v>
      </c>
      <c r="J39" s="2565">
        <v>762</v>
      </c>
      <c r="K39" s="2564">
        <v>37</v>
      </c>
      <c r="L39" s="2566"/>
      <c r="M39" s="3674">
        <v>22</v>
      </c>
      <c r="O39" s="2568"/>
      <c r="P39" s="2556"/>
      <c r="Q39" s="2534"/>
      <c r="R39" s="2534"/>
      <c r="S39" s="2534"/>
      <c r="T39" s="2534"/>
      <c r="U39" s="2534"/>
      <c r="V39" s="2534"/>
      <c r="W39" s="2534"/>
      <c r="X39" s="2534"/>
      <c r="Y39" s="2534"/>
      <c r="Z39" s="2534"/>
    </row>
    <row r="40" spans="2:26" ht="12.95" customHeight="1">
      <c r="B40" s="3672">
        <v>23</v>
      </c>
      <c r="C40" s="2561"/>
      <c r="D40" s="2484" t="s">
        <v>2556</v>
      </c>
      <c r="E40" s="2564">
        <v>662</v>
      </c>
      <c r="F40" s="2565"/>
      <c r="G40" s="2564">
        <v>136</v>
      </c>
      <c r="H40" s="2565"/>
      <c r="I40" s="2564">
        <v>46</v>
      </c>
      <c r="J40" s="2565">
        <v>844</v>
      </c>
      <c r="K40" s="2564">
        <v>144</v>
      </c>
      <c r="L40" s="2566"/>
      <c r="M40" s="3674">
        <v>23</v>
      </c>
      <c r="O40" s="2567"/>
      <c r="P40" s="2556"/>
      <c r="Q40" s="2534"/>
      <c r="R40" s="2534"/>
      <c r="S40" s="2534"/>
      <c r="T40" s="2534"/>
      <c r="U40" s="2534"/>
      <c r="V40" s="2534"/>
      <c r="W40" s="2534"/>
      <c r="X40" s="2534"/>
      <c r="Y40" s="2534"/>
      <c r="Z40" s="2534"/>
    </row>
    <row r="41" spans="2:26" ht="12.95" customHeight="1">
      <c r="B41" s="3672">
        <v>24</v>
      </c>
      <c r="C41" s="2561"/>
      <c r="D41" s="2484" t="s">
        <v>2557</v>
      </c>
      <c r="E41" s="2564">
        <v>1897</v>
      </c>
      <c r="F41" s="2565"/>
      <c r="G41" s="2564"/>
      <c r="H41" s="2565"/>
      <c r="I41" s="2564">
        <v>107</v>
      </c>
      <c r="J41" s="2565">
        <v>2004</v>
      </c>
      <c r="K41" s="2564">
        <v>143</v>
      </c>
      <c r="L41" s="2566"/>
      <c r="M41" s="3674">
        <v>24</v>
      </c>
      <c r="O41" s="2567"/>
      <c r="P41" s="2556"/>
      <c r="Q41" s="2534"/>
      <c r="R41" s="2534"/>
      <c r="S41" s="2534"/>
      <c r="T41" s="2534"/>
      <c r="U41" s="2534"/>
      <c r="V41" s="2534"/>
      <c r="W41" s="2534"/>
      <c r="X41" s="2534"/>
      <c r="Y41" s="2534"/>
      <c r="Z41" s="2534"/>
    </row>
    <row r="42" spans="2:26" ht="12.95" customHeight="1">
      <c r="B42" s="3672">
        <v>25</v>
      </c>
      <c r="C42" s="2561"/>
      <c r="D42" s="2484" t="s">
        <v>2558</v>
      </c>
      <c r="E42" s="2564">
        <v>771</v>
      </c>
      <c r="F42" s="2565"/>
      <c r="G42" s="2564"/>
      <c r="H42" s="2565"/>
      <c r="I42" s="2564">
        <v>35</v>
      </c>
      <c r="J42" s="2565">
        <v>806</v>
      </c>
      <c r="K42" s="2564">
        <v>29</v>
      </c>
      <c r="L42" s="2566"/>
      <c r="M42" s="3674">
        <v>25</v>
      </c>
      <c r="O42" s="2567"/>
      <c r="P42" s="2556"/>
      <c r="Q42" s="2534"/>
      <c r="R42" s="2534"/>
      <c r="S42" s="2534"/>
      <c r="T42" s="2534"/>
      <c r="U42" s="2534"/>
      <c r="V42" s="2534"/>
      <c r="W42" s="2534"/>
      <c r="X42" s="2534"/>
      <c r="Y42" s="2534"/>
      <c r="Z42" s="2534"/>
    </row>
    <row r="43" spans="2:26" ht="12.95" customHeight="1">
      <c r="B43" s="3672">
        <v>26</v>
      </c>
      <c r="C43" s="2561"/>
      <c r="D43" s="2484"/>
      <c r="E43" s="2564"/>
      <c r="F43" s="2565"/>
      <c r="G43" s="2564"/>
      <c r="H43" s="2565"/>
      <c r="I43" s="2564"/>
      <c r="J43" s="2565"/>
      <c r="K43" s="2564"/>
      <c r="L43" s="2566"/>
      <c r="M43" s="3674">
        <v>26</v>
      </c>
      <c r="O43" s="2569"/>
      <c r="P43" s="2534"/>
      <c r="Q43" s="2534"/>
      <c r="R43" s="2534"/>
      <c r="S43" s="2534"/>
      <c r="T43" s="2534"/>
      <c r="U43" s="2534"/>
      <c r="V43" s="2534"/>
      <c r="W43" s="2534"/>
      <c r="X43" s="2534"/>
      <c r="Y43" s="2534"/>
      <c r="Z43" s="2534"/>
    </row>
    <row r="44" spans="2:26" ht="12.95" customHeight="1">
      <c r="B44" s="3672">
        <v>27</v>
      </c>
      <c r="C44" s="2561"/>
      <c r="D44" s="2484"/>
      <c r="E44" s="2564"/>
      <c r="F44" s="2565"/>
      <c r="G44" s="2564"/>
      <c r="H44" s="2565"/>
      <c r="I44" s="2564"/>
      <c r="J44" s="2565"/>
      <c r="K44" s="2564"/>
      <c r="L44" s="2566"/>
      <c r="M44" s="3674">
        <v>27</v>
      </c>
      <c r="O44" s="2538"/>
      <c r="P44" s="2534"/>
      <c r="Q44" s="2534"/>
      <c r="R44" s="2534"/>
      <c r="S44" s="2534"/>
      <c r="T44" s="2534"/>
      <c r="U44" s="2534"/>
      <c r="V44" s="2534"/>
      <c r="W44" s="2534"/>
      <c r="X44" s="2534"/>
      <c r="Y44" s="2534"/>
      <c r="Z44" s="2534"/>
    </row>
    <row r="45" spans="2:26" ht="12.95" customHeight="1">
      <c r="B45" s="3672">
        <v>28</v>
      </c>
      <c r="C45" s="2561"/>
      <c r="D45" s="2484"/>
      <c r="E45" s="2564"/>
      <c r="F45" s="2565"/>
      <c r="G45" s="2564"/>
      <c r="H45" s="2565"/>
      <c r="I45" s="2564"/>
      <c r="J45" s="2565"/>
      <c r="K45" s="2564"/>
      <c r="L45" s="2565"/>
      <c r="M45" s="3674">
        <v>28</v>
      </c>
      <c r="O45" s="2538"/>
      <c r="P45" s="2534"/>
      <c r="Q45" s="2534"/>
      <c r="R45" s="2534"/>
      <c r="S45" s="2534"/>
      <c r="T45" s="2534"/>
      <c r="U45" s="2534"/>
      <c r="V45" s="2534"/>
      <c r="W45" s="2534"/>
      <c r="X45" s="2534"/>
      <c r="Y45" s="2534"/>
      <c r="Z45" s="2534"/>
    </row>
    <row r="46" spans="2:26" ht="12.95" customHeight="1">
      <c r="B46" s="3672">
        <v>29</v>
      </c>
      <c r="C46" s="2561"/>
      <c r="D46" s="2484"/>
      <c r="E46" s="2564"/>
      <c r="F46" s="2565"/>
      <c r="G46" s="2564"/>
      <c r="H46" s="2565"/>
      <c r="I46" s="2564"/>
      <c r="J46" s="2565"/>
      <c r="K46" s="2564"/>
      <c r="L46" s="2565"/>
      <c r="M46" s="3674">
        <v>29</v>
      </c>
      <c r="O46" s="2538"/>
      <c r="P46" s="2534"/>
      <c r="Q46" s="2534"/>
      <c r="R46" s="2534"/>
      <c r="S46" s="2534"/>
      <c r="T46" s="2534"/>
      <c r="U46" s="2534"/>
      <c r="V46" s="2534"/>
      <c r="W46" s="2534"/>
      <c r="X46" s="2534"/>
      <c r="Y46" s="2534"/>
      <c r="Z46" s="2534"/>
    </row>
    <row r="47" spans="2:26" ht="12.95" customHeight="1">
      <c r="B47" s="3672">
        <v>30</v>
      </c>
      <c r="C47" s="2561"/>
      <c r="D47" s="2484"/>
      <c r="E47" s="2564"/>
      <c r="F47" s="2565"/>
      <c r="G47" s="2564"/>
      <c r="H47" s="2565"/>
      <c r="I47" s="2564"/>
      <c r="J47" s="2565"/>
      <c r="K47" s="2564"/>
      <c r="L47" s="2565"/>
      <c r="M47" s="3674">
        <v>30</v>
      </c>
      <c r="O47" s="2538"/>
      <c r="P47" s="2534"/>
      <c r="Q47" s="2534"/>
      <c r="R47" s="2534"/>
      <c r="S47" s="2534"/>
      <c r="T47" s="2534"/>
      <c r="U47" s="2534"/>
      <c r="V47" s="2534"/>
      <c r="W47" s="2534"/>
      <c r="X47" s="2534"/>
      <c r="Y47" s="2534"/>
      <c r="Z47" s="2534"/>
    </row>
    <row r="48" spans="2:26" ht="12.95" customHeight="1">
      <c r="B48" s="3672">
        <v>31</v>
      </c>
      <c r="C48" s="2561"/>
      <c r="D48" s="2484"/>
      <c r="E48" s="2564"/>
      <c r="F48" s="2565"/>
      <c r="G48" s="2564"/>
      <c r="H48" s="2565"/>
      <c r="I48" s="2564"/>
      <c r="J48" s="2565"/>
      <c r="K48" s="2564"/>
      <c r="L48" s="2565"/>
      <c r="M48" s="3674">
        <v>31</v>
      </c>
      <c r="O48" s="2538"/>
      <c r="P48" s="2534"/>
      <c r="Q48" s="2534"/>
      <c r="R48" s="2534"/>
      <c r="S48" s="2534"/>
      <c r="T48" s="2534"/>
      <c r="U48" s="2534"/>
      <c r="V48" s="2534"/>
      <c r="W48" s="2534"/>
      <c r="X48" s="2534"/>
      <c r="Y48" s="2534"/>
      <c r="Z48" s="2534"/>
    </row>
    <row r="49" spans="2:26" ht="12.95" customHeight="1">
      <c r="B49" s="3672">
        <v>32</v>
      </c>
      <c r="C49" s="2570" t="s">
        <v>2559</v>
      </c>
      <c r="D49" s="2485"/>
      <c r="E49" s="2564">
        <v>14991</v>
      </c>
      <c r="F49" s="2564" t="s">
        <v>327</v>
      </c>
      <c r="G49" s="2564">
        <v>360</v>
      </c>
      <c r="H49" s="2565">
        <v>6</v>
      </c>
      <c r="I49" s="2564">
        <v>4402</v>
      </c>
      <c r="J49" s="2565">
        <v>19759</v>
      </c>
      <c r="K49" s="2564">
        <v>1981</v>
      </c>
      <c r="L49" s="2565"/>
      <c r="M49" s="3674">
        <v>32</v>
      </c>
      <c r="O49" s="2538"/>
      <c r="P49" s="2534"/>
      <c r="Q49" s="2534"/>
      <c r="R49" s="2534"/>
      <c r="S49" s="2534"/>
      <c r="T49" s="2534"/>
      <c r="U49" s="2534"/>
      <c r="V49" s="2534"/>
      <c r="W49" s="2534"/>
      <c r="X49" s="2534"/>
      <c r="Y49" s="2534"/>
      <c r="Z49" s="2534"/>
    </row>
    <row r="57" spans="2:26">
      <c r="O57" s="2538"/>
      <c r="P57" s="2534"/>
      <c r="Q57" s="2534"/>
      <c r="R57" s="2534"/>
      <c r="S57" s="2534"/>
      <c r="T57" s="2534"/>
      <c r="U57" s="2534"/>
      <c r="V57" s="2534"/>
      <c r="W57" s="2534"/>
      <c r="X57" s="2534"/>
      <c r="Y57" s="2534"/>
      <c r="Z57" s="2534"/>
    </row>
    <row r="58" spans="2:26">
      <c r="Z58" s="2534"/>
    </row>
    <row r="2046" spans="5:26">
      <c r="E2046" s="2571"/>
      <c r="F2046" s="2571"/>
      <c r="G2046" s="2571"/>
      <c r="H2046" s="2571"/>
      <c r="I2046" s="2571"/>
      <c r="J2046" s="2571"/>
      <c r="K2046" s="2571"/>
      <c r="L2046" s="2571"/>
      <c r="M2046" s="2571"/>
      <c r="O2046" s="2538"/>
      <c r="P2046" s="2534"/>
      <c r="Q2046" s="2534"/>
      <c r="R2046" s="2534"/>
      <c r="S2046" s="2534"/>
      <c r="T2046" s="2534"/>
      <c r="U2046" s="2534"/>
      <c r="V2046" s="2534"/>
      <c r="W2046" s="2534"/>
      <c r="X2046" s="2534"/>
      <c r="Y2046" s="2534"/>
      <c r="Z2046" s="2534"/>
    </row>
  </sheetData>
  <customSheetViews>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1"/>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2"/>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3"/>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4"/>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5"/>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6"/>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7"/>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8"/>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9"/>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10"/>
      <headerFooter alignWithMargins="0"/>
    </customSheetView>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11"/>
      <headerFooter alignWithMargins="0"/>
    </customSheetView>
  </customSheetViews>
  <mergeCells count="1">
    <mergeCell ref="A4:A15"/>
  </mergeCells>
  <printOptions horizontalCentered="1" verticalCentered="1"/>
  <pageMargins left="0.5" right="0.5" top="0.5" bottom="0.25" header="0.5" footer="0.5"/>
  <pageSetup scale="93" orientation="landscape" r:id="rId12"/>
  <headerFooter alignWithMargins="0"/>
  <drawing r:id="rId13"/>
  <legacyDrawing r:id="rId1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
  <sheetViews>
    <sheetView workbookViewId="0">
      <selection activeCell="C38" sqref="C38"/>
    </sheetView>
  </sheetViews>
  <sheetFormatPr defaultColWidth="9.140625" defaultRowHeight="12.75"/>
  <cols>
    <col min="1" max="16384" width="9.140625" style="687"/>
  </cols>
  <sheetData>
    <row r="1" spans="1:9" s="685" customFormat="1" ht="12">
      <c r="A1" s="684">
        <v>76</v>
      </c>
      <c r="I1" s="686" t="s">
        <v>3461</v>
      </c>
    </row>
    <row r="2" spans="1:9">
      <c r="A2" s="3891" t="s">
        <v>37</v>
      </c>
      <c r="B2" s="3892"/>
      <c r="C2" s="3892"/>
      <c r="D2" s="3892"/>
      <c r="E2" s="3892"/>
      <c r="F2" s="3892"/>
      <c r="G2" s="3892"/>
      <c r="H2" s="3892"/>
      <c r="I2" s="3893"/>
    </row>
    <row r="3" spans="1:9">
      <c r="A3" s="688"/>
      <c r="B3" s="689"/>
      <c r="C3" s="689"/>
      <c r="D3" s="689"/>
      <c r="E3" s="689"/>
      <c r="F3" s="689"/>
      <c r="G3" s="689"/>
      <c r="H3" s="689"/>
      <c r="I3" s="690"/>
    </row>
    <row r="4" spans="1:9">
      <c r="A4" s="3923"/>
      <c r="B4" s="3924"/>
      <c r="C4" s="3924"/>
      <c r="D4" s="3924"/>
      <c r="E4" s="3924"/>
      <c r="F4" s="3924"/>
      <c r="G4" s="3924"/>
      <c r="H4" s="3924"/>
      <c r="I4" s="3925"/>
    </row>
    <row r="5" spans="1:9">
      <c r="A5" s="688"/>
      <c r="B5" s="689"/>
      <c r="C5" s="689"/>
      <c r="D5" s="689"/>
      <c r="E5" s="689"/>
      <c r="F5" s="689"/>
      <c r="G5" s="689"/>
      <c r="H5" s="689"/>
      <c r="I5" s="690"/>
    </row>
    <row r="6" spans="1:9">
      <c r="A6" s="688"/>
      <c r="B6" s="689"/>
      <c r="C6" s="689"/>
      <c r="D6" s="689"/>
      <c r="E6" s="689"/>
      <c r="F6" s="689"/>
      <c r="G6" s="689"/>
      <c r="H6" s="689"/>
      <c r="I6" s="690"/>
    </row>
    <row r="7" spans="1:9">
      <c r="A7" s="688"/>
      <c r="B7" s="689"/>
      <c r="C7" s="689"/>
      <c r="D7" s="689"/>
      <c r="E7" s="689"/>
      <c r="F7" s="689"/>
      <c r="G7" s="689"/>
      <c r="H7" s="689"/>
      <c r="I7" s="690"/>
    </row>
    <row r="8" spans="1:9">
      <c r="A8" s="688"/>
      <c r="B8" s="689"/>
      <c r="C8" s="689"/>
      <c r="D8" s="689"/>
      <c r="E8" s="689"/>
      <c r="F8" s="689"/>
      <c r="G8" s="689"/>
      <c r="H8" s="689"/>
      <c r="I8" s="690"/>
    </row>
    <row r="9" spans="1:9">
      <c r="A9" s="688"/>
      <c r="B9" s="689"/>
      <c r="C9" s="689"/>
      <c r="D9" s="689"/>
      <c r="E9" s="689"/>
      <c r="F9" s="689"/>
      <c r="G9" s="689"/>
      <c r="H9" s="689"/>
      <c r="I9" s="690"/>
    </row>
    <row r="10" spans="1:9">
      <c r="A10" s="688"/>
      <c r="B10" s="689"/>
      <c r="C10" s="689"/>
      <c r="D10" s="689"/>
      <c r="E10" s="689"/>
      <c r="F10" s="689"/>
      <c r="G10" s="689"/>
      <c r="H10" s="689"/>
      <c r="I10" s="690"/>
    </row>
    <row r="11" spans="1:9">
      <c r="A11" s="688"/>
      <c r="B11" s="689"/>
      <c r="C11" s="689"/>
      <c r="D11" s="689"/>
      <c r="E11" s="689"/>
      <c r="F11" s="689"/>
      <c r="G11" s="689"/>
      <c r="H11" s="689"/>
      <c r="I11" s="690"/>
    </row>
    <row r="12" spans="1:9">
      <c r="A12" s="688"/>
      <c r="B12" s="689"/>
      <c r="C12" s="689"/>
      <c r="D12" s="689"/>
      <c r="E12" s="689"/>
      <c r="F12" s="689"/>
      <c r="G12" s="689"/>
      <c r="H12" s="689"/>
      <c r="I12" s="690"/>
    </row>
    <row r="13" spans="1:9">
      <c r="A13" s="688"/>
      <c r="B13" s="689"/>
      <c r="C13" s="689"/>
      <c r="D13" s="689"/>
      <c r="E13" s="689"/>
      <c r="F13" s="689"/>
      <c r="G13" s="689"/>
      <c r="H13" s="689"/>
      <c r="I13" s="690"/>
    </row>
    <row r="14" spans="1:9">
      <c r="A14" s="688"/>
      <c r="B14" s="689"/>
      <c r="C14" s="689"/>
      <c r="D14" s="689"/>
      <c r="E14" s="689"/>
      <c r="F14" s="689"/>
      <c r="G14" s="689"/>
      <c r="H14" s="689"/>
      <c r="I14" s="690"/>
    </row>
    <row r="15" spans="1:9">
      <c r="A15" s="688"/>
      <c r="B15" s="689"/>
      <c r="C15" s="689"/>
      <c r="D15" s="689"/>
      <c r="E15" s="689"/>
      <c r="F15" s="689"/>
      <c r="G15" s="689"/>
      <c r="H15" s="689"/>
      <c r="I15" s="690"/>
    </row>
    <row r="16" spans="1:9">
      <c r="A16" s="688"/>
      <c r="B16" s="689"/>
      <c r="C16" s="689"/>
      <c r="D16" s="689"/>
      <c r="E16" s="689"/>
      <c r="F16" s="689"/>
      <c r="G16" s="689"/>
      <c r="H16" s="689"/>
      <c r="I16" s="690"/>
    </row>
    <row r="17" spans="1:9">
      <c r="A17" s="688"/>
      <c r="B17" s="689"/>
      <c r="C17" s="689"/>
      <c r="D17" s="689"/>
      <c r="E17" s="689"/>
      <c r="F17" s="689"/>
      <c r="G17" s="689"/>
      <c r="H17" s="689"/>
      <c r="I17" s="690"/>
    </row>
    <row r="18" spans="1:9">
      <c r="A18" s="688"/>
      <c r="B18" s="689"/>
      <c r="C18" s="689"/>
      <c r="D18" s="689"/>
      <c r="E18" s="689"/>
      <c r="F18" s="689"/>
      <c r="G18" s="689"/>
      <c r="H18" s="689"/>
      <c r="I18" s="690"/>
    </row>
    <row r="19" spans="1:9">
      <c r="A19" s="688"/>
      <c r="B19" s="689"/>
      <c r="C19" s="689"/>
      <c r="D19" s="689"/>
      <c r="E19" s="689"/>
      <c r="F19" s="689"/>
      <c r="G19" s="689"/>
      <c r="H19" s="689"/>
      <c r="I19" s="690"/>
    </row>
    <row r="20" spans="1:9">
      <c r="A20" s="688"/>
      <c r="B20" s="689"/>
      <c r="C20" s="689"/>
      <c r="D20" s="689"/>
      <c r="E20" s="689"/>
      <c r="F20" s="689"/>
      <c r="G20" s="689"/>
      <c r="H20" s="689"/>
      <c r="I20" s="690"/>
    </row>
    <row r="21" spans="1:9">
      <c r="A21" s="688"/>
      <c r="B21" s="689"/>
      <c r="C21" s="689"/>
      <c r="D21" s="689"/>
      <c r="E21" s="689"/>
      <c r="F21" s="689"/>
      <c r="G21" s="689"/>
      <c r="H21" s="689"/>
      <c r="I21" s="690"/>
    </row>
    <row r="22" spans="1:9">
      <c r="A22" s="688"/>
      <c r="B22" s="689"/>
      <c r="C22" s="689"/>
      <c r="D22" s="689"/>
      <c r="E22" s="689"/>
      <c r="F22" s="689"/>
      <c r="G22" s="689"/>
      <c r="H22" s="689"/>
      <c r="I22" s="690"/>
    </row>
    <row r="23" spans="1:9">
      <c r="A23" s="688"/>
      <c r="B23" s="689"/>
      <c r="C23" s="689"/>
      <c r="D23" s="689"/>
      <c r="E23" s="689"/>
      <c r="F23" s="689"/>
      <c r="G23" s="689"/>
      <c r="H23" s="689"/>
      <c r="I23" s="690"/>
    </row>
    <row r="24" spans="1:9">
      <c r="A24" s="688"/>
      <c r="B24" s="689"/>
      <c r="C24" s="689"/>
      <c r="D24" s="689"/>
      <c r="E24" s="689"/>
      <c r="F24" s="689"/>
      <c r="G24" s="689"/>
      <c r="H24" s="689"/>
      <c r="I24" s="690"/>
    </row>
    <row r="25" spans="1:9">
      <c r="A25" s="688"/>
      <c r="B25" s="689"/>
      <c r="C25" s="689"/>
      <c r="D25" s="689"/>
      <c r="E25" s="689"/>
      <c r="F25" s="689"/>
      <c r="G25" s="689"/>
      <c r="H25" s="689"/>
      <c r="I25" s="690"/>
    </row>
    <row r="26" spans="1:9">
      <c r="A26" s="688"/>
      <c r="B26" s="689"/>
      <c r="C26" s="689"/>
      <c r="D26" s="689"/>
      <c r="E26" s="689"/>
      <c r="F26" s="689"/>
      <c r="G26" s="689"/>
      <c r="H26" s="689"/>
      <c r="I26" s="690"/>
    </row>
    <row r="27" spans="1:9">
      <c r="A27" s="688"/>
      <c r="B27" s="689"/>
      <c r="C27" s="689"/>
      <c r="D27" s="689"/>
      <c r="E27" s="689"/>
      <c r="F27" s="689"/>
      <c r="G27" s="689"/>
      <c r="H27" s="689"/>
      <c r="I27" s="690"/>
    </row>
    <row r="28" spans="1:9">
      <c r="A28" s="688"/>
      <c r="B28" s="689"/>
      <c r="C28" s="689"/>
      <c r="D28" s="689"/>
      <c r="E28" s="689"/>
      <c r="F28" s="689"/>
      <c r="G28" s="689"/>
      <c r="H28" s="689"/>
      <c r="I28" s="690"/>
    </row>
    <row r="29" spans="1:9">
      <c r="A29" s="688"/>
      <c r="B29" s="689"/>
      <c r="C29" s="689"/>
      <c r="D29" s="689"/>
      <c r="E29" s="689"/>
      <c r="F29" s="689"/>
      <c r="G29" s="689"/>
      <c r="H29" s="689"/>
      <c r="I29" s="690"/>
    </row>
    <row r="30" spans="1:9">
      <c r="A30" s="688"/>
      <c r="B30" s="689"/>
      <c r="C30" s="689"/>
      <c r="D30" s="689"/>
      <c r="E30" s="689"/>
      <c r="F30" s="689"/>
      <c r="G30" s="689"/>
      <c r="H30" s="689"/>
      <c r="I30" s="690"/>
    </row>
    <row r="31" spans="1:9">
      <c r="A31" s="688"/>
      <c r="B31" s="689"/>
      <c r="C31" s="689"/>
      <c r="D31" s="689"/>
      <c r="E31" s="689"/>
      <c r="F31" s="689"/>
      <c r="G31" s="689"/>
      <c r="H31" s="689"/>
      <c r="I31" s="690"/>
    </row>
    <row r="32" spans="1:9">
      <c r="A32" s="688"/>
      <c r="B32" s="689"/>
      <c r="C32" s="689"/>
      <c r="D32" s="689"/>
      <c r="E32" s="689"/>
      <c r="F32" s="689"/>
      <c r="G32" s="689"/>
      <c r="H32" s="689"/>
      <c r="I32" s="690"/>
    </row>
    <row r="33" spans="1:9">
      <c r="A33" s="688"/>
      <c r="B33" s="689"/>
      <c r="C33" s="689"/>
      <c r="D33" s="689"/>
      <c r="E33" s="689"/>
      <c r="F33" s="689"/>
      <c r="G33" s="689"/>
      <c r="H33" s="689"/>
      <c r="I33" s="690"/>
    </row>
    <row r="34" spans="1:9">
      <c r="A34" s="688"/>
      <c r="B34" s="689"/>
      <c r="C34" s="689"/>
      <c r="D34" s="689"/>
      <c r="E34" s="689"/>
      <c r="F34" s="689"/>
      <c r="G34" s="689"/>
      <c r="H34" s="689"/>
      <c r="I34" s="690"/>
    </row>
    <row r="35" spans="1:9">
      <c r="A35" s="688"/>
      <c r="B35" s="689"/>
      <c r="C35" s="689"/>
      <c r="D35" s="689"/>
      <c r="E35" s="689"/>
      <c r="F35" s="689"/>
      <c r="G35" s="689"/>
      <c r="H35" s="689"/>
      <c r="I35" s="690"/>
    </row>
    <row r="36" spans="1:9">
      <c r="A36" s="688"/>
      <c r="B36" s="689"/>
      <c r="C36" s="689"/>
      <c r="D36" s="689"/>
      <c r="E36" s="689"/>
      <c r="F36" s="689"/>
      <c r="G36" s="689"/>
      <c r="H36" s="689"/>
      <c r="I36" s="690"/>
    </row>
    <row r="37" spans="1:9">
      <c r="A37" s="688"/>
      <c r="B37" s="689"/>
      <c r="C37" s="689"/>
      <c r="D37" s="689"/>
      <c r="E37" s="689"/>
      <c r="F37" s="689"/>
      <c r="G37" s="689"/>
      <c r="H37" s="689"/>
      <c r="I37" s="690"/>
    </row>
    <row r="38" spans="1:9">
      <c r="A38" s="688"/>
      <c r="B38" s="689"/>
      <c r="C38" s="689"/>
      <c r="D38" s="689"/>
      <c r="E38" s="689"/>
      <c r="F38" s="689"/>
      <c r="G38" s="689"/>
      <c r="H38" s="689"/>
      <c r="I38" s="690"/>
    </row>
    <row r="39" spans="1:9">
      <c r="A39" s="688"/>
      <c r="B39" s="689"/>
      <c r="C39" s="689"/>
      <c r="D39" s="689"/>
      <c r="E39" s="689"/>
      <c r="F39" s="689"/>
      <c r="G39" s="689"/>
      <c r="H39" s="689"/>
      <c r="I39" s="690"/>
    </row>
    <row r="40" spans="1:9">
      <c r="A40" s="688"/>
      <c r="B40" s="689"/>
      <c r="C40" s="689"/>
      <c r="D40" s="689"/>
      <c r="E40" s="689"/>
      <c r="F40" s="689"/>
      <c r="G40" s="689"/>
      <c r="H40" s="689"/>
      <c r="I40" s="690"/>
    </row>
    <row r="41" spans="1:9">
      <c r="A41" s="688"/>
      <c r="B41" s="689"/>
      <c r="C41" s="689"/>
      <c r="D41" s="689"/>
      <c r="E41" s="689"/>
      <c r="F41" s="689"/>
      <c r="G41" s="689"/>
      <c r="H41" s="689"/>
      <c r="I41" s="690"/>
    </row>
    <row r="42" spans="1:9">
      <c r="A42" s="688"/>
      <c r="B42" s="689"/>
      <c r="C42" s="689"/>
      <c r="D42" s="689"/>
      <c r="E42" s="689"/>
      <c r="F42" s="689"/>
      <c r="G42" s="689"/>
      <c r="H42" s="689"/>
      <c r="I42" s="690"/>
    </row>
    <row r="43" spans="1:9">
      <c r="A43" s="688"/>
      <c r="B43" s="689"/>
      <c r="C43" s="689"/>
      <c r="D43" s="689"/>
      <c r="E43" s="689"/>
      <c r="F43" s="689"/>
      <c r="G43" s="689"/>
      <c r="H43" s="689"/>
      <c r="I43" s="690"/>
    </row>
    <row r="44" spans="1:9">
      <c r="A44" s="688"/>
      <c r="B44" s="689"/>
      <c r="C44" s="689"/>
      <c r="D44" s="689"/>
      <c r="E44" s="689"/>
      <c r="F44" s="689"/>
      <c r="G44" s="689"/>
      <c r="H44" s="689"/>
      <c r="I44" s="690"/>
    </row>
    <row r="45" spans="1:9">
      <c r="A45" s="688"/>
      <c r="B45" s="689"/>
      <c r="C45" s="689"/>
      <c r="D45" s="689"/>
      <c r="E45" s="689"/>
      <c r="F45" s="689"/>
      <c r="G45" s="689"/>
      <c r="H45" s="689"/>
      <c r="I45" s="690"/>
    </row>
    <row r="46" spans="1:9">
      <c r="A46" s="688"/>
      <c r="B46" s="689"/>
      <c r="C46" s="689"/>
      <c r="D46" s="689"/>
      <c r="E46" s="689"/>
      <c r="F46" s="689"/>
      <c r="G46" s="689"/>
      <c r="H46" s="689"/>
      <c r="I46" s="690"/>
    </row>
    <row r="47" spans="1:9">
      <c r="A47" s="688"/>
      <c r="B47" s="689"/>
      <c r="C47" s="689"/>
      <c r="D47" s="689"/>
      <c r="E47" s="689"/>
      <c r="F47" s="689"/>
      <c r="G47" s="689"/>
      <c r="H47" s="689"/>
      <c r="I47" s="690"/>
    </row>
    <row r="48" spans="1:9">
      <c r="A48" s="688"/>
      <c r="B48" s="689"/>
      <c r="C48" s="689"/>
      <c r="D48" s="689"/>
      <c r="E48" s="689"/>
      <c r="F48" s="689"/>
      <c r="G48" s="689"/>
      <c r="H48" s="689"/>
      <c r="I48" s="690"/>
    </row>
    <row r="49" spans="1:9">
      <c r="A49" s="688"/>
      <c r="B49" s="689"/>
      <c r="C49" s="689"/>
      <c r="D49" s="689"/>
      <c r="E49" s="689"/>
      <c r="F49" s="689"/>
      <c r="G49" s="689"/>
      <c r="H49" s="689"/>
      <c r="I49" s="690"/>
    </row>
    <row r="50" spans="1:9">
      <c r="A50" s="688"/>
      <c r="B50" s="689"/>
      <c r="C50" s="689"/>
      <c r="D50" s="689"/>
      <c r="E50" s="689"/>
      <c r="F50" s="689"/>
      <c r="G50" s="689"/>
      <c r="H50" s="689"/>
      <c r="I50" s="690"/>
    </row>
    <row r="51" spans="1:9">
      <c r="A51" s="691"/>
      <c r="B51" s="692"/>
      <c r="C51" s="692"/>
      <c r="D51" s="692"/>
      <c r="E51" s="692"/>
      <c r="F51" s="692"/>
      <c r="G51" s="692"/>
      <c r="H51" s="692"/>
      <c r="I51" s="693"/>
    </row>
    <row r="52" spans="1:9" s="685" customFormat="1" ht="12">
      <c r="I52" s="686" t="s">
        <v>391</v>
      </c>
    </row>
  </sheetData>
  <customSheetViews>
    <customSheetView guid="{4E7A3D04-9F51-465C-A42B-3DF9B3E7D5B5}" showPageBreaks="1">
      <selection activeCell="R37" sqref="R37"/>
      <pageMargins left="0.5" right="0.75" top="0.5" bottom="0.25" header="0.5" footer="0.5"/>
      <printOptions horizontalCentered="1" verticalCentered="1"/>
      <pageSetup orientation="portrait" r:id="rId1"/>
      <headerFooter alignWithMargins="0"/>
    </customSheetView>
    <customSheetView guid="{0DB5BAD5-393A-4F38-9E8B-709DEA7858B1}">
      <selection activeCell="R37" sqref="R37"/>
      <pageMargins left="0.5" right="0.75" top="0.5" bottom="0.25" header="0.5" footer="0.5"/>
      <printOptions horizontalCentered="1" verticalCentered="1"/>
      <pageSetup orientation="portrait" r:id="rId2"/>
      <headerFooter alignWithMargins="0"/>
    </customSheetView>
    <customSheetView guid="{9188604F-721B-4607-B5A7-F14601E34BB8}">
      <selection activeCell="R37" sqref="R37"/>
      <pageMargins left="0.5" right="0.75" top="0.5" bottom="0.25" header="0.5" footer="0.5"/>
      <printOptions horizontalCentered="1" verticalCentered="1"/>
      <pageSetup orientation="portrait" r:id="rId3"/>
      <headerFooter alignWithMargins="0"/>
    </customSheetView>
    <customSheetView guid="{26429A53-B624-4AA6-8C8D-667186B058B8}">
      <selection activeCell="R37" sqref="R37"/>
      <pageMargins left="0.5" right="0.75" top="0.5" bottom="0.25" header="0.5" footer="0.5"/>
      <printOptions horizontalCentered="1" verticalCentered="1"/>
      <pageSetup orientation="portrait" r:id="rId4"/>
      <headerFooter alignWithMargins="0"/>
    </customSheetView>
    <customSheetView guid="{7390B031-6060-4327-BF01-8B9465EDB6D9}">
      <selection activeCell="R37" sqref="R37"/>
      <pageMargins left="0.5" right="0.75" top="0.5" bottom="0.25" header="0.5" footer="0.5"/>
      <printOptions horizontalCentered="1" verticalCentered="1"/>
      <pageSetup orientation="portrait" r:id="rId5"/>
      <headerFooter alignWithMargins="0"/>
    </customSheetView>
    <customSheetView guid="{49D366EC-C851-4932-854D-8EA887B298C5}">
      <selection activeCell="R37" sqref="R37"/>
      <pageMargins left="0.5" right="0.75" top="0.5" bottom="0.25" header="0.5" footer="0.5"/>
      <printOptions horizontalCentered="1" verticalCentered="1"/>
      <pageSetup orientation="portrait" r:id="rId6"/>
      <headerFooter alignWithMargins="0"/>
    </customSheetView>
    <customSheetView guid="{F228F194-B0FE-4A91-A927-06A4E89703F0}">
      <selection activeCell="R37" sqref="R37"/>
      <pageMargins left="0.5" right="0.75" top="0.5" bottom="0.25" header="0.5" footer="0.5"/>
      <printOptions horizontalCentered="1" verticalCentered="1"/>
      <pageSetup orientation="portrait" r:id="rId7"/>
      <headerFooter alignWithMargins="0"/>
    </customSheetView>
    <customSheetView guid="{A2494C54-8D9D-4A05-9F27-C858173D9692}">
      <selection activeCell="R37" sqref="R37"/>
      <pageMargins left="0.5" right="0.75" top="0.5" bottom="0.25" header="0.5" footer="0.5"/>
      <printOptions horizontalCentered="1" verticalCentered="1"/>
      <pageSetup orientation="portrait" r:id="rId8"/>
      <headerFooter alignWithMargins="0"/>
    </customSheetView>
    <customSheetView guid="{74404EEC-CA6A-48B0-B168-B7933282EEB2}">
      <selection activeCell="R37" sqref="R37"/>
      <pageMargins left="0.5" right="0.75" top="0.5" bottom="0.25" header="0.5" footer="0.5"/>
      <printOptions horizontalCentered="1" verticalCentered="1"/>
      <pageSetup orientation="portrait" r:id="rId9"/>
      <headerFooter alignWithMargins="0"/>
    </customSheetView>
    <customSheetView guid="{FB19BFAA-60BA-4CC2-92E5-E4C141AE804E}">
      <selection activeCell="R37" sqref="R37"/>
      <pageMargins left="0.5" right="0.75" top="0.5" bottom="0.25" header="0.5" footer="0.5"/>
      <printOptions horizontalCentered="1" verticalCentered="1"/>
      <pageSetup orientation="portrait" r:id="rId10"/>
      <headerFooter alignWithMargins="0"/>
    </customSheetView>
    <customSheetView guid="{F56BCD39-3910-4701-BCCF-245589B07D98}">
      <selection activeCell="R37" sqref="R37"/>
      <pageMargins left="0.5" right="0.7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75" top="0.5" bottom="0.25" header="0.5" footer="0.5"/>
  <pageSetup orientation="portrait" r:id="rId12"/>
  <headerFooter alignWithMargins="0"/>
  <legacyDrawing r:id="rId1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44"/>
  <sheetViews>
    <sheetView zoomScaleNormal="100" workbookViewId="0">
      <selection activeCell="C38" sqref="C38"/>
    </sheetView>
  </sheetViews>
  <sheetFormatPr defaultColWidth="8" defaultRowHeight="11.25"/>
  <cols>
    <col min="1" max="1" width="2.5703125" style="1696" customWidth="1"/>
    <col min="2" max="2" width="2.42578125" style="1696" customWidth="1"/>
    <col min="3" max="3" width="56.5703125" style="1696" customWidth="1"/>
    <col min="4" max="4" width="1.85546875" style="1696" customWidth="1"/>
    <col min="5" max="5" width="2.85546875" style="1696" customWidth="1"/>
    <col min="6" max="6" width="25.28515625" style="1696" customWidth="1"/>
    <col min="7" max="7" width="35.140625" style="1696" customWidth="1"/>
    <col min="8" max="8" width="2.85546875" style="1696" customWidth="1"/>
    <col min="9" max="16384" width="8" style="1696"/>
  </cols>
  <sheetData>
    <row r="1" spans="1:8" ht="11.25" customHeight="1">
      <c r="A1" s="4050" t="s">
        <v>391</v>
      </c>
      <c r="B1" s="2572"/>
      <c r="C1" s="2573" t="s">
        <v>2560</v>
      </c>
      <c r="D1" s="2573"/>
      <c r="E1" s="2573"/>
      <c r="F1" s="2573"/>
      <c r="G1" s="2574"/>
      <c r="H1" s="4035" t="s">
        <v>3461</v>
      </c>
    </row>
    <row r="2" spans="1:8" ht="11.25" customHeight="1">
      <c r="A2" s="4051"/>
      <c r="B2" s="2575"/>
      <c r="C2" s="2576"/>
      <c r="D2" s="2576"/>
      <c r="E2" s="2576"/>
      <c r="F2" s="2576"/>
      <c r="G2" s="2577"/>
      <c r="H2" s="4036"/>
    </row>
    <row r="3" spans="1:8">
      <c r="A3" s="4051"/>
      <c r="B3" s="2575"/>
      <c r="C3" s="2576" t="s">
        <v>2561</v>
      </c>
      <c r="D3" s="2576"/>
      <c r="E3" s="2576"/>
      <c r="F3" s="2576"/>
      <c r="G3" s="2577"/>
      <c r="H3" s="4036"/>
    </row>
    <row r="4" spans="1:8">
      <c r="A4" s="4051"/>
      <c r="B4" s="2575"/>
      <c r="C4" s="2576"/>
      <c r="D4" s="2576"/>
      <c r="E4" s="2576"/>
      <c r="F4" s="2576"/>
      <c r="G4" s="2577"/>
      <c r="H4" s="4036"/>
    </row>
    <row r="5" spans="1:8">
      <c r="A5" s="4051"/>
      <c r="B5" s="2578" t="s">
        <v>153</v>
      </c>
      <c r="C5" s="2576" t="s">
        <v>2562</v>
      </c>
      <c r="D5" s="2576"/>
      <c r="E5" s="2579" t="s">
        <v>1987</v>
      </c>
      <c r="F5" s="2576" t="s">
        <v>2563</v>
      </c>
      <c r="G5" s="2577"/>
      <c r="H5" s="4036"/>
    </row>
    <row r="6" spans="1:8" ht="12.75">
      <c r="A6" s="4051"/>
      <c r="B6" s="2575"/>
      <c r="C6" s="2580" t="s">
        <v>2564</v>
      </c>
      <c r="D6" s="2576"/>
      <c r="E6" s="1084"/>
      <c r="F6" s="2576" t="s">
        <v>2565</v>
      </c>
      <c r="G6" s="2577"/>
      <c r="H6" s="4036"/>
    </row>
    <row r="7" spans="1:8" ht="12.75">
      <c r="A7" s="4051"/>
      <c r="B7" s="2575"/>
      <c r="C7" s="2576"/>
      <c r="D7" s="2576"/>
      <c r="E7" s="1084"/>
      <c r="F7" s="2576" t="s">
        <v>2566</v>
      </c>
      <c r="G7" s="2577"/>
      <c r="H7" s="4036"/>
    </row>
    <row r="8" spans="1:8" ht="12.75">
      <c r="A8" s="4051"/>
      <c r="B8" s="2578" t="s">
        <v>157</v>
      </c>
      <c r="C8" s="2576" t="s">
        <v>2567</v>
      </c>
      <c r="D8" s="2576"/>
      <c r="E8" s="1084"/>
      <c r="F8" s="2576" t="s">
        <v>2568</v>
      </c>
      <c r="G8" s="2577"/>
      <c r="H8" s="4036"/>
    </row>
    <row r="9" spans="1:8" ht="12.75">
      <c r="A9" s="4051"/>
      <c r="B9" s="2575"/>
      <c r="C9" s="2580" t="s">
        <v>2569</v>
      </c>
      <c r="D9" s="2576"/>
      <c r="E9" s="1084"/>
      <c r="F9" s="2576" t="s">
        <v>2570</v>
      </c>
      <c r="G9" s="2577"/>
      <c r="H9" s="4036"/>
    </row>
    <row r="10" spans="1:8" ht="12.75">
      <c r="A10" s="4051"/>
      <c r="B10" s="2575"/>
      <c r="C10" s="2580" t="s">
        <v>2571</v>
      </c>
      <c r="D10" s="2576"/>
      <c r="E10" s="1084"/>
      <c r="F10" s="2576" t="s">
        <v>2572</v>
      </c>
      <c r="G10" s="2577"/>
      <c r="H10" s="4036"/>
    </row>
    <row r="11" spans="1:8">
      <c r="A11" s="4051"/>
      <c r="B11" s="2575"/>
      <c r="C11" s="2576"/>
      <c r="D11" s="2576"/>
      <c r="E11" s="2576"/>
      <c r="F11" s="2576"/>
      <c r="G11" s="2577"/>
      <c r="H11" s="4036"/>
    </row>
    <row r="12" spans="1:8">
      <c r="A12" s="4051"/>
      <c r="B12" s="2578" t="s">
        <v>162</v>
      </c>
      <c r="C12" s="2576" t="s">
        <v>2573</v>
      </c>
      <c r="D12" s="2576"/>
      <c r="E12" s="2579" t="s">
        <v>1996</v>
      </c>
      <c r="F12" s="2576" t="s">
        <v>2574</v>
      </c>
      <c r="G12" s="2581"/>
      <c r="H12" s="4036"/>
    </row>
    <row r="13" spans="1:8" ht="12.75">
      <c r="A13" s="4051"/>
      <c r="B13" s="1084"/>
      <c r="C13" s="2580" t="s">
        <v>2575</v>
      </c>
      <c r="D13" s="2576"/>
      <c r="E13" s="1084"/>
      <c r="F13" s="2576" t="s">
        <v>2576</v>
      </c>
      <c r="G13" s="2577"/>
      <c r="H13" s="4036"/>
    </row>
    <row r="14" spans="1:8" ht="12.75">
      <c r="A14" s="2582"/>
      <c r="B14" s="2583"/>
      <c r="C14" s="2580" t="s">
        <v>2577</v>
      </c>
      <c r="D14" s="2576"/>
      <c r="E14" s="1084"/>
      <c r="F14" s="2576" t="s">
        <v>2578</v>
      </c>
      <c r="G14" s="2577"/>
      <c r="H14" s="4052"/>
    </row>
    <row r="15" spans="1:8">
      <c r="A15" s="2582"/>
      <c r="B15" s="2583"/>
      <c r="C15" s="2580" t="s">
        <v>2579</v>
      </c>
      <c r="D15" s="2576"/>
      <c r="E15" s="2576"/>
      <c r="F15" s="2576"/>
      <c r="G15" s="2577"/>
      <c r="H15" s="4052"/>
    </row>
    <row r="16" spans="1:8">
      <c r="A16" s="2582"/>
      <c r="B16" s="2575"/>
      <c r="C16" s="2576"/>
      <c r="D16" s="2576"/>
      <c r="E16" s="2579" t="s">
        <v>2580</v>
      </c>
      <c r="F16" s="2576" t="s">
        <v>2581</v>
      </c>
      <c r="G16" s="2581"/>
      <c r="H16" s="4052"/>
    </row>
    <row r="17" spans="1:8">
      <c r="A17" s="2582"/>
      <c r="B17" s="2578" t="s">
        <v>155</v>
      </c>
      <c r="C17" s="2576" t="s">
        <v>2582</v>
      </c>
      <c r="D17" s="2576"/>
      <c r="E17" s="2576"/>
      <c r="F17" s="2576"/>
      <c r="G17" s="2577"/>
      <c r="H17" s="4052"/>
    </row>
    <row r="18" spans="1:8">
      <c r="A18" s="2582"/>
      <c r="B18" s="2583"/>
      <c r="C18" s="2580" t="s">
        <v>2583</v>
      </c>
      <c r="D18" s="2576"/>
      <c r="E18" s="2576"/>
      <c r="F18" s="2576" t="s">
        <v>2584</v>
      </c>
      <c r="G18" s="2577" t="s">
        <v>2585</v>
      </c>
      <c r="H18" s="4052"/>
    </row>
    <row r="19" spans="1:8">
      <c r="A19" s="2582"/>
      <c r="B19" s="2583"/>
      <c r="C19" s="2580" t="s">
        <v>2586</v>
      </c>
      <c r="D19" s="2576"/>
      <c r="E19" s="2576"/>
      <c r="F19" s="2576"/>
      <c r="G19" s="2577"/>
      <c r="H19" s="2582"/>
    </row>
    <row r="20" spans="1:8">
      <c r="A20" s="2582"/>
      <c r="B20" s="2583"/>
      <c r="C20" s="2580" t="s">
        <v>2587</v>
      </c>
      <c r="D20" s="2576"/>
      <c r="E20" s="2576"/>
      <c r="F20" s="2576" t="s">
        <v>1635</v>
      </c>
      <c r="G20" s="2577" t="s">
        <v>2588</v>
      </c>
      <c r="H20" s="2582"/>
    </row>
    <row r="21" spans="1:8">
      <c r="A21" s="2582"/>
      <c r="B21" s="2583"/>
      <c r="C21" s="2580" t="s">
        <v>2589</v>
      </c>
      <c r="D21" s="2576"/>
      <c r="E21" s="2576"/>
      <c r="F21" s="2576" t="s">
        <v>1637</v>
      </c>
      <c r="G21" s="2577" t="s">
        <v>2590</v>
      </c>
      <c r="H21" s="2582"/>
    </row>
    <row r="22" spans="1:8">
      <c r="A22" s="2582"/>
      <c r="B22" s="2583"/>
      <c r="C22" s="2580" t="s">
        <v>2591</v>
      </c>
      <c r="D22" s="2576"/>
      <c r="E22" s="2576"/>
      <c r="F22" s="2576" t="s">
        <v>1639</v>
      </c>
      <c r="G22" s="2577" t="s">
        <v>2592</v>
      </c>
      <c r="H22" s="2582"/>
    </row>
    <row r="23" spans="1:8">
      <c r="A23" s="2582"/>
      <c r="B23" s="2575"/>
      <c r="C23" s="2576"/>
      <c r="D23" s="2576"/>
      <c r="E23" s="2576"/>
      <c r="F23" s="2576" t="s">
        <v>1643</v>
      </c>
      <c r="G23" s="2577" t="s">
        <v>2593</v>
      </c>
      <c r="H23" s="2582"/>
    </row>
    <row r="24" spans="1:8">
      <c r="A24" s="2582"/>
      <c r="B24" s="2578" t="s">
        <v>164</v>
      </c>
      <c r="C24" s="2576" t="s">
        <v>2594</v>
      </c>
      <c r="D24" s="2576"/>
      <c r="E24" s="2576"/>
      <c r="F24" s="2576" t="s">
        <v>1647</v>
      </c>
      <c r="G24" s="2577" t="s">
        <v>2595</v>
      </c>
    </row>
    <row r="25" spans="1:8">
      <c r="A25" s="2582"/>
      <c r="B25" s="2583"/>
      <c r="C25" s="2580" t="s">
        <v>2596</v>
      </c>
      <c r="D25" s="2576"/>
      <c r="E25" s="2576"/>
      <c r="F25" s="2576" t="s">
        <v>1651</v>
      </c>
      <c r="G25" s="2577" t="s">
        <v>2597</v>
      </c>
    </row>
    <row r="26" spans="1:8">
      <c r="A26" s="2582"/>
      <c r="B26" s="2583"/>
      <c r="C26" s="2580" t="s">
        <v>2598</v>
      </c>
      <c r="D26" s="2576"/>
      <c r="E26" s="2576"/>
      <c r="F26" s="2576"/>
      <c r="G26" s="2577"/>
    </row>
    <row r="27" spans="1:8">
      <c r="B27" s="2575"/>
      <c r="C27" s="2576"/>
      <c r="D27" s="2576"/>
      <c r="E27" s="2576"/>
      <c r="F27" s="2576" t="s">
        <v>2599</v>
      </c>
      <c r="G27" s="2577"/>
    </row>
    <row r="28" spans="1:8">
      <c r="B28" s="2578" t="s">
        <v>313</v>
      </c>
      <c r="C28" s="2576" t="s">
        <v>2600</v>
      </c>
      <c r="D28" s="2576"/>
      <c r="E28" s="2576"/>
      <c r="F28" s="2576"/>
      <c r="G28" s="2577"/>
    </row>
    <row r="29" spans="1:8">
      <c r="B29" s="2583"/>
      <c r="C29" s="2580" t="s">
        <v>2601</v>
      </c>
      <c r="D29" s="2576"/>
      <c r="E29" s="2576"/>
      <c r="F29" s="2576" t="s">
        <v>2602</v>
      </c>
      <c r="G29" s="2577"/>
    </row>
    <row r="30" spans="1:8" ht="12.75">
      <c r="B30" s="2583"/>
      <c r="C30" s="2580" t="s">
        <v>2603</v>
      </c>
      <c r="D30" s="2576"/>
      <c r="E30" s="1084"/>
      <c r="F30" s="2576" t="s">
        <v>2604</v>
      </c>
      <c r="G30" s="2577"/>
    </row>
    <row r="31" spans="1:8">
      <c r="B31" s="2583"/>
      <c r="C31" s="2580" t="s">
        <v>2605</v>
      </c>
      <c r="D31" s="2576"/>
      <c r="E31" s="2576"/>
      <c r="F31" s="2576"/>
      <c r="G31" s="2577"/>
    </row>
    <row r="32" spans="1:8">
      <c r="B32" s="2583"/>
      <c r="C32" s="2580" t="s">
        <v>2606</v>
      </c>
      <c r="D32" s="2576"/>
      <c r="E32" s="2576"/>
      <c r="F32" s="2576"/>
      <c r="G32" s="2577"/>
    </row>
    <row r="33" spans="2:8">
      <c r="B33" s="2583"/>
      <c r="C33" s="2580" t="s">
        <v>2607</v>
      </c>
      <c r="D33" s="2576"/>
      <c r="E33" s="2576"/>
      <c r="F33" s="2576"/>
      <c r="G33" s="2577"/>
    </row>
    <row r="34" spans="2:8">
      <c r="B34" s="2583"/>
      <c r="C34" s="2580" t="s">
        <v>2608</v>
      </c>
      <c r="D34" s="2576"/>
      <c r="E34" s="2576"/>
      <c r="F34" s="2576"/>
      <c r="G34" s="2577"/>
    </row>
    <row r="35" spans="2:8">
      <c r="B35" s="2583"/>
      <c r="C35" s="2580" t="s">
        <v>2609</v>
      </c>
      <c r="D35" s="2576"/>
      <c r="E35" s="2576"/>
      <c r="F35" s="2576"/>
      <c r="G35" s="2577"/>
    </row>
    <row r="36" spans="2:8">
      <c r="B36" s="2583"/>
      <c r="C36" s="2580" t="s">
        <v>2610</v>
      </c>
      <c r="D36" s="2576"/>
      <c r="E36" s="2576"/>
      <c r="F36" s="2576"/>
      <c r="G36" s="2577"/>
    </row>
    <row r="37" spans="2:8">
      <c r="B37" s="2583"/>
      <c r="C37" s="2580" t="s">
        <v>2611</v>
      </c>
      <c r="D37" s="2576"/>
      <c r="E37" s="2576"/>
      <c r="F37" s="2576"/>
      <c r="G37" s="2577"/>
    </row>
    <row r="38" spans="2:8">
      <c r="B38" s="2583"/>
      <c r="C38" s="2580" t="s">
        <v>2612</v>
      </c>
      <c r="D38" s="2576"/>
      <c r="E38" s="2576"/>
      <c r="F38" s="2576"/>
      <c r="G38" s="2577"/>
    </row>
    <row r="39" spans="2:8">
      <c r="B39" s="2583"/>
      <c r="C39" s="2580" t="s">
        <v>2613</v>
      </c>
      <c r="D39" s="2576"/>
      <c r="E39" s="2576"/>
      <c r="F39" s="2576"/>
      <c r="G39" s="2577"/>
    </row>
    <row r="40" spans="2:8">
      <c r="B40" s="2575"/>
      <c r="C40" s="2576"/>
      <c r="D40" s="2576"/>
      <c r="E40" s="2576"/>
      <c r="F40" s="2576"/>
      <c r="G40" s="2577"/>
    </row>
    <row r="41" spans="2:8">
      <c r="B41" s="2575"/>
      <c r="C41" s="2576"/>
      <c r="D41" s="2576"/>
      <c r="E41" s="2576"/>
      <c r="F41" s="2576"/>
      <c r="G41" s="2577"/>
    </row>
    <row r="42" spans="2:8">
      <c r="B42" s="2575"/>
      <c r="C42" s="2576"/>
      <c r="D42" s="2576"/>
      <c r="E42" s="2576"/>
      <c r="F42" s="2576"/>
      <c r="G42" s="2577"/>
      <c r="H42" s="2582"/>
    </row>
    <row r="43" spans="2:8">
      <c r="B43" s="2575"/>
      <c r="C43" s="2576"/>
      <c r="D43" s="2576"/>
      <c r="E43" s="2576"/>
      <c r="F43" s="2576"/>
      <c r="G43" s="2577"/>
      <c r="H43" s="2582"/>
    </row>
    <row r="44" spans="2:8" ht="13.15" customHeight="1">
      <c r="B44" s="2584" t="s">
        <v>116</v>
      </c>
      <c r="C44" s="2585"/>
      <c r="D44" s="2585"/>
      <c r="E44" s="2585"/>
      <c r="F44" s="2585"/>
      <c r="G44" s="2586"/>
      <c r="H44" s="2393">
        <v>77</v>
      </c>
    </row>
  </sheetData>
  <customSheetViews>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1"/>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2"/>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3"/>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4"/>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5"/>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6"/>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7"/>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8"/>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9"/>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10"/>
      <headerFooter alignWithMargins="0"/>
    </customSheetView>
    <customSheetView guid="{F56BCD39-3910-4701-BCCF-245589B07D98}" fitToPage="1">
      <selection activeCell="N40" sqref="N40"/>
      <pageMargins left="0.5" right="0.5" top="0.5" bottom="0.5" header="0" footer="0"/>
      <printOptions horizontalCentered="1" verticalCentered="1"/>
      <pageSetup orientation="landscape" horizontalDpi="1200" verticalDpi="1200" r:id="rId11"/>
      <headerFooter alignWithMargins="0"/>
    </customSheetView>
  </customSheetViews>
  <mergeCells count="2">
    <mergeCell ref="A1:A13"/>
    <mergeCell ref="H1:H18"/>
  </mergeCells>
  <printOptions horizontalCentered="1" verticalCentered="1"/>
  <pageMargins left="0.5" right="0.5" top="0.5" bottom="0.5" header="0" footer="0"/>
  <pageSetup scale="98" orientation="landscape" r:id="rId12"/>
  <headerFooter alignWithMargins="0"/>
  <legacyDrawing r:id="rId1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1"/>
  <sheetViews>
    <sheetView showGridLines="0" showZeros="0" topLeftCell="A61" zoomScaleNormal="100" workbookViewId="0">
      <selection activeCell="C38" sqref="C38"/>
    </sheetView>
  </sheetViews>
  <sheetFormatPr defaultColWidth="8.85546875" defaultRowHeight="12.75"/>
  <cols>
    <col min="1" max="1" width="3.140625" style="1084" customWidth="1"/>
    <col min="2" max="2" width="3.85546875" style="1084" customWidth="1"/>
    <col min="3" max="3" width="4.85546875" style="1084" customWidth="1"/>
    <col min="4" max="4" width="21.7109375" style="1084" customWidth="1"/>
    <col min="5" max="5" width="4.140625" style="1084" customWidth="1"/>
    <col min="6" max="6" width="10" style="1084" customWidth="1"/>
    <col min="7" max="7" width="8.85546875" style="1084"/>
    <col min="8" max="8" width="9" style="1084" customWidth="1"/>
    <col min="9" max="9" width="9.85546875" style="1084" customWidth="1"/>
    <col min="10" max="10" width="11" style="1084" customWidth="1"/>
    <col min="11" max="11" width="11.28515625" style="1084" customWidth="1"/>
    <col min="12" max="12" width="8.42578125" style="1084" customWidth="1"/>
    <col min="13" max="13" width="7.5703125" style="1084" customWidth="1"/>
    <col min="14" max="14" width="8.85546875" style="1084"/>
    <col min="15" max="15" width="10.140625" style="1084" customWidth="1"/>
    <col min="16" max="16" width="7.7109375" style="1084" customWidth="1"/>
    <col min="17" max="17" width="3.7109375" style="1240" customWidth="1"/>
    <col min="18" max="18" width="4" style="2588" customWidth="1"/>
    <col min="19" max="19" width="8.85546875" style="1084"/>
    <col min="20" max="20" width="20.140625" style="1240" bestFit="1" customWidth="1"/>
    <col min="21" max="21" width="10.140625" style="1240" customWidth="1"/>
    <col min="22" max="22" width="37.28515625" style="1240" bestFit="1" customWidth="1"/>
    <col min="23" max="23" width="10.140625" style="1240" customWidth="1"/>
    <col min="24" max="24" width="20.140625" style="1240" bestFit="1" customWidth="1"/>
    <col min="25" max="25" width="10.140625" style="1240" bestFit="1" customWidth="1"/>
    <col min="26" max="16384" width="8.85546875" style="1084"/>
  </cols>
  <sheetData>
    <row r="1" spans="1:25">
      <c r="Q1" s="2587"/>
    </row>
    <row r="2" spans="1:25" ht="14.1" customHeight="1">
      <c r="B2" s="3906" t="s">
        <v>2614</v>
      </c>
      <c r="C2" s="3907"/>
      <c r="D2" s="3907"/>
      <c r="E2" s="3907"/>
      <c r="F2" s="3907"/>
      <c r="G2" s="3907"/>
      <c r="H2" s="3907"/>
      <c r="I2" s="3907"/>
      <c r="J2" s="3907"/>
      <c r="K2" s="3907"/>
      <c r="L2" s="3907"/>
      <c r="M2" s="3907"/>
      <c r="N2" s="3907"/>
      <c r="O2" s="3907"/>
      <c r="P2" s="3907"/>
      <c r="Q2" s="3908"/>
      <c r="R2" s="4068">
        <v>78</v>
      </c>
    </row>
    <row r="3" spans="1:25" ht="14.25" customHeight="1">
      <c r="B3" s="3913" t="s">
        <v>40</v>
      </c>
      <c r="C3" s="3981"/>
      <c r="D3" s="3981"/>
      <c r="E3" s="3981"/>
      <c r="F3" s="3981"/>
      <c r="G3" s="3981"/>
      <c r="H3" s="3981"/>
      <c r="I3" s="3981"/>
      <c r="J3" s="3981"/>
      <c r="K3" s="3981"/>
      <c r="L3" s="3981"/>
      <c r="M3" s="3981"/>
      <c r="N3" s="3981"/>
      <c r="O3" s="3981"/>
      <c r="P3" s="3981"/>
      <c r="Q3" s="3982"/>
      <c r="R3" s="4069"/>
    </row>
    <row r="4" spans="1:25" ht="14.1" customHeight="1">
      <c r="B4" s="1675"/>
      <c r="C4" s="1675"/>
      <c r="D4" s="4063"/>
      <c r="E4" s="4064"/>
      <c r="F4" s="2591" t="s">
        <v>41</v>
      </c>
      <c r="G4" s="2592"/>
      <c r="H4" s="2592"/>
      <c r="I4" s="2592"/>
      <c r="J4" s="2593"/>
      <c r="K4" s="1675"/>
      <c r="L4" s="2594" t="s">
        <v>42</v>
      </c>
      <c r="M4" s="1666"/>
      <c r="N4" s="1666"/>
      <c r="O4" s="1666"/>
      <c r="P4" s="1668"/>
      <c r="Q4" s="1643"/>
      <c r="R4" s="1430"/>
    </row>
    <row r="5" spans="1:25" ht="14.1" customHeight="1">
      <c r="B5" s="2595"/>
      <c r="C5" s="2595"/>
      <c r="D5" s="4053"/>
      <c r="E5" s="4054"/>
      <c r="F5" s="2594" t="s">
        <v>175</v>
      </c>
      <c r="G5" s="1666"/>
      <c r="H5" s="1666"/>
      <c r="I5" s="1666"/>
      <c r="J5" s="1668"/>
      <c r="K5" s="2595"/>
      <c r="L5" s="1997"/>
      <c r="M5" s="2595"/>
      <c r="N5" s="1997"/>
      <c r="O5" s="2595"/>
      <c r="P5" s="1997"/>
      <c r="Q5" s="1643"/>
    </row>
    <row r="6" spans="1:25" s="1240" customFormat="1" ht="14.1" customHeight="1">
      <c r="B6" s="1643"/>
      <c r="C6" s="1643"/>
      <c r="D6" s="4053"/>
      <c r="E6" s="4054"/>
      <c r="F6" s="1638"/>
      <c r="G6" s="1644"/>
      <c r="H6" s="1643"/>
      <c r="I6" s="1638"/>
      <c r="J6" s="1644" t="s">
        <v>44</v>
      </c>
      <c r="K6" s="1643" t="s">
        <v>45</v>
      </c>
      <c r="L6" s="1644"/>
      <c r="M6" s="1643"/>
      <c r="N6" s="1644"/>
      <c r="O6" s="1643"/>
      <c r="P6" s="1644"/>
      <c r="Q6" s="1643"/>
      <c r="R6" s="2588"/>
    </row>
    <row r="7" spans="1:25" s="1240" customFormat="1" ht="14.1" customHeight="1">
      <c r="B7" s="1643"/>
      <c r="C7" s="1643"/>
      <c r="D7" s="4053"/>
      <c r="E7" s="4054"/>
      <c r="F7" s="1643"/>
      <c r="G7" s="1644"/>
      <c r="H7" s="1643"/>
      <c r="I7" s="1643"/>
      <c r="J7" s="1644" t="s">
        <v>76</v>
      </c>
      <c r="K7" s="1643" t="s">
        <v>47</v>
      </c>
      <c r="L7" s="1644"/>
      <c r="M7" s="1643"/>
      <c r="N7" s="1644"/>
      <c r="O7" s="1643"/>
      <c r="P7" s="1644"/>
      <c r="Q7" s="1643"/>
      <c r="R7" s="2588"/>
    </row>
    <row r="8" spans="1:25" s="1240" customFormat="1" ht="14.1" customHeight="1">
      <c r="B8" s="1643"/>
      <c r="C8" s="1643"/>
      <c r="D8" s="4053"/>
      <c r="E8" s="4054"/>
      <c r="F8" s="1643"/>
      <c r="G8" s="1644"/>
      <c r="H8" s="1643"/>
      <c r="I8" s="1643" t="s">
        <v>48</v>
      </c>
      <c r="J8" s="1644" t="s">
        <v>49</v>
      </c>
      <c r="K8" s="1643" t="s">
        <v>50</v>
      </c>
      <c r="L8" s="1644"/>
      <c r="M8" s="1643"/>
      <c r="N8" s="1644"/>
      <c r="O8" s="1643" t="s">
        <v>51</v>
      </c>
      <c r="P8" s="1644"/>
      <c r="Q8" s="1643"/>
      <c r="R8" s="2588"/>
    </row>
    <row r="9" spans="1:25" s="1240" customFormat="1" ht="14.1" customHeight="1">
      <c r="B9" s="1643"/>
      <c r="C9" s="1643"/>
      <c r="D9" s="4053"/>
      <c r="E9" s="4054"/>
      <c r="F9" s="1643" t="s">
        <v>52</v>
      </c>
      <c r="G9" s="1644"/>
      <c r="H9" s="1643"/>
      <c r="I9" s="1643" t="s">
        <v>53</v>
      </c>
      <c r="J9" s="1644" t="s">
        <v>54</v>
      </c>
      <c r="K9" s="1643" t="s">
        <v>55</v>
      </c>
      <c r="L9" s="1644"/>
      <c r="M9" s="1643"/>
      <c r="N9" s="1644"/>
      <c r="O9" s="1643" t="s">
        <v>56</v>
      </c>
      <c r="P9" s="1644"/>
      <c r="Q9" s="1643"/>
      <c r="R9" s="2588"/>
    </row>
    <row r="10" spans="1:25" s="1240" customFormat="1" ht="14.1" customHeight="1">
      <c r="B10" s="1643"/>
      <c r="C10" s="1643"/>
      <c r="D10" s="4053"/>
      <c r="E10" s="4054"/>
      <c r="F10" s="1643" t="s">
        <v>57</v>
      </c>
      <c r="G10" s="1644"/>
      <c r="H10" s="1643" t="s">
        <v>58</v>
      </c>
      <c r="I10" s="1643" t="s">
        <v>59</v>
      </c>
      <c r="J10" s="1644" t="s">
        <v>60</v>
      </c>
      <c r="K10" s="1643" t="s">
        <v>4</v>
      </c>
      <c r="L10" s="1644"/>
      <c r="M10" s="1643"/>
      <c r="N10" s="1644" t="s">
        <v>61</v>
      </c>
      <c r="O10" s="1643" t="s">
        <v>62</v>
      </c>
      <c r="P10" s="1644"/>
      <c r="Q10" s="1643"/>
      <c r="R10" s="2588"/>
    </row>
    <row r="11" spans="1:25" s="1240" customFormat="1" ht="14.1" customHeight="1">
      <c r="B11" s="1643"/>
      <c r="C11" s="1643"/>
      <c r="D11" s="4053"/>
      <c r="E11" s="4054"/>
      <c r="F11" s="1643" t="s">
        <v>18</v>
      </c>
      <c r="G11" s="1644" t="s">
        <v>58</v>
      </c>
      <c r="H11" s="1643" t="s">
        <v>63</v>
      </c>
      <c r="I11" s="1643" t="s">
        <v>64</v>
      </c>
      <c r="J11" s="1644" t="s">
        <v>65</v>
      </c>
      <c r="K11" s="1643" t="s">
        <v>66</v>
      </c>
      <c r="L11" s="1644" t="s">
        <v>67</v>
      </c>
      <c r="M11" s="1643" t="s">
        <v>68</v>
      </c>
      <c r="N11" s="1644" t="s">
        <v>57</v>
      </c>
      <c r="O11" s="1643" t="s">
        <v>69</v>
      </c>
      <c r="P11" s="1644"/>
      <c r="Q11" s="1643"/>
      <c r="R11" s="2588"/>
    </row>
    <row r="12" spans="1:25" s="1240" customFormat="1" ht="14.1" customHeight="1">
      <c r="B12" s="1643" t="s">
        <v>7</v>
      </c>
      <c r="C12" s="1643" t="s">
        <v>71</v>
      </c>
      <c r="D12" s="4053"/>
      <c r="E12" s="4054"/>
      <c r="F12" s="1643" t="s">
        <v>72</v>
      </c>
      <c r="G12" s="1644" t="s">
        <v>65</v>
      </c>
      <c r="H12" s="1643" t="s">
        <v>73</v>
      </c>
      <c r="I12" s="1643" t="s">
        <v>74</v>
      </c>
      <c r="J12" s="1644" t="s">
        <v>75</v>
      </c>
      <c r="K12" s="1643" t="s">
        <v>76</v>
      </c>
      <c r="L12" s="1644" t="s">
        <v>77</v>
      </c>
      <c r="M12" s="1643" t="s">
        <v>73</v>
      </c>
      <c r="N12" s="1644" t="s">
        <v>18</v>
      </c>
      <c r="O12" s="1643" t="s">
        <v>2615</v>
      </c>
      <c r="P12" s="1644" t="s">
        <v>68</v>
      </c>
      <c r="Q12" s="1643" t="s">
        <v>7</v>
      </c>
      <c r="R12" s="2588"/>
    </row>
    <row r="13" spans="1:25" s="1240" customFormat="1" ht="14.1" customHeight="1">
      <c r="B13" s="1643" t="s">
        <v>17</v>
      </c>
      <c r="C13" s="1643" t="s">
        <v>79</v>
      </c>
      <c r="D13" s="4053" t="s">
        <v>80</v>
      </c>
      <c r="E13" s="4054"/>
      <c r="F13" s="1643" t="s">
        <v>81</v>
      </c>
      <c r="G13" s="1644" t="s">
        <v>82</v>
      </c>
      <c r="H13" s="1643" t="s">
        <v>83</v>
      </c>
      <c r="I13" s="1643" t="s">
        <v>84</v>
      </c>
      <c r="J13" s="1644" t="s">
        <v>83</v>
      </c>
      <c r="K13" s="1643" t="s">
        <v>49</v>
      </c>
      <c r="L13" s="1644" t="s">
        <v>85</v>
      </c>
      <c r="M13" s="1643" t="s">
        <v>83</v>
      </c>
      <c r="N13" s="1644" t="s">
        <v>86</v>
      </c>
      <c r="O13" s="1643" t="s">
        <v>87</v>
      </c>
      <c r="P13" s="1644" t="s">
        <v>88</v>
      </c>
      <c r="Q13" s="1643" t="s">
        <v>17</v>
      </c>
      <c r="R13" s="2588"/>
    </row>
    <row r="14" spans="1:25" s="1240" customFormat="1" ht="14.1" customHeight="1" thickBot="1">
      <c r="B14" s="1649"/>
      <c r="C14" s="1649"/>
      <c r="D14" s="4055" t="s">
        <v>24</v>
      </c>
      <c r="E14" s="4056"/>
      <c r="F14" s="2597" t="s">
        <v>25</v>
      </c>
      <c r="G14" s="2598" t="s">
        <v>26</v>
      </c>
      <c r="H14" s="2597" t="s">
        <v>27</v>
      </c>
      <c r="I14" s="2597" t="s">
        <v>28</v>
      </c>
      <c r="J14" s="2598" t="s">
        <v>29</v>
      </c>
      <c r="K14" s="2597" t="s">
        <v>30</v>
      </c>
      <c r="L14" s="2598" t="s">
        <v>31</v>
      </c>
      <c r="M14" s="2597" t="s">
        <v>32</v>
      </c>
      <c r="N14" s="2598" t="s">
        <v>89</v>
      </c>
      <c r="O14" s="2597" t="s">
        <v>90</v>
      </c>
      <c r="P14" s="2598" t="s">
        <v>2616</v>
      </c>
      <c r="Q14" s="1649"/>
      <c r="R14" s="2588"/>
      <c r="T14" s="220"/>
      <c r="U14" s="220"/>
      <c r="V14" s="220"/>
      <c r="W14" s="220"/>
      <c r="X14" s="220"/>
      <c r="Y14" s="220"/>
    </row>
    <row r="15" spans="1:25" ht="14.1" customHeight="1">
      <c r="B15" s="2599"/>
      <c r="C15" s="2600"/>
      <c r="D15" s="1639" t="s">
        <v>92</v>
      </c>
      <c r="E15" s="1640"/>
      <c r="F15" s="2601"/>
      <c r="G15" s="2602"/>
      <c r="H15" s="2602"/>
      <c r="I15" s="2602"/>
      <c r="J15" s="2602"/>
      <c r="K15" s="2602"/>
      <c r="L15" s="2602"/>
      <c r="M15" s="2602"/>
      <c r="N15" s="2602"/>
      <c r="O15" s="2603" t="s">
        <v>93</v>
      </c>
      <c r="P15" s="1373"/>
      <c r="Q15" s="1638"/>
    </row>
    <row r="16" spans="1:25" ht="14.1" customHeight="1">
      <c r="B16" s="1649">
        <v>1</v>
      </c>
      <c r="C16" s="1672"/>
      <c r="D16" s="2000" t="s">
        <v>2617</v>
      </c>
      <c r="E16" s="1654" t="s">
        <v>62</v>
      </c>
      <c r="F16" s="1929">
        <v>2635</v>
      </c>
      <c r="G16" s="1931">
        <v>65</v>
      </c>
      <c r="H16" s="1931"/>
      <c r="I16" s="1931">
        <v>47</v>
      </c>
      <c r="J16" s="1931">
        <v>82</v>
      </c>
      <c r="K16" s="1931">
        <v>52</v>
      </c>
      <c r="L16" s="1931">
        <v>2777</v>
      </c>
      <c r="M16" s="1931"/>
      <c r="N16" s="1931">
        <v>2777</v>
      </c>
      <c r="O16" s="1931">
        <v>11685700</v>
      </c>
      <c r="P16" s="1932"/>
      <c r="Q16" s="1649">
        <f t="shared" ref="Q16:Q24" si="0">Q15+1</f>
        <v>1</v>
      </c>
    </row>
    <row r="17" spans="1:18" ht="14.1" customHeight="1">
      <c r="B17" s="1649">
        <f t="shared" ref="B17:B24" si="1">B16+1</f>
        <v>2</v>
      </c>
      <c r="C17" s="1344"/>
      <c r="D17" s="2000" t="s">
        <v>95</v>
      </c>
      <c r="E17" s="1654" t="s">
        <v>62</v>
      </c>
      <c r="F17" s="1929"/>
      <c r="G17" s="1931"/>
      <c r="H17" s="1931"/>
      <c r="I17" s="1931"/>
      <c r="J17" s="1931"/>
      <c r="K17" s="1931"/>
      <c r="L17" s="1931"/>
      <c r="M17" s="1931"/>
      <c r="N17" s="1931"/>
      <c r="O17" s="1931"/>
      <c r="P17" s="1932"/>
      <c r="Q17" s="1649">
        <f t="shared" si="0"/>
        <v>2</v>
      </c>
    </row>
    <row r="18" spans="1:18" ht="14.1" customHeight="1">
      <c r="B18" s="1649">
        <f t="shared" si="1"/>
        <v>3</v>
      </c>
      <c r="C18" s="1672" t="s">
        <v>98</v>
      </c>
      <c r="D18" s="2000" t="s">
        <v>2618</v>
      </c>
      <c r="E18" s="1654" t="s">
        <v>62</v>
      </c>
      <c r="F18" s="1929">
        <v>1271</v>
      </c>
      <c r="G18" s="1931"/>
      <c r="H18" s="1931"/>
      <c r="I18" s="1931">
        <v>10</v>
      </c>
      <c r="J18" s="1931">
        <v>17</v>
      </c>
      <c r="K18" s="1931">
        <v>102</v>
      </c>
      <c r="L18" s="1931">
        <v>1196</v>
      </c>
      <c r="M18" s="1931"/>
      <c r="N18" s="1931">
        <v>1196</v>
      </c>
      <c r="O18" s="1931">
        <v>3155500</v>
      </c>
      <c r="P18" s="1932">
        <v>46</v>
      </c>
      <c r="Q18" s="1649">
        <f t="shared" si="0"/>
        <v>3</v>
      </c>
    </row>
    <row r="19" spans="1:18" ht="14.1" customHeight="1">
      <c r="B19" s="1649">
        <f t="shared" si="1"/>
        <v>4</v>
      </c>
      <c r="C19" s="1672" t="s">
        <v>98</v>
      </c>
      <c r="D19" s="2000" t="s">
        <v>2619</v>
      </c>
      <c r="E19" s="1654" t="s">
        <v>62</v>
      </c>
      <c r="F19" s="1929">
        <v>101</v>
      </c>
      <c r="G19" s="1931"/>
      <c r="H19" s="1931"/>
      <c r="I19" s="1931"/>
      <c r="J19" s="1931"/>
      <c r="K19" s="1931">
        <v>6</v>
      </c>
      <c r="L19" s="1931">
        <v>95</v>
      </c>
      <c r="M19" s="1931"/>
      <c r="N19" s="1931">
        <v>95</v>
      </c>
      <c r="O19" s="1931">
        <v>144400</v>
      </c>
      <c r="P19" s="1932">
        <v>3</v>
      </c>
      <c r="Q19" s="1649">
        <f t="shared" si="0"/>
        <v>4</v>
      </c>
    </row>
    <row r="20" spans="1:18" ht="14.1" customHeight="1">
      <c r="B20" s="2604">
        <f t="shared" si="1"/>
        <v>5</v>
      </c>
      <c r="C20" s="1672" t="s">
        <v>98</v>
      </c>
      <c r="D20" s="2605" t="s">
        <v>2620</v>
      </c>
      <c r="E20" s="1341" t="s">
        <v>62</v>
      </c>
      <c r="F20" s="1946">
        <v>4007</v>
      </c>
      <c r="G20" s="1958">
        <v>65</v>
      </c>
      <c r="H20" s="1958"/>
      <c r="I20" s="1958">
        <v>57</v>
      </c>
      <c r="J20" s="1958">
        <v>99</v>
      </c>
      <c r="K20" s="1958">
        <v>160</v>
      </c>
      <c r="L20" s="1958">
        <v>4068</v>
      </c>
      <c r="M20" s="1958"/>
      <c r="N20" s="1931">
        <v>4068</v>
      </c>
      <c r="O20" s="1958">
        <v>14985600</v>
      </c>
      <c r="P20" s="2024">
        <v>49</v>
      </c>
      <c r="Q20" s="1649">
        <f t="shared" si="0"/>
        <v>5</v>
      </c>
    </row>
    <row r="21" spans="1:18" ht="14.1" customHeight="1">
      <c r="B21" s="1649">
        <f t="shared" si="1"/>
        <v>6</v>
      </c>
      <c r="C21" s="1672"/>
      <c r="D21" s="2000" t="s">
        <v>2621</v>
      </c>
      <c r="E21" s="1654"/>
      <c r="F21" s="1929"/>
      <c r="G21" s="1931"/>
      <c r="H21" s="1931"/>
      <c r="I21" s="1931"/>
      <c r="J21" s="1931"/>
      <c r="K21" s="1931"/>
      <c r="L21" s="1931"/>
      <c r="M21" s="1931"/>
      <c r="N21" s="1931"/>
      <c r="O21" s="1931"/>
      <c r="P21" s="1932"/>
      <c r="Q21" s="1649">
        <f t="shared" si="0"/>
        <v>6</v>
      </c>
    </row>
    <row r="22" spans="1:18" ht="14.1" customHeight="1">
      <c r="B22" s="1649">
        <f t="shared" si="1"/>
        <v>7</v>
      </c>
      <c r="C22" s="1672"/>
      <c r="D22" s="2000" t="s">
        <v>101</v>
      </c>
      <c r="E22" s="1654"/>
      <c r="F22" s="1929">
        <v>1</v>
      </c>
      <c r="G22" s="1931"/>
      <c r="H22" s="1931"/>
      <c r="I22" s="1931"/>
      <c r="J22" s="1931"/>
      <c r="K22" s="1931"/>
      <c r="L22" s="1931">
        <v>1</v>
      </c>
      <c r="M22" s="1931"/>
      <c r="N22" s="1931">
        <v>1</v>
      </c>
      <c r="O22" s="1931">
        <v>1350</v>
      </c>
      <c r="P22" s="1932"/>
      <c r="Q22" s="1649">
        <f t="shared" si="0"/>
        <v>7</v>
      </c>
    </row>
    <row r="23" spans="1:18" ht="14.1" customHeight="1">
      <c r="B23" s="1649">
        <f t="shared" si="1"/>
        <v>8</v>
      </c>
      <c r="C23" s="1672" t="s">
        <v>98</v>
      </c>
      <c r="D23" s="2605" t="s">
        <v>2622</v>
      </c>
      <c r="E23" s="1341"/>
      <c r="F23" s="1946">
        <v>4008</v>
      </c>
      <c r="G23" s="1958">
        <v>65</v>
      </c>
      <c r="H23" s="1958"/>
      <c r="I23" s="1958">
        <v>57</v>
      </c>
      <c r="J23" s="1958">
        <v>99</v>
      </c>
      <c r="K23" s="1958">
        <v>160</v>
      </c>
      <c r="L23" s="1958">
        <v>4069</v>
      </c>
      <c r="M23" s="1958"/>
      <c r="N23" s="1931">
        <v>4069</v>
      </c>
      <c r="O23" s="1958">
        <v>14986950</v>
      </c>
      <c r="P23" s="2024">
        <v>49</v>
      </c>
      <c r="Q23" s="1649">
        <f t="shared" si="0"/>
        <v>8</v>
      </c>
      <c r="R23" s="3986"/>
    </row>
    <row r="24" spans="1:18" ht="14.1" customHeight="1">
      <c r="B24" s="1649">
        <f t="shared" si="1"/>
        <v>9</v>
      </c>
      <c r="C24" s="1672"/>
      <c r="D24" s="2000" t="s">
        <v>103</v>
      </c>
      <c r="E24" s="1654"/>
      <c r="F24" s="1929">
        <v>131</v>
      </c>
      <c r="G24" s="1931">
        <v>8</v>
      </c>
      <c r="H24" s="1931"/>
      <c r="I24" s="1931">
        <v>8</v>
      </c>
      <c r="J24" s="1931"/>
      <c r="K24" s="1931"/>
      <c r="L24" s="1931">
        <v>147</v>
      </c>
      <c r="M24" s="1931"/>
      <c r="N24" s="1931">
        <v>147</v>
      </c>
      <c r="O24" s="2606" t="s">
        <v>104</v>
      </c>
      <c r="P24" s="1932"/>
      <c r="Q24" s="1649">
        <f t="shared" si="0"/>
        <v>9</v>
      </c>
      <c r="R24" s="3986"/>
    </row>
    <row r="25" spans="1:18" ht="14.1" customHeight="1">
      <c r="B25" s="1643"/>
      <c r="C25" s="2607"/>
      <c r="D25" s="1573" t="s">
        <v>105</v>
      </c>
      <c r="E25" s="1574"/>
      <c r="F25" s="1980"/>
      <c r="G25" s="2608"/>
      <c r="H25" s="2608"/>
      <c r="I25" s="2608"/>
      <c r="J25" s="2608"/>
      <c r="K25" s="2608"/>
      <c r="L25" s="2608"/>
      <c r="M25" s="2608"/>
      <c r="N25" s="2608"/>
      <c r="O25" s="2608"/>
      <c r="P25" s="2609"/>
      <c r="Q25" s="1643"/>
      <c r="R25" s="3986"/>
    </row>
    <row r="26" spans="1:18" ht="14.1" customHeight="1" thickBot="1">
      <c r="B26" s="1649">
        <v>10</v>
      </c>
      <c r="C26" s="1672" t="s">
        <v>98</v>
      </c>
      <c r="D26" s="2605" t="s">
        <v>2623</v>
      </c>
      <c r="E26" s="1341"/>
      <c r="F26" s="1989">
        <v>4139</v>
      </c>
      <c r="G26" s="1990">
        <v>73</v>
      </c>
      <c r="H26" s="1990"/>
      <c r="I26" s="1990">
        <v>65</v>
      </c>
      <c r="J26" s="1990">
        <v>99</v>
      </c>
      <c r="K26" s="1990">
        <v>160</v>
      </c>
      <c r="L26" s="2610">
        <v>4216</v>
      </c>
      <c r="M26" s="1990"/>
      <c r="N26" s="2610">
        <v>4216</v>
      </c>
      <c r="O26" s="2611">
        <v>14986950</v>
      </c>
      <c r="P26" s="1991">
        <v>49</v>
      </c>
      <c r="Q26" s="1649">
        <v>10</v>
      </c>
      <c r="R26" s="3986"/>
    </row>
    <row r="27" spans="1:18" ht="14.1" customHeight="1">
      <c r="B27" s="2612" t="s">
        <v>3708</v>
      </c>
      <c r="C27" s="1997"/>
      <c r="D27" s="1997"/>
      <c r="E27" s="1997"/>
      <c r="F27" s="2613"/>
      <c r="G27" s="2613"/>
      <c r="H27" s="2613"/>
      <c r="I27" s="2613"/>
      <c r="J27" s="2613"/>
      <c r="K27" s="2613"/>
      <c r="L27" s="2613"/>
      <c r="M27" s="2613"/>
      <c r="N27" s="2613"/>
      <c r="O27" s="2613"/>
      <c r="P27" s="2613"/>
      <c r="Q27" s="1645"/>
      <c r="R27" s="3986"/>
    </row>
    <row r="28" spans="1:18" ht="14.1" customHeight="1">
      <c r="B28" s="2612"/>
      <c r="C28" s="1997"/>
      <c r="D28" s="1997"/>
      <c r="E28" s="1997"/>
      <c r="F28" s="2613"/>
      <c r="G28" s="2613"/>
      <c r="H28" s="2613"/>
      <c r="I28" s="2613"/>
      <c r="J28" s="2613"/>
      <c r="K28" s="2613"/>
      <c r="L28" s="2613"/>
      <c r="M28" s="2613"/>
      <c r="N28" s="2613"/>
      <c r="O28" s="2613"/>
      <c r="P28" s="2613"/>
      <c r="Q28" s="1645"/>
      <c r="R28" s="3986"/>
    </row>
    <row r="29" spans="1:18" ht="14.1" customHeight="1">
      <c r="B29" s="2614"/>
      <c r="C29" s="1654"/>
      <c r="D29" s="1654"/>
      <c r="E29" s="1654"/>
      <c r="F29" s="2615"/>
      <c r="G29" s="2615"/>
      <c r="H29" s="2615"/>
      <c r="I29" s="2615"/>
      <c r="J29" s="2615"/>
      <c r="K29" s="2615"/>
      <c r="L29" s="2615"/>
      <c r="M29" s="2615"/>
      <c r="N29" s="2615"/>
      <c r="O29" s="2615"/>
      <c r="P29" s="2615"/>
      <c r="Q29" s="2616"/>
      <c r="R29" s="3986"/>
    </row>
    <row r="30" spans="1:18" ht="14.1" customHeight="1">
      <c r="A30" s="3987" t="s">
        <v>391</v>
      </c>
      <c r="B30" s="4060" t="s">
        <v>107</v>
      </c>
      <c r="C30" s="4061"/>
      <c r="D30" s="4061"/>
      <c r="E30" s="4061"/>
      <c r="F30" s="4061"/>
      <c r="G30" s="4061"/>
      <c r="H30" s="4061"/>
      <c r="I30" s="4061"/>
      <c r="J30" s="4061"/>
      <c r="K30" s="4061"/>
      <c r="L30" s="4061"/>
      <c r="M30" s="4061"/>
      <c r="N30" s="4061"/>
      <c r="O30" s="4061"/>
      <c r="P30" s="4061"/>
      <c r="Q30" s="4062"/>
      <c r="R30" s="3986" t="s">
        <v>3461</v>
      </c>
    </row>
    <row r="31" spans="1:18" ht="14.1" customHeight="1">
      <c r="A31" s="3988"/>
      <c r="B31" s="1638"/>
      <c r="C31" s="1998"/>
      <c r="D31" s="4063"/>
      <c r="E31" s="4064"/>
      <c r="F31" s="2617"/>
      <c r="G31" s="2602"/>
      <c r="H31" s="2617"/>
      <c r="I31" s="2602"/>
      <c r="J31" s="2602"/>
      <c r="K31" s="4065" t="s">
        <v>109</v>
      </c>
      <c r="L31" s="4066"/>
      <c r="M31" s="4066"/>
      <c r="N31" s="4066"/>
      <c r="O31" s="4066"/>
      <c r="P31" s="4067"/>
      <c r="Q31" s="1641"/>
      <c r="R31" s="3986"/>
    </row>
    <row r="32" spans="1:18" s="1240" customFormat="1" ht="14.1" customHeight="1">
      <c r="A32" s="3988"/>
      <c r="B32" s="1643"/>
      <c r="C32" s="1644"/>
      <c r="D32" s="4053"/>
      <c r="E32" s="4054"/>
      <c r="F32" s="2618"/>
      <c r="G32" s="2619" t="s">
        <v>110</v>
      </c>
      <c r="H32" s="2618" t="s">
        <v>110</v>
      </c>
      <c r="I32" s="2619" t="s">
        <v>110</v>
      </c>
      <c r="J32" s="2619" t="s">
        <v>110</v>
      </c>
      <c r="K32" s="2619"/>
      <c r="L32" s="2618"/>
      <c r="M32" s="2619"/>
      <c r="N32" s="2618"/>
      <c r="O32" s="2619"/>
      <c r="P32" s="2620"/>
      <c r="Q32" s="1645"/>
      <c r="R32" s="3986"/>
    </row>
    <row r="33" spans="1:25" s="1240" customFormat="1" ht="14.1" customHeight="1">
      <c r="A33" s="3988"/>
      <c r="B33" s="1643"/>
      <c r="C33" s="1644"/>
      <c r="D33" s="4053"/>
      <c r="E33" s="4054"/>
      <c r="F33" s="2618"/>
      <c r="G33" s="2621" t="s">
        <v>2624</v>
      </c>
      <c r="H33" s="2622" t="s">
        <v>2625</v>
      </c>
      <c r="I33" s="2621" t="s">
        <v>2626</v>
      </c>
      <c r="J33" s="2621" t="s">
        <v>2627</v>
      </c>
      <c r="K33" s="2619"/>
      <c r="L33" s="2618"/>
      <c r="M33" s="2619"/>
      <c r="N33" s="2618"/>
      <c r="O33" s="2619"/>
      <c r="P33" s="1397"/>
      <c r="Q33" s="1645"/>
      <c r="R33" s="3986"/>
    </row>
    <row r="34" spans="1:25" s="1240" customFormat="1" ht="14.1" customHeight="1">
      <c r="A34" s="3988"/>
      <c r="B34" s="1643" t="s">
        <v>7</v>
      </c>
      <c r="C34" s="1644" t="s">
        <v>71</v>
      </c>
      <c r="D34" s="4053"/>
      <c r="E34" s="4054"/>
      <c r="F34" s="2618" t="s">
        <v>111</v>
      </c>
      <c r="G34" s="2619" t="s">
        <v>77</v>
      </c>
      <c r="H34" s="2618" t="s">
        <v>77</v>
      </c>
      <c r="I34" s="2619" t="s">
        <v>77</v>
      </c>
      <c r="J34" s="2619" t="s">
        <v>77</v>
      </c>
      <c r="K34" s="2623">
        <v>2010</v>
      </c>
      <c r="L34" s="2624">
        <v>2011</v>
      </c>
      <c r="M34" s="2623">
        <v>2012</v>
      </c>
      <c r="N34" s="2624">
        <v>2013</v>
      </c>
      <c r="O34" s="2623">
        <v>2014</v>
      </c>
      <c r="P34" s="1643" t="s">
        <v>16</v>
      </c>
      <c r="Q34" s="1645" t="s">
        <v>7</v>
      </c>
      <c r="R34" s="3986"/>
    </row>
    <row r="35" spans="1:25" s="1240" customFormat="1" ht="14.1" customHeight="1">
      <c r="A35" s="3988"/>
      <c r="B35" s="1643" t="s">
        <v>17</v>
      </c>
      <c r="C35" s="1644" t="s">
        <v>79</v>
      </c>
      <c r="D35" s="4053" t="s">
        <v>80</v>
      </c>
      <c r="E35" s="4054"/>
      <c r="F35" s="2622" t="s">
        <v>2624</v>
      </c>
      <c r="G35" s="2621" t="s">
        <v>2628</v>
      </c>
      <c r="H35" s="2622" t="s">
        <v>2629</v>
      </c>
      <c r="I35" s="2621" t="s">
        <v>2630</v>
      </c>
      <c r="J35" s="2621" t="s">
        <v>2631</v>
      </c>
      <c r="K35" s="2619"/>
      <c r="L35" s="2618"/>
      <c r="M35" s="2619"/>
      <c r="N35" s="2618"/>
      <c r="O35" s="2619"/>
      <c r="P35" s="1397"/>
      <c r="Q35" s="1645" t="s">
        <v>17</v>
      </c>
      <c r="R35" s="3986"/>
      <c r="T35" s="220"/>
      <c r="U35" s="220"/>
      <c r="V35" s="220"/>
      <c r="W35" s="220"/>
      <c r="X35" s="220"/>
      <c r="Y35" s="220"/>
    </row>
    <row r="36" spans="1:25" s="1240" customFormat="1" ht="14.1" customHeight="1" thickBot="1">
      <c r="A36" s="3988"/>
      <c r="B36" s="1649"/>
      <c r="C36" s="2625"/>
      <c r="D36" s="4055" t="s">
        <v>24</v>
      </c>
      <c r="E36" s="4056"/>
      <c r="F36" s="2626" t="s">
        <v>25</v>
      </c>
      <c r="G36" s="2627" t="s">
        <v>26</v>
      </c>
      <c r="H36" s="2626" t="s">
        <v>27</v>
      </c>
      <c r="I36" s="2627" t="s">
        <v>28</v>
      </c>
      <c r="J36" s="2626" t="s">
        <v>29</v>
      </c>
      <c r="K36" s="2627" t="s">
        <v>30</v>
      </c>
      <c r="L36" s="2626" t="s">
        <v>31</v>
      </c>
      <c r="M36" s="2627" t="s">
        <v>32</v>
      </c>
      <c r="N36" s="2626" t="s">
        <v>89</v>
      </c>
      <c r="O36" s="2627" t="s">
        <v>90</v>
      </c>
      <c r="P36" s="1649" t="s">
        <v>91</v>
      </c>
      <c r="Q36" s="2616"/>
      <c r="R36" s="3986"/>
    </row>
    <row r="37" spans="1:25" ht="14.1" customHeight="1">
      <c r="A37" s="3988"/>
      <c r="B37" s="2628">
        <f>B26+1</f>
        <v>11</v>
      </c>
      <c r="C37" s="2629" t="s">
        <v>98</v>
      </c>
      <c r="D37" s="2630" t="s">
        <v>112</v>
      </c>
      <c r="E37" s="2631"/>
      <c r="F37" s="2632">
        <v>1547</v>
      </c>
      <c r="G37" s="2633">
        <v>406</v>
      </c>
      <c r="H37" s="2633">
        <v>783</v>
      </c>
      <c r="I37" s="2634">
        <v>663</v>
      </c>
      <c r="J37" s="2633">
        <v>362</v>
      </c>
      <c r="K37" s="2634">
        <v>42</v>
      </c>
      <c r="L37" s="2633">
        <v>90</v>
      </c>
      <c r="M37" s="2634">
        <v>60</v>
      </c>
      <c r="N37" s="2633">
        <v>50</v>
      </c>
      <c r="O37" s="2634">
        <v>65</v>
      </c>
      <c r="P37" s="2635">
        <v>4068</v>
      </c>
      <c r="Q37" s="1669">
        <f>Q26+1</f>
        <v>11</v>
      </c>
      <c r="R37" s="3986"/>
    </row>
    <row r="38" spans="1:25" ht="14.1" customHeight="1">
      <c r="A38" s="3988"/>
      <c r="B38" s="1649">
        <f>B37+1</f>
        <v>12</v>
      </c>
      <c r="C38" s="2629" t="s">
        <v>98</v>
      </c>
      <c r="D38" s="2000" t="s">
        <v>113</v>
      </c>
      <c r="E38" s="2636"/>
      <c r="F38" s="2637"/>
      <c r="G38" s="1931"/>
      <c r="H38" s="1939"/>
      <c r="I38" s="1930"/>
      <c r="J38" s="1931"/>
      <c r="K38" s="1930"/>
      <c r="L38" s="1931"/>
      <c r="M38" s="1930"/>
      <c r="N38" s="1931"/>
      <c r="O38" s="1930"/>
      <c r="P38" s="1940"/>
      <c r="Q38" s="1669">
        <f>Q37+1</f>
        <v>12</v>
      </c>
      <c r="R38" s="3986"/>
    </row>
    <row r="39" spans="1:25" ht="14.1" customHeight="1">
      <c r="A39" s="3988"/>
      <c r="B39" s="1649">
        <f>B38+1</f>
        <v>13</v>
      </c>
      <c r="C39" s="2629" t="s">
        <v>98</v>
      </c>
      <c r="D39" s="2000" t="s">
        <v>101</v>
      </c>
      <c r="E39" s="2636"/>
      <c r="F39" s="2637">
        <v>1</v>
      </c>
      <c r="G39" s="1931"/>
      <c r="H39" s="1939"/>
      <c r="I39" s="1930"/>
      <c r="J39" s="1931"/>
      <c r="K39" s="1930"/>
      <c r="L39" s="1931"/>
      <c r="M39" s="1930"/>
      <c r="N39" s="1931"/>
      <c r="O39" s="1930"/>
      <c r="P39" s="1940">
        <v>1</v>
      </c>
      <c r="Q39" s="1669">
        <f>Q38+1</f>
        <v>13</v>
      </c>
      <c r="R39" s="3986"/>
    </row>
    <row r="40" spans="1:25" ht="14.1" customHeight="1">
      <c r="A40" s="3988"/>
      <c r="B40" s="1649">
        <f>B39+1</f>
        <v>14</v>
      </c>
      <c r="C40" s="2629" t="s">
        <v>98</v>
      </c>
      <c r="D40" s="2605" t="s">
        <v>2632</v>
      </c>
      <c r="E40" s="2638"/>
      <c r="F40" s="2033">
        <v>1548</v>
      </c>
      <c r="G40" s="1958">
        <v>406</v>
      </c>
      <c r="H40" s="1958">
        <v>783</v>
      </c>
      <c r="I40" s="2035">
        <v>663</v>
      </c>
      <c r="J40" s="1958">
        <v>362</v>
      </c>
      <c r="K40" s="2035">
        <v>42</v>
      </c>
      <c r="L40" s="1958">
        <v>90</v>
      </c>
      <c r="M40" s="2035">
        <v>60</v>
      </c>
      <c r="N40" s="1958">
        <v>50</v>
      </c>
      <c r="O40" s="2035">
        <v>65</v>
      </c>
      <c r="P40" s="2024">
        <v>4069</v>
      </c>
      <c r="Q40" s="1669">
        <f>Q39+1</f>
        <v>14</v>
      </c>
      <c r="R40" s="3986"/>
    </row>
    <row r="41" spans="1:25" ht="14.1" customHeight="1">
      <c r="A41" s="3988"/>
      <c r="B41" s="1649">
        <f>B40+1</f>
        <v>15</v>
      </c>
      <c r="C41" s="2629" t="s">
        <v>98</v>
      </c>
      <c r="D41" s="2000" t="s">
        <v>103</v>
      </c>
      <c r="E41" s="2636"/>
      <c r="F41" s="2637">
        <v>138</v>
      </c>
      <c r="G41" s="1931">
        <v>1</v>
      </c>
      <c r="H41" s="1931"/>
      <c r="I41" s="1930"/>
      <c r="J41" s="1931"/>
      <c r="K41" s="1930"/>
      <c r="L41" s="1931"/>
      <c r="M41" s="1930"/>
      <c r="N41" s="1931"/>
      <c r="O41" s="1930">
        <v>8</v>
      </c>
      <c r="P41" s="1940">
        <v>147</v>
      </c>
      <c r="Q41" s="1669">
        <f>Q40+1</f>
        <v>15</v>
      </c>
      <c r="R41" s="3986"/>
    </row>
    <row r="42" spans="1:25" ht="14.1" customHeight="1">
      <c r="A42" s="3988"/>
      <c r="B42" s="1639"/>
      <c r="C42" s="2639"/>
      <c r="D42" s="2640" t="s">
        <v>105</v>
      </c>
      <c r="E42" s="2640"/>
      <c r="F42" s="2641"/>
      <c r="G42" s="2642"/>
      <c r="H42" s="1981"/>
      <c r="I42" s="1982"/>
      <c r="J42" s="1981"/>
      <c r="K42" s="1982"/>
      <c r="L42" s="1981"/>
      <c r="M42" s="1982"/>
      <c r="N42" s="1981"/>
      <c r="O42" s="1982"/>
      <c r="P42" s="2643"/>
      <c r="Q42" s="1641"/>
      <c r="R42" s="3989"/>
    </row>
    <row r="43" spans="1:25" ht="14.1" customHeight="1" thickBot="1">
      <c r="A43" s="3988"/>
      <c r="B43" s="2614">
        <f>B41+1</f>
        <v>16</v>
      </c>
      <c r="C43" s="2604" t="s">
        <v>98</v>
      </c>
      <c r="D43" s="1341" t="s">
        <v>2633</v>
      </c>
      <c r="E43" s="2638"/>
      <c r="F43" s="1989">
        <v>1686</v>
      </c>
      <c r="G43" s="1990">
        <v>407</v>
      </c>
      <c r="H43" s="1990">
        <v>783</v>
      </c>
      <c r="I43" s="1990">
        <v>663</v>
      </c>
      <c r="J43" s="1990">
        <v>362</v>
      </c>
      <c r="K43" s="1990">
        <v>42</v>
      </c>
      <c r="L43" s="1990">
        <v>90</v>
      </c>
      <c r="M43" s="1990">
        <v>60</v>
      </c>
      <c r="N43" s="1990">
        <v>50</v>
      </c>
      <c r="O43" s="1990">
        <v>73</v>
      </c>
      <c r="P43" s="1991">
        <v>4216</v>
      </c>
      <c r="Q43" s="2616">
        <f>Q41+1</f>
        <v>16</v>
      </c>
      <c r="R43" s="3989"/>
    </row>
    <row r="44" spans="1:25">
      <c r="B44" s="1346"/>
      <c r="C44" s="1345"/>
      <c r="D44" s="1345"/>
      <c r="E44" s="1345"/>
      <c r="F44" s="1345"/>
      <c r="G44" s="1345"/>
      <c r="H44" s="1345"/>
      <c r="I44" s="1345"/>
      <c r="J44" s="1345"/>
      <c r="K44" s="1345"/>
      <c r="L44" s="1345"/>
      <c r="M44" s="1345"/>
      <c r="N44" s="1345"/>
      <c r="O44" s="1345"/>
      <c r="P44" s="1345"/>
      <c r="Q44" s="2587"/>
    </row>
    <row r="45" spans="1:25">
      <c r="B45" s="2644"/>
      <c r="Q45" s="2587"/>
    </row>
    <row r="46" spans="1:25">
      <c r="A46" s="4057" t="s">
        <v>391</v>
      </c>
      <c r="B46" s="3906" t="s">
        <v>2634</v>
      </c>
      <c r="C46" s="3907"/>
      <c r="D46" s="3907"/>
      <c r="E46" s="3907"/>
      <c r="F46" s="3907"/>
      <c r="G46" s="3907"/>
      <c r="H46" s="3907"/>
      <c r="I46" s="3907"/>
      <c r="J46" s="3907"/>
      <c r="K46" s="3907"/>
      <c r="L46" s="3907"/>
      <c r="M46" s="3907"/>
      <c r="N46" s="3907"/>
      <c r="O46" s="3907"/>
      <c r="P46" s="3907"/>
      <c r="Q46" s="3908"/>
      <c r="R46" s="4058" t="s">
        <v>3461</v>
      </c>
    </row>
    <row r="47" spans="1:25" ht="12.75" customHeight="1">
      <c r="A47" s="4057"/>
      <c r="B47" s="1256" t="s">
        <v>40</v>
      </c>
      <c r="C47" s="1452"/>
      <c r="D47" s="1452"/>
      <c r="E47" s="1452"/>
      <c r="F47" s="1452"/>
      <c r="G47" s="1452"/>
      <c r="H47" s="1452"/>
      <c r="I47" s="1452"/>
      <c r="J47" s="1452"/>
      <c r="K47" s="1452"/>
      <c r="L47" s="1452"/>
      <c r="M47" s="1452"/>
      <c r="N47" s="1452"/>
      <c r="O47" s="1452"/>
      <c r="P47" s="1452"/>
      <c r="Q47" s="1915"/>
      <c r="R47" s="4059"/>
    </row>
    <row r="48" spans="1:25">
      <c r="A48" s="4057"/>
      <c r="B48" s="1675"/>
      <c r="C48" s="1675"/>
      <c r="D48" s="1997"/>
      <c r="E48" s="1997"/>
      <c r="F48" s="2591" t="s">
        <v>41</v>
      </c>
      <c r="G48" s="2592"/>
      <c r="H48" s="2592"/>
      <c r="I48" s="2592"/>
      <c r="J48" s="2593"/>
      <c r="K48" s="1675"/>
      <c r="L48" s="2594" t="s">
        <v>42</v>
      </c>
      <c r="M48" s="1666"/>
      <c r="N48" s="1666"/>
      <c r="O48" s="1666"/>
      <c r="P48" s="1668"/>
      <c r="Q48" s="1643"/>
      <c r="R48" s="4059"/>
    </row>
    <row r="49" spans="1:25">
      <c r="A49" s="4057"/>
      <c r="B49" s="2595"/>
      <c r="C49" s="2595"/>
      <c r="D49" s="1997"/>
      <c r="E49" s="1997"/>
      <c r="F49" s="2594" t="s">
        <v>175</v>
      </c>
      <c r="G49" s="1666"/>
      <c r="H49" s="1666"/>
      <c r="I49" s="1666"/>
      <c r="J49" s="1668"/>
      <c r="K49" s="2595"/>
      <c r="L49" s="1997"/>
      <c r="M49" s="2595"/>
      <c r="N49" s="1997"/>
      <c r="O49" s="2595"/>
      <c r="P49" s="1997"/>
      <c r="Q49" s="1643"/>
      <c r="R49" s="4059"/>
    </row>
    <row r="50" spans="1:25">
      <c r="A50" s="4057"/>
      <c r="B50" s="1643"/>
      <c r="C50" s="1643"/>
      <c r="D50" s="1644"/>
      <c r="E50" s="1644"/>
      <c r="F50" s="1638"/>
      <c r="G50" s="1644"/>
      <c r="H50" s="1638"/>
      <c r="I50" s="1638"/>
      <c r="J50" s="1644" t="s">
        <v>44</v>
      </c>
      <c r="K50" s="1643" t="s">
        <v>45</v>
      </c>
      <c r="L50" s="1644"/>
      <c r="M50" s="1643"/>
      <c r="N50" s="1644"/>
      <c r="O50" s="1643"/>
      <c r="P50" s="1644"/>
      <c r="Q50" s="1643"/>
      <c r="R50" s="4059"/>
    </row>
    <row r="51" spans="1:25">
      <c r="A51" s="4057"/>
      <c r="B51" s="1643"/>
      <c r="C51" s="1643"/>
      <c r="D51" s="1644"/>
      <c r="E51" s="1644"/>
      <c r="F51" s="1643"/>
      <c r="G51" s="1644"/>
      <c r="H51" s="1643"/>
      <c r="I51" s="1643"/>
      <c r="J51" s="1644" t="s">
        <v>2635</v>
      </c>
      <c r="K51" s="1643" t="s">
        <v>47</v>
      </c>
      <c r="L51" s="1644"/>
      <c r="M51" s="1643"/>
      <c r="N51" s="1644"/>
      <c r="O51" s="1643"/>
      <c r="P51" s="1644"/>
      <c r="Q51" s="1643"/>
      <c r="R51" s="4059"/>
    </row>
    <row r="52" spans="1:25">
      <c r="A52" s="4057"/>
      <c r="B52" s="1643"/>
      <c r="C52" s="1643"/>
      <c r="D52" s="1644"/>
      <c r="E52" s="1644"/>
      <c r="F52" s="1643"/>
      <c r="G52" s="1644"/>
      <c r="H52" s="1643"/>
      <c r="I52" s="1643" t="s">
        <v>48</v>
      </c>
      <c r="J52" s="1644" t="s">
        <v>2636</v>
      </c>
      <c r="K52" s="1643" t="s">
        <v>50</v>
      </c>
      <c r="L52" s="1644"/>
      <c r="M52" s="1643"/>
      <c r="N52" s="1644"/>
      <c r="O52" s="1643" t="s">
        <v>51</v>
      </c>
      <c r="P52" s="1644"/>
      <c r="Q52" s="1643"/>
      <c r="R52" s="4059"/>
    </row>
    <row r="53" spans="1:25">
      <c r="A53" s="4057"/>
      <c r="B53" s="1643"/>
      <c r="C53" s="1643"/>
      <c r="D53" s="1644"/>
      <c r="E53" s="1644"/>
      <c r="F53" s="1643" t="s">
        <v>52</v>
      </c>
      <c r="G53" s="1644"/>
      <c r="H53" s="1643"/>
      <c r="I53" s="1643" t="s">
        <v>53</v>
      </c>
      <c r="J53" s="1644" t="s">
        <v>54</v>
      </c>
      <c r="K53" s="1643" t="s">
        <v>55</v>
      </c>
      <c r="L53" s="1644"/>
      <c r="M53" s="1643"/>
      <c r="N53" s="1644"/>
      <c r="O53" s="1643" t="s">
        <v>56</v>
      </c>
      <c r="P53" s="1644"/>
      <c r="Q53" s="1643"/>
      <c r="R53" s="4059"/>
    </row>
    <row r="54" spans="1:25">
      <c r="A54" s="4057"/>
      <c r="B54" s="1643"/>
      <c r="C54" s="1643"/>
      <c r="D54" s="1644"/>
      <c r="E54" s="1644"/>
      <c r="F54" s="1643" t="s">
        <v>57</v>
      </c>
      <c r="G54" s="1644"/>
      <c r="H54" s="1643" t="s">
        <v>58</v>
      </c>
      <c r="I54" s="1643" t="s">
        <v>59</v>
      </c>
      <c r="J54" s="1644" t="s">
        <v>60</v>
      </c>
      <c r="K54" s="1643" t="s">
        <v>4</v>
      </c>
      <c r="L54" s="1644"/>
      <c r="M54" s="1643"/>
      <c r="N54" s="1644" t="s">
        <v>61</v>
      </c>
      <c r="O54" s="1643" t="s">
        <v>62</v>
      </c>
      <c r="P54" s="1644"/>
      <c r="Q54" s="1643"/>
      <c r="R54" s="4059"/>
    </row>
    <row r="55" spans="1:25">
      <c r="A55" s="4057"/>
      <c r="B55" s="1643"/>
      <c r="C55" s="1643"/>
      <c r="D55" s="1644"/>
      <c r="E55" s="1644"/>
      <c r="F55" s="1643" t="s">
        <v>18</v>
      </c>
      <c r="G55" s="1644" t="s">
        <v>58</v>
      </c>
      <c r="H55" s="1643" t="s">
        <v>63</v>
      </c>
      <c r="I55" s="1643" t="s">
        <v>64</v>
      </c>
      <c r="J55" s="1644" t="s">
        <v>65</v>
      </c>
      <c r="K55" s="1643" t="s">
        <v>66</v>
      </c>
      <c r="L55" s="1644" t="s">
        <v>67</v>
      </c>
      <c r="M55" s="1643" t="s">
        <v>68</v>
      </c>
      <c r="N55" s="1644" t="s">
        <v>57</v>
      </c>
      <c r="O55" s="1643" t="s">
        <v>69</v>
      </c>
      <c r="P55" s="1644"/>
      <c r="Q55" s="1643"/>
      <c r="R55" s="4059"/>
    </row>
    <row r="56" spans="1:25">
      <c r="A56" s="4057"/>
      <c r="B56" s="1643" t="s">
        <v>7</v>
      </c>
      <c r="C56" s="1643" t="s">
        <v>71</v>
      </c>
      <c r="D56" s="1644"/>
      <c r="E56" s="1644"/>
      <c r="F56" s="1643" t="s">
        <v>72</v>
      </c>
      <c r="G56" s="1644" t="s">
        <v>65</v>
      </c>
      <c r="H56" s="1643" t="s">
        <v>73</v>
      </c>
      <c r="I56" s="1643" t="s">
        <v>74</v>
      </c>
      <c r="J56" s="1644" t="s">
        <v>75</v>
      </c>
      <c r="K56" s="1643" t="s">
        <v>76</v>
      </c>
      <c r="L56" s="1644" t="s">
        <v>77</v>
      </c>
      <c r="M56" s="1643" t="s">
        <v>73</v>
      </c>
      <c r="N56" s="1644" t="s">
        <v>18</v>
      </c>
      <c r="O56" s="1643" t="s">
        <v>2615</v>
      </c>
      <c r="P56" s="1644" t="s">
        <v>68</v>
      </c>
      <c r="Q56" s="1643" t="s">
        <v>7</v>
      </c>
      <c r="R56" s="4059"/>
    </row>
    <row r="57" spans="1:25">
      <c r="A57" s="4057"/>
      <c r="B57" s="1643" t="s">
        <v>17</v>
      </c>
      <c r="C57" s="1643" t="s">
        <v>79</v>
      </c>
      <c r="D57" s="1644" t="s">
        <v>80</v>
      </c>
      <c r="E57" s="1644"/>
      <c r="F57" s="1643" t="s">
        <v>81</v>
      </c>
      <c r="G57" s="1644" t="s">
        <v>82</v>
      </c>
      <c r="H57" s="1643" t="s">
        <v>83</v>
      </c>
      <c r="I57" s="1643" t="s">
        <v>84</v>
      </c>
      <c r="J57" s="1644" t="s">
        <v>83</v>
      </c>
      <c r="K57" s="1643" t="s">
        <v>49</v>
      </c>
      <c r="L57" s="1644" t="s">
        <v>85</v>
      </c>
      <c r="M57" s="1643" t="s">
        <v>83</v>
      </c>
      <c r="N57" s="1644" t="s">
        <v>2637</v>
      </c>
      <c r="O57" s="1643" t="s">
        <v>2638</v>
      </c>
      <c r="P57" s="1644" t="s">
        <v>88</v>
      </c>
      <c r="Q57" s="1643" t="s">
        <v>17</v>
      </c>
      <c r="R57" s="4059"/>
    </row>
    <row r="58" spans="1:25">
      <c r="B58" s="1649"/>
      <c r="C58" s="1649"/>
      <c r="D58" s="2625" t="s">
        <v>24</v>
      </c>
      <c r="E58" s="2625"/>
      <c r="F58" s="1649" t="s">
        <v>25</v>
      </c>
      <c r="G58" s="2625" t="s">
        <v>26</v>
      </c>
      <c r="H58" s="1649" t="s">
        <v>27</v>
      </c>
      <c r="I58" s="1649" t="s">
        <v>28</v>
      </c>
      <c r="J58" s="2625" t="s">
        <v>29</v>
      </c>
      <c r="K58" s="1649" t="s">
        <v>30</v>
      </c>
      <c r="L58" s="2625" t="s">
        <v>31</v>
      </c>
      <c r="M58" s="1649" t="s">
        <v>32</v>
      </c>
      <c r="N58" s="2625" t="s">
        <v>89</v>
      </c>
      <c r="O58" s="1649" t="s">
        <v>90</v>
      </c>
      <c r="P58" s="2625" t="s">
        <v>91</v>
      </c>
      <c r="Q58" s="1649"/>
      <c r="R58" s="4059"/>
    </row>
    <row r="59" spans="1:25">
      <c r="B59" s="2599"/>
      <c r="C59" s="2600"/>
      <c r="D59" s="1639" t="s">
        <v>2639</v>
      </c>
      <c r="E59" s="1641"/>
      <c r="F59" s="2602"/>
      <c r="G59" s="2602"/>
      <c r="H59" s="2602"/>
      <c r="I59" s="2602"/>
      <c r="J59" s="2602"/>
      <c r="K59" s="2602"/>
      <c r="L59" s="2602"/>
      <c r="M59" s="2602"/>
      <c r="N59" s="2602"/>
      <c r="O59" s="2602"/>
      <c r="P59" s="2602"/>
      <c r="Q59" s="1638"/>
      <c r="R59" s="2645"/>
      <c r="T59" s="220"/>
      <c r="U59" s="220"/>
      <c r="V59" s="220"/>
      <c r="W59" s="220"/>
      <c r="X59" s="220"/>
      <c r="Y59" s="220"/>
    </row>
    <row r="60" spans="1:25">
      <c r="B60" s="2646"/>
      <c r="C60" s="2607"/>
      <c r="D60" s="2647" t="s">
        <v>119</v>
      </c>
      <c r="E60" s="1645"/>
      <c r="F60" s="1964"/>
      <c r="G60" s="1964"/>
      <c r="H60" s="1964"/>
      <c r="I60" s="1964"/>
      <c r="J60" s="1964"/>
      <c r="K60" s="1964"/>
      <c r="L60" s="1964"/>
      <c r="M60" s="1964"/>
      <c r="N60" s="1964"/>
      <c r="O60" s="1366"/>
      <c r="P60" s="1366"/>
      <c r="Q60" s="1643"/>
    </row>
    <row r="61" spans="1:25">
      <c r="B61" s="1649">
        <f>1+B43</f>
        <v>17</v>
      </c>
      <c r="C61" s="1344"/>
      <c r="D61" s="2000" t="s">
        <v>120</v>
      </c>
      <c r="E61" s="2002"/>
      <c r="F61" s="1931"/>
      <c r="G61" s="1931"/>
      <c r="H61" s="1931"/>
      <c r="I61" s="1931"/>
      <c r="J61" s="1931"/>
      <c r="K61" s="1931">
        <v>0</v>
      </c>
      <c r="L61" s="1931">
        <f>SUM(F61:J61)-K61</f>
        <v>0</v>
      </c>
      <c r="M61" s="1931"/>
      <c r="N61" s="1931">
        <f>L61</f>
        <v>0</v>
      </c>
      <c r="O61" s="2648"/>
      <c r="P61" s="1365"/>
      <c r="Q61" s="1649">
        <f>B61</f>
        <v>17</v>
      </c>
    </row>
    <row r="62" spans="1:25">
      <c r="B62" s="1643"/>
      <c r="C62" s="2607"/>
      <c r="D62" s="1578" t="s">
        <v>121</v>
      </c>
      <c r="E62" s="1674"/>
      <c r="F62" s="1964"/>
      <c r="G62" s="1964"/>
      <c r="H62" s="1964"/>
      <c r="I62" s="1964"/>
      <c r="J62" s="1964"/>
      <c r="K62" s="1964"/>
      <c r="L62" s="1964"/>
      <c r="M62" s="1964"/>
      <c r="N62" s="1964"/>
      <c r="O62" s="1366"/>
      <c r="P62" s="1366"/>
      <c r="Q62" s="1643"/>
    </row>
    <row r="63" spans="1:25">
      <c r="B63" s="1649">
        <f>B61+1</f>
        <v>18</v>
      </c>
      <c r="C63" s="1344"/>
      <c r="D63" s="2000" t="s">
        <v>122</v>
      </c>
      <c r="E63" s="2002"/>
      <c r="F63" s="1931"/>
      <c r="G63" s="1931"/>
      <c r="H63" s="1931"/>
      <c r="I63" s="1931"/>
      <c r="J63" s="1931"/>
      <c r="K63" s="1931"/>
      <c r="L63" s="1931">
        <f>SUM(F63:J63)-K63</f>
        <v>0</v>
      </c>
      <c r="M63" s="1931"/>
      <c r="N63" s="1931">
        <f>L63</f>
        <v>0</v>
      </c>
      <c r="O63" s="2648"/>
      <c r="P63" s="1365"/>
      <c r="Q63" s="1649">
        <f>B63</f>
        <v>18</v>
      </c>
    </row>
    <row r="64" spans="1:25">
      <c r="B64" s="1649">
        <f>B63+1</f>
        <v>19</v>
      </c>
      <c r="C64" s="1344"/>
      <c r="D64" s="2000" t="s">
        <v>123</v>
      </c>
      <c r="E64" s="2649"/>
      <c r="F64" s="1931"/>
      <c r="G64" s="1931"/>
      <c r="H64" s="1931"/>
      <c r="I64" s="1931"/>
      <c r="J64" s="1931"/>
      <c r="K64" s="1931"/>
      <c r="L64" s="1931"/>
      <c r="M64" s="1931"/>
      <c r="N64" s="1931"/>
      <c r="O64" s="1365"/>
      <c r="P64" s="1365"/>
      <c r="Q64" s="1649">
        <f>B64</f>
        <v>19</v>
      </c>
    </row>
    <row r="65" spans="2:17">
      <c r="B65" s="1649">
        <f>B64+1</f>
        <v>20</v>
      </c>
      <c r="C65" s="1344"/>
      <c r="D65" s="2000" t="s">
        <v>124</v>
      </c>
      <c r="E65" s="2649"/>
      <c r="F65" s="1931"/>
      <c r="G65" s="1931"/>
      <c r="H65" s="1931"/>
      <c r="I65" s="1931"/>
      <c r="J65" s="1931"/>
      <c r="K65" s="1931"/>
      <c r="L65" s="1931">
        <f>SUM(F65:J65)-K65</f>
        <v>0</v>
      </c>
      <c r="M65" s="1931"/>
      <c r="N65" s="1931">
        <f>L65</f>
        <v>0</v>
      </c>
      <c r="O65" s="2648"/>
      <c r="P65" s="1365"/>
      <c r="Q65" s="1649">
        <f>B65</f>
        <v>20</v>
      </c>
    </row>
    <row r="66" spans="2:17">
      <c r="B66" s="1643"/>
      <c r="C66" s="2607"/>
      <c r="D66" s="1578" t="s">
        <v>2640</v>
      </c>
      <c r="E66" s="1674"/>
      <c r="F66" s="1964"/>
      <c r="G66" s="1964"/>
      <c r="H66" s="1964"/>
      <c r="I66" s="1964"/>
      <c r="J66" s="1964"/>
      <c r="K66" s="1964"/>
      <c r="L66" s="1964"/>
      <c r="M66" s="1964"/>
      <c r="N66" s="1964"/>
      <c r="O66" s="1366"/>
      <c r="P66" s="1366"/>
      <c r="Q66" s="1643"/>
    </row>
    <row r="67" spans="2:17">
      <c r="B67" s="2604">
        <f>B65+1</f>
        <v>21</v>
      </c>
      <c r="C67" s="1344"/>
      <c r="D67" s="2605" t="s">
        <v>2641</v>
      </c>
      <c r="E67" s="1344"/>
      <c r="F67" s="1958"/>
      <c r="G67" s="1958"/>
      <c r="H67" s="1958"/>
      <c r="I67" s="1958"/>
      <c r="J67" s="1958"/>
      <c r="K67" s="1958"/>
      <c r="L67" s="1958"/>
      <c r="M67" s="1958"/>
      <c r="N67" s="1958"/>
      <c r="O67" s="2648"/>
      <c r="P67" s="2650"/>
      <c r="Q67" s="1649">
        <f>B67</f>
        <v>21</v>
      </c>
    </row>
    <row r="68" spans="2:17">
      <c r="B68" s="2651"/>
      <c r="C68" s="2607"/>
      <c r="D68" s="1573" t="s">
        <v>2642</v>
      </c>
      <c r="E68" s="2600"/>
      <c r="F68" s="2608"/>
      <c r="G68" s="2608"/>
      <c r="H68" s="2608"/>
      <c r="I68" s="2608"/>
      <c r="J68" s="2608"/>
      <c r="K68" s="2608"/>
      <c r="L68" s="2608"/>
      <c r="M68" s="2608"/>
      <c r="N68" s="2608"/>
      <c r="O68" s="2652"/>
      <c r="P68" s="2652"/>
      <c r="Q68" s="1643"/>
    </row>
    <row r="69" spans="2:17">
      <c r="B69" s="1649">
        <f>B67+1</f>
        <v>22</v>
      </c>
      <c r="C69" s="1344"/>
      <c r="D69" s="2000" t="s">
        <v>2643</v>
      </c>
      <c r="E69" s="2002"/>
      <c r="F69" s="1931"/>
      <c r="G69" s="1931"/>
      <c r="H69" s="1931"/>
      <c r="I69" s="1931"/>
      <c r="J69" s="1931"/>
      <c r="K69" s="1931"/>
      <c r="L69" s="1931">
        <f>SUM(F69:J69)-K69</f>
        <v>0</v>
      </c>
      <c r="M69" s="1931"/>
      <c r="N69" s="1931">
        <f>L69</f>
        <v>0</v>
      </c>
      <c r="O69" s="2648"/>
      <c r="P69" s="1365"/>
      <c r="Q69" s="1649">
        <f>B69</f>
        <v>22</v>
      </c>
    </row>
    <row r="70" spans="2:17">
      <c r="B70" s="1649">
        <f>B69+1</f>
        <v>23</v>
      </c>
      <c r="C70" s="1344"/>
      <c r="D70" s="2605" t="s">
        <v>2644</v>
      </c>
      <c r="E70" s="2653"/>
      <c r="F70" s="1958">
        <f t="shared" ref="F70:L70" si="2">SUM(F61:F69)</f>
        <v>0</v>
      </c>
      <c r="G70" s="1958">
        <f t="shared" si="2"/>
        <v>0</v>
      </c>
      <c r="H70" s="1958">
        <f t="shared" si="2"/>
        <v>0</v>
      </c>
      <c r="I70" s="1958">
        <f t="shared" si="2"/>
        <v>0</v>
      </c>
      <c r="J70" s="1958">
        <f t="shared" si="2"/>
        <v>0</v>
      </c>
      <c r="K70" s="1958">
        <f t="shared" si="2"/>
        <v>0</v>
      </c>
      <c r="L70" s="1958">
        <f t="shared" si="2"/>
        <v>0</v>
      </c>
      <c r="M70" s="1958"/>
      <c r="N70" s="1958">
        <f>SUM(N61:N69)</f>
        <v>0</v>
      </c>
      <c r="O70" s="2030"/>
      <c r="P70" s="2650"/>
      <c r="Q70" s="1649">
        <f>B70</f>
        <v>23</v>
      </c>
    </row>
    <row r="71" spans="2:17">
      <c r="B71" s="1643"/>
      <c r="C71" s="2607"/>
      <c r="D71" s="1573" t="s">
        <v>130</v>
      </c>
      <c r="E71" s="2600"/>
      <c r="F71" s="2608"/>
      <c r="G71" s="2608"/>
      <c r="H71" s="2608"/>
      <c r="I71" s="2608"/>
      <c r="J71" s="2608"/>
      <c r="K71" s="2608"/>
      <c r="L71" s="2608"/>
      <c r="M71" s="2608"/>
      <c r="N71" s="2608"/>
      <c r="O71" s="2652"/>
      <c r="P71" s="2652"/>
      <c r="Q71" s="1643"/>
    </row>
    <row r="72" spans="2:17">
      <c r="B72" s="1643"/>
      <c r="C72" s="2607"/>
      <c r="D72" s="1573" t="s">
        <v>131</v>
      </c>
      <c r="E72" s="2607"/>
      <c r="F72" s="2608"/>
      <c r="G72" s="2608"/>
      <c r="H72" s="2608"/>
      <c r="I72" s="2608"/>
      <c r="J72" s="2608"/>
      <c r="K72" s="2608"/>
      <c r="L72" s="2608"/>
      <c r="M72" s="2608"/>
      <c r="N72" s="2608"/>
      <c r="O72" s="2652"/>
      <c r="P72" s="2652"/>
      <c r="Q72" s="1643"/>
    </row>
    <row r="73" spans="2:17">
      <c r="B73" s="1649">
        <f>B70+1</f>
        <v>24</v>
      </c>
      <c r="C73" s="1344"/>
      <c r="D73" s="2605" t="s">
        <v>132</v>
      </c>
      <c r="E73" s="1344"/>
      <c r="F73" s="1958"/>
      <c r="G73" s="1958"/>
      <c r="H73" s="1958"/>
      <c r="I73" s="1958"/>
      <c r="J73" s="1958"/>
      <c r="K73" s="1958"/>
      <c r="L73" s="1958"/>
      <c r="M73" s="1958"/>
      <c r="N73" s="1958"/>
      <c r="O73" s="2030"/>
      <c r="P73" s="2650"/>
      <c r="Q73" s="1649">
        <f>B73</f>
        <v>24</v>
      </c>
    </row>
    <row r="74" spans="2:17">
      <c r="B74" s="1649">
        <f>B73+1</f>
        <v>25</v>
      </c>
      <c r="C74" s="1344"/>
      <c r="D74" s="2000" t="s">
        <v>133</v>
      </c>
      <c r="E74" s="2649"/>
      <c r="F74" s="1931"/>
      <c r="G74" s="1931"/>
      <c r="H74" s="1931"/>
      <c r="I74" s="1931"/>
      <c r="J74" s="1931"/>
      <c r="K74" s="1931"/>
      <c r="L74" s="1931"/>
      <c r="M74" s="1931"/>
      <c r="N74" s="1931"/>
      <c r="O74" s="2030"/>
      <c r="P74" s="1365"/>
      <c r="Q74" s="1649">
        <f>B74</f>
        <v>25</v>
      </c>
    </row>
    <row r="75" spans="2:17">
      <c r="B75" s="1643"/>
      <c r="C75" s="2607"/>
      <c r="D75" s="1573" t="s">
        <v>2645</v>
      </c>
      <c r="E75" s="2600"/>
      <c r="F75" s="2608"/>
      <c r="G75" s="2608"/>
      <c r="H75" s="2608"/>
      <c r="I75" s="2608"/>
      <c r="J75" s="2608"/>
      <c r="K75" s="2608"/>
      <c r="L75" s="2608"/>
      <c r="M75" s="2608"/>
      <c r="N75" s="2608"/>
      <c r="O75" s="2652"/>
      <c r="P75" s="2652"/>
      <c r="Q75" s="1643"/>
    </row>
    <row r="76" spans="2:17">
      <c r="B76" s="1649">
        <f>B74+1</f>
        <v>26</v>
      </c>
      <c r="C76" s="1344"/>
      <c r="D76" s="1341" t="s">
        <v>2646</v>
      </c>
      <c r="E76" s="1344"/>
      <c r="F76" s="1958"/>
      <c r="G76" s="1958"/>
      <c r="H76" s="1958"/>
      <c r="I76" s="1958"/>
      <c r="J76" s="1958"/>
      <c r="K76" s="1958"/>
      <c r="L76" s="1958"/>
      <c r="M76" s="1958"/>
      <c r="N76" s="1958"/>
      <c r="O76" s="2030"/>
      <c r="P76" s="2650"/>
      <c r="Q76" s="1649">
        <f>B76</f>
        <v>26</v>
      </c>
    </row>
    <row r="77" spans="2:17">
      <c r="B77" s="1643"/>
      <c r="C77" s="1574"/>
      <c r="D77" s="1573" t="s">
        <v>136</v>
      </c>
      <c r="E77" s="2600"/>
      <c r="F77" s="1599"/>
      <c r="G77" s="2608"/>
      <c r="H77" s="1599"/>
      <c r="I77" s="1688"/>
      <c r="J77" s="2608"/>
      <c r="K77" s="1599"/>
      <c r="L77" s="2608"/>
      <c r="M77" s="1599"/>
      <c r="N77" s="2608"/>
      <c r="O77" s="2051"/>
      <c r="P77" s="2652"/>
      <c r="Q77" s="1645"/>
    </row>
    <row r="78" spans="2:17">
      <c r="B78" s="1649">
        <f>B76+1</f>
        <v>27</v>
      </c>
      <c r="C78" s="1341"/>
      <c r="D78" s="2000" t="s">
        <v>137</v>
      </c>
      <c r="E78" s="2002"/>
      <c r="F78" s="1930"/>
      <c r="G78" s="1931"/>
      <c r="H78" s="1930"/>
      <c r="I78" s="1936"/>
      <c r="J78" s="1931"/>
      <c r="K78" s="1930"/>
      <c r="L78" s="1931"/>
      <c r="M78" s="1930"/>
      <c r="N78" s="1931"/>
      <c r="O78" s="2030"/>
      <c r="P78" s="1365"/>
      <c r="Q78" s="1649">
        <f>B78</f>
        <v>27</v>
      </c>
    </row>
    <row r="79" spans="2:17">
      <c r="B79" s="1649">
        <f>B78+1</f>
        <v>28</v>
      </c>
      <c r="C79" s="1341"/>
      <c r="D79" s="2605" t="s">
        <v>2647</v>
      </c>
      <c r="E79" s="2653"/>
      <c r="F79" s="2055">
        <f t="shared" ref="F79:N79" si="3">SUM(F73:F78)</f>
        <v>0</v>
      </c>
      <c r="G79" s="2055">
        <f t="shared" si="3"/>
        <v>0</v>
      </c>
      <c r="H79" s="2055">
        <f t="shared" si="3"/>
        <v>0</v>
      </c>
      <c r="I79" s="2055">
        <f t="shared" si="3"/>
        <v>0</v>
      </c>
      <c r="J79" s="2055">
        <f t="shared" si="3"/>
        <v>0</v>
      </c>
      <c r="K79" s="2055">
        <f t="shared" si="3"/>
        <v>0</v>
      </c>
      <c r="L79" s="2055">
        <f t="shared" si="3"/>
        <v>0</v>
      </c>
      <c r="M79" s="2055">
        <f t="shared" si="3"/>
        <v>0</v>
      </c>
      <c r="N79" s="2055">
        <f t="shared" si="3"/>
        <v>0</v>
      </c>
      <c r="O79" s="2030"/>
      <c r="P79" s="2654">
        <f>SUM(P73:P78)</f>
        <v>0</v>
      </c>
      <c r="Q79" s="1649">
        <f>B79</f>
        <v>28</v>
      </c>
    </row>
    <row r="80" spans="2:17">
      <c r="B80" s="1649">
        <f>B79+1</f>
        <v>29</v>
      </c>
      <c r="C80" s="1341"/>
      <c r="D80" s="2605" t="s">
        <v>2648</v>
      </c>
      <c r="E80" s="2653"/>
      <c r="F80" s="2055">
        <f>+F70+F79</f>
        <v>0</v>
      </c>
      <c r="G80" s="2055">
        <f>+G70+G79</f>
        <v>0</v>
      </c>
      <c r="H80" s="2055">
        <f>+H70+H79</f>
        <v>0</v>
      </c>
      <c r="I80" s="2055">
        <f>+I70+I79</f>
        <v>0</v>
      </c>
      <c r="J80" s="2055">
        <f>+J70+J79</f>
        <v>0</v>
      </c>
      <c r="K80" s="2055">
        <f>K70+K79</f>
        <v>0</v>
      </c>
      <c r="L80" s="2055">
        <f>L70+L79</f>
        <v>0</v>
      </c>
      <c r="M80" s="2055">
        <f>M70+M79</f>
        <v>0</v>
      </c>
      <c r="N80" s="2055">
        <f>N70+N79</f>
        <v>0</v>
      </c>
      <c r="O80" s="2030"/>
      <c r="P80" s="2654">
        <f>P70+P79</f>
        <v>0</v>
      </c>
      <c r="Q80" s="1649">
        <f>B80</f>
        <v>29</v>
      </c>
    </row>
    <row r="81" spans="2:18">
      <c r="B81" s="1643"/>
      <c r="C81" s="1574"/>
      <c r="D81" s="2655" t="s">
        <v>2649</v>
      </c>
      <c r="E81" s="2656"/>
      <c r="F81" s="2657"/>
      <c r="G81" s="1599"/>
      <c r="H81" s="1688"/>
      <c r="I81" s="2608"/>
      <c r="J81" s="1599"/>
      <c r="K81" s="2608"/>
      <c r="L81" s="1599"/>
      <c r="M81" s="2608"/>
      <c r="N81" s="1599"/>
      <c r="O81" s="2652"/>
      <c r="P81" s="2658"/>
      <c r="Q81" s="1641"/>
    </row>
    <row r="82" spans="2:18">
      <c r="B82" s="1649">
        <f>B80+1</f>
        <v>30</v>
      </c>
      <c r="C82" s="1341"/>
      <c r="D82" s="2605" t="s">
        <v>141</v>
      </c>
      <c r="E82" s="1344"/>
      <c r="F82" s="2055">
        <v>29</v>
      </c>
      <c r="G82" s="2035"/>
      <c r="H82" s="1993"/>
      <c r="I82" s="1958"/>
      <c r="J82" s="2035">
        <v>4</v>
      </c>
      <c r="K82" s="1958"/>
      <c r="L82" s="1931">
        <v>33</v>
      </c>
      <c r="M82" s="1958"/>
      <c r="N82" s="2035">
        <v>33</v>
      </c>
      <c r="O82" s="2648" t="s">
        <v>104</v>
      </c>
      <c r="P82" s="2654"/>
      <c r="Q82" s="1649">
        <f>B82</f>
        <v>30</v>
      </c>
    </row>
    <row r="83" spans="2:18">
      <c r="B83" s="1649">
        <f>B82+1</f>
        <v>31</v>
      </c>
      <c r="C83" s="1341"/>
      <c r="D83" s="2000" t="s">
        <v>142</v>
      </c>
      <c r="E83" s="2649"/>
      <c r="F83" s="1930">
        <v>279</v>
      </c>
      <c r="G83" s="1931"/>
      <c r="H83" s="1930"/>
      <c r="I83" s="1936"/>
      <c r="J83" s="1931">
        <v>12</v>
      </c>
      <c r="K83" s="1930">
        <v>2</v>
      </c>
      <c r="L83" s="1931">
        <v>289</v>
      </c>
      <c r="M83" s="1930"/>
      <c r="N83" s="1931">
        <v>289</v>
      </c>
      <c r="O83" s="2648" t="s">
        <v>104</v>
      </c>
      <c r="P83" s="1365"/>
      <c r="Q83" s="1649">
        <f>B83</f>
        <v>31</v>
      </c>
    </row>
    <row r="84" spans="2:18">
      <c r="B84" s="1638"/>
      <c r="C84" s="2640"/>
      <c r="D84" s="1673" t="s">
        <v>2650</v>
      </c>
      <c r="E84" s="1674"/>
      <c r="F84" s="1951"/>
      <c r="G84" s="1952"/>
      <c r="H84" s="1951"/>
      <c r="I84" s="1957"/>
      <c r="J84" s="1952"/>
      <c r="K84" s="1951"/>
      <c r="L84" s="1952"/>
      <c r="M84" s="1951"/>
      <c r="N84" s="1952"/>
      <c r="O84" s="2617"/>
      <c r="P84" s="2602"/>
      <c r="Q84" s="1645"/>
    </row>
    <row r="85" spans="2:18">
      <c r="B85" s="1649">
        <v>32</v>
      </c>
      <c r="C85" s="1341"/>
      <c r="D85" s="2000" t="s">
        <v>144</v>
      </c>
      <c r="E85" s="2002"/>
      <c r="F85" s="1930">
        <v>271</v>
      </c>
      <c r="G85" s="1931"/>
      <c r="H85" s="1930"/>
      <c r="I85" s="1936"/>
      <c r="J85" s="1931">
        <v>6</v>
      </c>
      <c r="K85" s="1930">
        <v>21</v>
      </c>
      <c r="L85" s="1931">
        <v>256</v>
      </c>
      <c r="M85" s="1930"/>
      <c r="N85" s="1931">
        <v>256</v>
      </c>
      <c r="O85" s="2648" t="s">
        <v>104</v>
      </c>
      <c r="P85" s="1365"/>
      <c r="Q85" s="1649">
        <f>B85</f>
        <v>32</v>
      </c>
    </row>
    <row r="86" spans="2:18">
      <c r="B86" s="1643"/>
      <c r="C86" s="1574"/>
      <c r="D86" s="1578" t="s">
        <v>145</v>
      </c>
      <c r="E86" s="1674"/>
      <c r="F86" s="1963"/>
      <c r="G86" s="1964"/>
      <c r="H86" s="1963"/>
      <c r="I86" s="1969"/>
      <c r="J86" s="1964"/>
      <c r="K86" s="1963"/>
      <c r="L86" s="1964"/>
      <c r="M86" s="1963"/>
      <c r="N86" s="1964"/>
      <c r="O86" s="2613"/>
      <c r="P86" s="1366"/>
      <c r="Q86" s="1645"/>
    </row>
    <row r="87" spans="2:18">
      <c r="B87" s="1649">
        <v>33</v>
      </c>
      <c r="C87" s="1341"/>
      <c r="D87" s="2000" t="s">
        <v>146</v>
      </c>
      <c r="E87" s="2002"/>
      <c r="F87" s="1930">
        <v>691</v>
      </c>
      <c r="G87" s="1931"/>
      <c r="H87" s="1930"/>
      <c r="I87" s="1936"/>
      <c r="J87" s="1931">
        <v>11</v>
      </c>
      <c r="K87" s="1930">
        <v>11</v>
      </c>
      <c r="L87" s="1931">
        <v>451</v>
      </c>
      <c r="M87" s="1930">
        <v>240</v>
      </c>
      <c r="N87" s="1931">
        <v>691</v>
      </c>
      <c r="O87" s="2648" t="s">
        <v>104</v>
      </c>
      <c r="P87" s="1365"/>
      <c r="Q87" s="1649">
        <f>B87</f>
        <v>33</v>
      </c>
    </row>
    <row r="88" spans="2:18">
      <c r="B88" s="1643"/>
      <c r="C88" s="1574"/>
      <c r="D88" s="1578" t="s">
        <v>147</v>
      </c>
      <c r="E88" s="1674"/>
      <c r="F88" s="1963"/>
      <c r="G88" s="1964"/>
      <c r="H88" s="1963"/>
      <c r="I88" s="1969"/>
      <c r="J88" s="1964"/>
      <c r="K88" s="1963"/>
      <c r="L88" s="1964"/>
      <c r="M88" s="1963"/>
      <c r="N88" s="1964"/>
      <c r="O88" s="2613"/>
      <c r="P88" s="1366"/>
      <c r="Q88" s="1645"/>
    </row>
    <row r="89" spans="2:18">
      <c r="B89" s="1649">
        <v>34</v>
      </c>
      <c r="C89" s="1341"/>
      <c r="D89" s="2000" t="s">
        <v>2651</v>
      </c>
      <c r="E89" s="2002"/>
      <c r="F89" s="1930">
        <v>3478</v>
      </c>
      <c r="G89" s="1931"/>
      <c r="H89" s="1930"/>
      <c r="I89" s="1936"/>
      <c r="J89" s="1931">
        <v>121</v>
      </c>
      <c r="K89" s="1930">
        <v>185</v>
      </c>
      <c r="L89" s="1931">
        <v>3411</v>
      </c>
      <c r="M89" s="1930">
        <v>3</v>
      </c>
      <c r="N89" s="1931">
        <v>3414</v>
      </c>
      <c r="O89" s="2648" t="s">
        <v>104</v>
      </c>
      <c r="P89" s="1365"/>
      <c r="Q89" s="1649">
        <f>B89</f>
        <v>34</v>
      </c>
      <c r="R89" s="3986">
        <v>79</v>
      </c>
    </row>
    <row r="90" spans="2:18">
      <c r="B90" s="1649">
        <v>35</v>
      </c>
      <c r="C90" s="1341"/>
      <c r="D90" s="2605" t="s">
        <v>2652</v>
      </c>
      <c r="E90" s="2653"/>
      <c r="F90" s="2035">
        <v>4748</v>
      </c>
      <c r="G90" s="1958"/>
      <c r="H90" s="1958"/>
      <c r="I90" s="1958"/>
      <c r="J90" s="2035">
        <v>154</v>
      </c>
      <c r="K90" s="1958">
        <v>219</v>
      </c>
      <c r="L90" s="2035">
        <v>4440</v>
      </c>
      <c r="M90" s="1958">
        <v>243</v>
      </c>
      <c r="N90" s="2035">
        <v>4683</v>
      </c>
      <c r="O90" s="2648" t="s">
        <v>104</v>
      </c>
      <c r="P90" s="2650">
        <f>SUM(P82:P89)</f>
        <v>0</v>
      </c>
      <c r="Q90" s="1649">
        <f>B90</f>
        <v>35</v>
      </c>
      <c r="R90" s="3894"/>
    </row>
    <row r="91" spans="2:18">
      <c r="B91" s="2644"/>
      <c r="C91" s="1345"/>
      <c r="D91" s="1345"/>
      <c r="E91" s="1345"/>
      <c r="F91" s="1345"/>
      <c r="G91" s="1345"/>
      <c r="H91" s="1345"/>
      <c r="I91" s="1345"/>
      <c r="J91" s="1345"/>
      <c r="K91" s="1345"/>
      <c r="L91" s="1345"/>
      <c r="M91" s="1345"/>
      <c r="N91" s="1345"/>
      <c r="O91" s="1345"/>
      <c r="P91" s="1345"/>
      <c r="Q91" s="2587"/>
    </row>
  </sheetData>
  <customSheetViews>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2"/>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3"/>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4"/>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5"/>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6"/>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7"/>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8"/>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9"/>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0"/>
      <headerFooter alignWithMargins="0"/>
    </customSheetView>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11"/>
      <headerFooter alignWithMargins="0"/>
    </customSheetView>
  </customSheetViews>
  <mergeCells count="29">
    <mergeCell ref="D12:E12"/>
    <mergeCell ref="B2:Q2"/>
    <mergeCell ref="R2:R3"/>
    <mergeCell ref="B3:Q3"/>
    <mergeCell ref="D4:E4"/>
    <mergeCell ref="D5:E5"/>
    <mergeCell ref="D6:E6"/>
    <mergeCell ref="D7:E7"/>
    <mergeCell ref="D8:E8"/>
    <mergeCell ref="D9:E9"/>
    <mergeCell ref="D10:E10"/>
    <mergeCell ref="D11:E11"/>
    <mergeCell ref="D13:E13"/>
    <mergeCell ref="D14:E14"/>
    <mergeCell ref="R23:R29"/>
    <mergeCell ref="A30:A43"/>
    <mergeCell ref="B30:Q30"/>
    <mergeCell ref="R30:R43"/>
    <mergeCell ref="D31:E31"/>
    <mergeCell ref="K31:P31"/>
    <mergeCell ref="D32:E32"/>
    <mergeCell ref="D33:E33"/>
    <mergeCell ref="R89:R90"/>
    <mergeCell ref="D34:E34"/>
    <mergeCell ref="D35:E35"/>
    <mergeCell ref="D36:E36"/>
    <mergeCell ref="A46:A57"/>
    <mergeCell ref="B46:Q46"/>
    <mergeCell ref="R46:R58"/>
  </mergeCells>
  <printOptions horizontalCentered="1" verticalCentered="1" gridLinesSet="0"/>
  <pageMargins left="0.5" right="0.5" top="0.5" bottom="0.25" header="0.25" footer="0.5"/>
  <pageSetup scale="81" fitToHeight="2" orientation="landscape" cellComments="asDisplayed" r:id="rId12"/>
  <headerFooter alignWithMargins="0"/>
  <rowBreaks count="1" manualBreakCount="1">
    <brk id="45" max="17" man="1"/>
  </rowBreaks>
  <legacyDrawing r:id="rId1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K61"/>
  <sheetViews>
    <sheetView topLeftCell="A19" workbookViewId="0">
      <selection activeCell="C38" sqref="C38"/>
    </sheetView>
  </sheetViews>
  <sheetFormatPr defaultColWidth="9.140625" defaultRowHeight="12.75"/>
  <cols>
    <col min="1" max="1" width="9.140625" style="354"/>
    <col min="2" max="3" width="2" style="354" customWidth="1"/>
    <col min="4" max="4" width="13.42578125" style="354" customWidth="1"/>
    <col min="5" max="5" width="1.7109375" style="354" customWidth="1"/>
    <col min="6" max="6" width="9.85546875" style="354" customWidth="1"/>
    <col min="7" max="7" width="6.7109375" style="354" customWidth="1"/>
    <col min="8" max="8" width="34.5703125" style="354" customWidth="1"/>
    <col min="9" max="9" width="20.7109375" style="354" customWidth="1"/>
    <col min="10" max="10" width="10.42578125" style="354" customWidth="1"/>
    <col min="11" max="16384" width="9.140625" style="354"/>
  </cols>
  <sheetData>
    <row r="3" spans="2:11">
      <c r="B3" s="349">
        <v>2</v>
      </c>
      <c r="C3" s="350"/>
      <c r="D3" s="351"/>
      <c r="E3" s="351"/>
      <c r="F3" s="351"/>
      <c r="G3" s="351"/>
      <c r="H3" s="351"/>
      <c r="I3" s="352"/>
      <c r="J3" s="353" t="s">
        <v>3461</v>
      </c>
    </row>
    <row r="4" spans="2:11">
      <c r="B4" s="355"/>
      <c r="C4" s="356"/>
      <c r="D4" s="356"/>
      <c r="E4" s="356"/>
      <c r="F4" s="356"/>
      <c r="G4" s="356"/>
      <c r="H4" s="356"/>
      <c r="I4" s="356"/>
      <c r="J4" s="357"/>
    </row>
    <row r="5" spans="2:11">
      <c r="B5" s="3871" t="s">
        <v>392</v>
      </c>
      <c r="C5" s="3872"/>
      <c r="D5" s="3872"/>
      <c r="E5" s="3872"/>
      <c r="F5" s="3872"/>
      <c r="G5" s="3872"/>
      <c r="H5" s="3872"/>
      <c r="I5" s="3872"/>
      <c r="J5" s="3873"/>
    </row>
    <row r="6" spans="2:11">
      <c r="B6" s="355"/>
      <c r="C6" s="358"/>
      <c r="D6" s="359"/>
      <c r="E6" s="359"/>
      <c r="F6" s="359"/>
      <c r="G6" s="359"/>
      <c r="H6" s="359"/>
      <c r="I6" s="359"/>
      <c r="J6" s="357"/>
    </row>
    <row r="7" spans="2:11">
      <c r="B7" s="360"/>
      <c r="C7" s="361" t="s">
        <v>393</v>
      </c>
      <c r="D7" s="362"/>
      <c r="E7" s="362"/>
      <c r="F7" s="362"/>
      <c r="G7" s="362"/>
      <c r="H7" s="362"/>
      <c r="I7" s="362"/>
      <c r="J7" s="363"/>
      <c r="K7" s="356"/>
    </row>
    <row r="8" spans="2:11">
      <c r="B8" s="360" t="s">
        <v>394</v>
      </c>
      <c r="C8" s="362"/>
      <c r="D8" s="362"/>
      <c r="E8" s="362"/>
      <c r="F8" s="362"/>
      <c r="G8" s="362"/>
      <c r="H8" s="362"/>
      <c r="I8" s="362"/>
      <c r="J8" s="363"/>
      <c r="K8" s="356"/>
    </row>
    <row r="9" spans="2:11">
      <c r="B9" s="360" t="s">
        <v>395</v>
      </c>
      <c r="C9" s="362"/>
      <c r="D9" s="362"/>
      <c r="E9" s="362"/>
      <c r="F9" s="362"/>
      <c r="G9" s="362"/>
      <c r="H9" s="362"/>
      <c r="I9" s="362"/>
      <c r="J9" s="363"/>
      <c r="K9" s="356"/>
    </row>
    <row r="10" spans="2:11">
      <c r="B10" s="360"/>
      <c r="C10" s="364">
        <v>1</v>
      </c>
      <c r="D10" s="365" t="s">
        <v>396</v>
      </c>
      <c r="E10" s="365"/>
      <c r="F10" s="365"/>
      <c r="G10" s="365"/>
      <c r="H10" s="365"/>
      <c r="I10" s="360"/>
      <c r="J10" s="366"/>
      <c r="K10" s="356"/>
    </row>
    <row r="11" spans="2:11">
      <c r="B11" s="360"/>
      <c r="C11" s="365"/>
      <c r="D11" s="365" t="s">
        <v>397</v>
      </c>
      <c r="E11" s="362"/>
      <c r="F11" s="362"/>
      <c r="G11" s="362"/>
      <c r="H11" s="362"/>
      <c r="I11" s="362"/>
      <c r="J11" s="366"/>
      <c r="K11" s="356"/>
    </row>
    <row r="12" spans="2:11">
      <c r="B12" s="360"/>
      <c r="C12" s="365"/>
      <c r="D12" s="365" t="s">
        <v>398</v>
      </c>
      <c r="E12" s="362"/>
      <c r="F12" s="362"/>
      <c r="G12" s="362"/>
      <c r="H12" s="362"/>
      <c r="I12" s="362"/>
      <c r="J12" s="366"/>
      <c r="K12" s="356"/>
    </row>
    <row r="13" spans="2:11">
      <c r="B13" s="360"/>
      <c r="C13" s="365"/>
      <c r="D13" s="365" t="s">
        <v>399</v>
      </c>
      <c r="E13" s="362"/>
      <c r="F13" s="362"/>
      <c r="G13" s="362"/>
      <c r="H13" s="362"/>
      <c r="I13" s="362"/>
      <c r="J13" s="366"/>
      <c r="K13" s="356"/>
    </row>
    <row r="14" spans="2:11">
      <c r="B14" s="360"/>
      <c r="C14" s="365"/>
      <c r="D14" s="365" t="s">
        <v>400</v>
      </c>
      <c r="E14" s="362"/>
      <c r="F14" s="362"/>
      <c r="G14" s="362"/>
      <c r="H14" s="362"/>
      <c r="I14" s="362"/>
      <c r="J14" s="366"/>
      <c r="K14" s="356"/>
    </row>
    <row r="15" spans="2:11">
      <c r="B15" s="360"/>
      <c r="C15" s="364">
        <v>2</v>
      </c>
      <c r="D15" s="365" t="s">
        <v>401</v>
      </c>
      <c r="E15" s="365"/>
      <c r="F15" s="365"/>
      <c r="G15" s="365"/>
      <c r="H15" s="365"/>
      <c r="I15" s="365"/>
      <c r="J15" s="363"/>
      <c r="K15" s="356"/>
    </row>
    <row r="16" spans="2:11">
      <c r="B16" s="360"/>
      <c r="C16" s="365"/>
      <c r="D16" s="365" t="s">
        <v>402</v>
      </c>
      <c r="E16" s="365"/>
      <c r="F16" s="365"/>
      <c r="G16" s="365"/>
      <c r="H16" s="365"/>
      <c r="I16" s="365"/>
      <c r="J16" s="363"/>
      <c r="K16" s="356"/>
    </row>
    <row r="17" spans="2:11">
      <c r="B17" s="360"/>
      <c r="C17" s="365"/>
      <c r="D17" s="365" t="s">
        <v>403</v>
      </c>
      <c r="E17" s="365"/>
      <c r="F17" s="365"/>
      <c r="G17" s="365"/>
      <c r="H17" s="365"/>
      <c r="I17" s="365"/>
      <c r="J17" s="363"/>
      <c r="K17" s="356"/>
    </row>
    <row r="18" spans="2:11">
      <c r="B18" s="360"/>
      <c r="C18" s="364">
        <v>3</v>
      </c>
      <c r="D18" s="365" t="s">
        <v>404</v>
      </c>
      <c r="E18" s="365"/>
      <c r="F18" s="365"/>
      <c r="G18" s="365"/>
      <c r="H18" s="365"/>
      <c r="I18" s="365"/>
      <c r="J18" s="363"/>
      <c r="K18" s="356"/>
    </row>
    <row r="19" spans="2:11">
      <c r="B19" s="360"/>
      <c r="C19" s="365"/>
      <c r="D19" s="365" t="s">
        <v>405</v>
      </c>
      <c r="E19" s="365"/>
      <c r="F19" s="365"/>
      <c r="G19" s="365"/>
      <c r="H19" s="365"/>
      <c r="I19" s="365"/>
      <c r="J19" s="363"/>
      <c r="K19" s="356"/>
    </row>
    <row r="20" spans="2:11">
      <c r="B20" s="367"/>
      <c r="C20" s="368"/>
      <c r="D20" s="369"/>
      <c r="E20" s="369"/>
      <c r="F20" s="369"/>
      <c r="G20" s="369"/>
      <c r="H20" s="369"/>
      <c r="I20" s="369"/>
      <c r="J20" s="370"/>
      <c r="K20" s="356"/>
    </row>
    <row r="21" spans="2:11">
      <c r="B21" s="360"/>
      <c r="C21" s="364"/>
      <c r="D21" s="365"/>
      <c r="E21" s="365"/>
      <c r="F21" s="365"/>
      <c r="G21" s="365"/>
      <c r="H21" s="365"/>
      <c r="I21" s="365"/>
      <c r="J21" s="363"/>
    </row>
    <row r="22" spans="2:11">
      <c r="B22" s="360"/>
      <c r="C22" s="364">
        <v>1</v>
      </c>
      <c r="D22" s="364" t="s">
        <v>406</v>
      </c>
      <c r="E22" s="364"/>
      <c r="F22" s="364"/>
      <c r="G22" s="365"/>
      <c r="H22" s="369"/>
      <c r="I22" s="369"/>
      <c r="J22" s="363"/>
    </row>
    <row r="23" spans="2:11">
      <c r="B23" s="360"/>
      <c r="C23" s="364"/>
      <c r="D23" s="369" t="s">
        <v>3709</v>
      </c>
      <c r="E23" s="369"/>
      <c r="F23" s="369"/>
      <c r="G23" s="369"/>
      <c r="H23" s="369"/>
      <c r="I23" s="369"/>
      <c r="J23" s="363"/>
    </row>
    <row r="24" spans="2:11">
      <c r="B24" s="360"/>
      <c r="C24" s="364">
        <v>2</v>
      </c>
      <c r="D24" s="365" t="s">
        <v>407</v>
      </c>
      <c r="E24" s="365"/>
      <c r="F24" s="369" t="s">
        <v>408</v>
      </c>
      <c r="G24" s="369"/>
      <c r="H24" s="369"/>
      <c r="I24" s="369"/>
      <c r="J24" s="363"/>
    </row>
    <row r="25" spans="2:11">
      <c r="B25" s="360"/>
      <c r="C25" s="364"/>
      <c r="D25" s="369" t="s">
        <v>409</v>
      </c>
      <c r="E25" s="369"/>
      <c r="F25" s="369"/>
      <c r="G25" s="369"/>
      <c r="H25" s="369"/>
      <c r="I25" s="369"/>
      <c r="J25" s="363"/>
    </row>
    <row r="26" spans="2:11">
      <c r="B26" s="360"/>
      <c r="C26" s="364">
        <v>3</v>
      </c>
      <c r="D26" s="365" t="s">
        <v>410</v>
      </c>
      <c r="E26" s="365"/>
      <c r="F26" s="365"/>
      <c r="G26" s="365"/>
      <c r="H26" s="365"/>
      <c r="I26" s="365"/>
      <c r="J26" s="363"/>
    </row>
    <row r="27" spans="2:11">
      <c r="B27" s="360"/>
      <c r="C27" s="364"/>
      <c r="D27" s="364" t="s">
        <v>411</v>
      </c>
      <c r="E27" s="365"/>
      <c r="F27" s="365"/>
      <c r="G27" s="365"/>
      <c r="H27" s="365"/>
      <c r="I27" s="365"/>
      <c r="J27" s="363"/>
    </row>
    <row r="28" spans="2:11">
      <c r="B28" s="360"/>
      <c r="C28" s="364"/>
      <c r="D28" s="369" t="s">
        <v>412</v>
      </c>
      <c r="E28" s="369"/>
      <c r="F28" s="369"/>
      <c r="G28" s="369"/>
      <c r="H28" s="369"/>
      <c r="I28" s="369"/>
      <c r="J28" s="363"/>
    </row>
    <row r="29" spans="2:11">
      <c r="B29" s="371" t="s">
        <v>327</v>
      </c>
      <c r="C29" s="364"/>
      <c r="D29" s="369" t="s">
        <v>413</v>
      </c>
      <c r="E29" s="369"/>
      <c r="F29" s="369"/>
      <c r="G29" s="369"/>
      <c r="H29" s="369"/>
      <c r="I29" s="369"/>
      <c r="J29" s="363"/>
    </row>
    <row r="30" spans="2:11">
      <c r="B30" s="360"/>
      <c r="C30" s="364"/>
      <c r="D30" s="369"/>
      <c r="E30" s="369"/>
      <c r="F30" s="369"/>
      <c r="G30" s="369"/>
      <c r="H30" s="369"/>
      <c r="I30" s="369"/>
      <c r="J30" s="363"/>
    </row>
    <row r="31" spans="2:11">
      <c r="B31" s="371"/>
      <c r="C31" s="364">
        <v>4</v>
      </c>
      <c r="D31" s="365" t="s">
        <v>414</v>
      </c>
      <c r="E31" s="365"/>
      <c r="F31" s="365"/>
      <c r="G31" s="365"/>
      <c r="H31" s="365"/>
      <c r="I31" s="362"/>
      <c r="J31" s="363"/>
    </row>
    <row r="32" spans="2:11">
      <c r="B32" s="371"/>
      <c r="C32" s="364"/>
      <c r="D32" s="365" t="s">
        <v>415</v>
      </c>
      <c r="E32" s="365"/>
      <c r="F32" s="365"/>
      <c r="G32" s="369" t="s">
        <v>416</v>
      </c>
      <c r="H32" s="369"/>
      <c r="I32" s="369"/>
      <c r="J32" s="363"/>
    </row>
    <row r="33" spans="2:10">
      <c r="B33" s="371"/>
      <c r="C33" s="364"/>
      <c r="D33" s="369" t="s">
        <v>417</v>
      </c>
      <c r="E33" s="369"/>
      <c r="F33" s="369"/>
      <c r="G33" s="369"/>
      <c r="H33" s="369"/>
      <c r="I33" s="369"/>
      <c r="J33" s="363"/>
    </row>
    <row r="34" spans="2:10">
      <c r="B34" s="371"/>
      <c r="C34" s="364"/>
      <c r="D34" s="369" t="s">
        <v>418</v>
      </c>
      <c r="E34" s="369"/>
      <c r="F34" s="369"/>
      <c r="G34" s="369"/>
      <c r="H34" s="369"/>
      <c r="I34" s="369"/>
      <c r="J34" s="363"/>
    </row>
    <row r="35" spans="2:10">
      <c r="B35" s="360"/>
      <c r="C35" s="364"/>
      <c r="D35" s="369" t="s">
        <v>419</v>
      </c>
      <c r="E35" s="369"/>
      <c r="F35" s="369"/>
      <c r="G35" s="369"/>
      <c r="H35" s="369"/>
      <c r="I35" s="369"/>
      <c r="J35" s="363"/>
    </row>
    <row r="36" spans="2:10">
      <c r="B36" s="360"/>
      <c r="C36" s="364"/>
      <c r="D36" s="369" t="s">
        <v>420</v>
      </c>
      <c r="E36" s="369"/>
      <c r="F36" s="369"/>
      <c r="G36" s="369"/>
      <c r="H36" s="369"/>
      <c r="I36" s="369"/>
      <c r="J36" s="363"/>
    </row>
    <row r="37" spans="2:10">
      <c r="B37" s="360"/>
      <c r="C37" s="364"/>
      <c r="D37" s="369" t="s">
        <v>421</v>
      </c>
      <c r="E37" s="372"/>
      <c r="F37" s="372"/>
      <c r="G37" s="372"/>
      <c r="H37" s="372"/>
      <c r="I37" s="372"/>
      <c r="J37" s="363"/>
    </row>
    <row r="38" spans="2:10">
      <c r="B38" s="360"/>
      <c r="C38" s="364"/>
      <c r="D38" s="369" t="s">
        <v>422</v>
      </c>
      <c r="E38" s="369"/>
      <c r="F38" s="373"/>
      <c r="G38" s="373"/>
      <c r="H38" s="373"/>
      <c r="I38" s="369"/>
      <c r="J38" s="363"/>
    </row>
    <row r="39" spans="2:10">
      <c r="B39" s="371"/>
      <c r="C39" s="374"/>
      <c r="D39" s="365"/>
      <c r="E39" s="365"/>
      <c r="F39" s="365"/>
      <c r="G39" s="365"/>
      <c r="H39" s="365"/>
      <c r="I39" s="362"/>
      <c r="J39" s="363"/>
    </row>
    <row r="40" spans="2:10">
      <c r="B40" s="360"/>
      <c r="C40" s="375"/>
      <c r="D40" s="362"/>
      <c r="E40" s="362"/>
      <c r="F40" s="362"/>
      <c r="G40" s="362"/>
      <c r="H40" s="362"/>
      <c r="I40" s="362"/>
      <c r="J40" s="363"/>
    </row>
    <row r="41" spans="2:10">
      <c r="B41" s="371" t="s">
        <v>98</v>
      </c>
      <c r="C41" s="374" t="s">
        <v>423</v>
      </c>
      <c r="D41" s="362"/>
      <c r="E41" s="362"/>
      <c r="F41" s="362"/>
      <c r="G41" s="362"/>
      <c r="H41" s="362"/>
      <c r="I41" s="362"/>
      <c r="J41" s="363"/>
    </row>
    <row r="42" spans="2:10">
      <c r="B42" s="360"/>
      <c r="C42" s="375"/>
      <c r="D42" s="362"/>
      <c r="E42" s="362"/>
      <c r="F42" s="362"/>
      <c r="G42" s="362"/>
      <c r="H42" s="362"/>
      <c r="I42" s="362"/>
      <c r="J42" s="363"/>
    </row>
    <row r="43" spans="2:10">
      <c r="B43" s="360"/>
      <c r="C43" s="375"/>
      <c r="D43" s="362"/>
      <c r="E43" s="362"/>
      <c r="F43" s="362"/>
      <c r="G43" s="362"/>
      <c r="H43" s="362"/>
      <c r="I43" s="362"/>
      <c r="J43" s="363"/>
    </row>
    <row r="44" spans="2:10">
      <c r="B44" s="360"/>
      <c r="C44" s="375"/>
      <c r="D44" s="362"/>
      <c r="E44" s="362"/>
      <c r="F44" s="362"/>
      <c r="G44" s="362"/>
      <c r="H44" s="362"/>
      <c r="I44" s="362"/>
      <c r="J44" s="363"/>
    </row>
    <row r="45" spans="2:10">
      <c r="B45" s="3874" t="s">
        <v>424</v>
      </c>
      <c r="C45" s="3875"/>
      <c r="D45" s="3875"/>
      <c r="E45" s="3875"/>
      <c r="F45" s="3875"/>
      <c r="G45" s="3875"/>
      <c r="H45" s="3875"/>
      <c r="I45" s="3875"/>
      <c r="J45" s="3876"/>
    </row>
    <row r="46" spans="2:10">
      <c r="B46" s="355"/>
      <c r="C46" s="376"/>
      <c r="D46" s="356"/>
      <c r="E46" s="356"/>
      <c r="F46" s="377"/>
      <c r="G46" s="356"/>
      <c r="H46" s="356"/>
      <c r="I46" s="356"/>
      <c r="J46" s="357"/>
    </row>
    <row r="47" spans="2:10">
      <c r="B47" s="355"/>
      <c r="C47" s="376"/>
      <c r="D47" s="356"/>
      <c r="E47" s="356"/>
      <c r="F47" s="377"/>
      <c r="G47" s="356"/>
      <c r="H47" s="356"/>
      <c r="I47" s="356"/>
      <c r="J47" s="357"/>
    </row>
    <row r="48" spans="2:10">
      <c r="B48" s="355"/>
      <c r="C48" s="376"/>
      <c r="D48" s="356"/>
      <c r="E48" s="356"/>
      <c r="F48" s="377"/>
      <c r="G48" s="356"/>
      <c r="H48" s="356"/>
      <c r="I48" s="356"/>
      <c r="J48" s="357"/>
    </row>
    <row r="49" spans="2:10">
      <c r="B49" s="355"/>
      <c r="C49" s="361">
        <v>5</v>
      </c>
      <c r="D49" s="356" t="s">
        <v>425</v>
      </c>
      <c r="E49" s="356"/>
      <c r="F49" s="377"/>
      <c r="G49" s="356"/>
      <c r="H49" s="356"/>
      <c r="I49" s="356"/>
      <c r="J49" s="357"/>
    </row>
    <row r="50" spans="2:10">
      <c r="B50" s="355"/>
      <c r="C50" s="376"/>
      <c r="D50" s="356" t="s">
        <v>426</v>
      </c>
      <c r="E50" s="356"/>
      <c r="F50" s="377"/>
      <c r="G50" s="356"/>
      <c r="H50" s="356"/>
      <c r="I50" s="356"/>
      <c r="J50" s="357"/>
    </row>
    <row r="51" spans="2:10">
      <c r="B51" s="355"/>
      <c r="C51" s="376"/>
      <c r="D51" s="356" t="s">
        <v>427</v>
      </c>
      <c r="E51" s="356"/>
      <c r="F51" s="377"/>
      <c r="G51" s="356"/>
      <c r="H51" s="356"/>
      <c r="I51" s="356"/>
      <c r="J51" s="357"/>
    </row>
    <row r="52" spans="2:10">
      <c r="B52" s="355"/>
      <c r="C52" s="378"/>
      <c r="D52" s="356" t="s">
        <v>428</v>
      </c>
      <c r="E52" s="356"/>
      <c r="F52" s="356"/>
      <c r="G52" s="356"/>
      <c r="H52" s="356"/>
      <c r="I52" s="359"/>
      <c r="J52" s="357"/>
    </row>
    <row r="53" spans="2:10">
      <c r="B53" s="355"/>
      <c r="C53" s="376"/>
      <c r="D53" s="356"/>
      <c r="E53" s="356"/>
      <c r="F53" s="356"/>
      <c r="G53" s="356"/>
      <c r="H53" s="356"/>
      <c r="I53" s="356"/>
      <c r="J53" s="357"/>
    </row>
    <row r="54" spans="2:10">
      <c r="B54" s="355"/>
      <c r="C54" s="378"/>
      <c r="D54" s="356" t="s">
        <v>429</v>
      </c>
      <c r="E54" s="356"/>
      <c r="F54" s="359"/>
      <c r="G54" s="359"/>
      <c r="H54" s="356"/>
      <c r="I54" s="356"/>
      <c r="J54" s="357"/>
    </row>
    <row r="55" spans="2:10">
      <c r="B55" s="355"/>
      <c r="C55" s="376"/>
      <c r="D55" s="356"/>
      <c r="E55" s="356"/>
      <c r="F55" s="356"/>
      <c r="G55" s="356"/>
      <c r="H55" s="356"/>
      <c r="I55" s="356"/>
      <c r="J55" s="357"/>
    </row>
    <row r="56" spans="2:10">
      <c r="B56" s="355"/>
      <c r="C56" s="378" t="s">
        <v>430</v>
      </c>
      <c r="D56" s="356" t="s">
        <v>431</v>
      </c>
      <c r="E56" s="356"/>
      <c r="F56" s="356"/>
      <c r="G56" s="356"/>
      <c r="H56" s="356" t="s">
        <v>432</v>
      </c>
      <c r="I56" s="356"/>
      <c r="J56" s="357"/>
    </row>
    <row r="57" spans="2:10">
      <c r="B57" s="355"/>
      <c r="C57" s="376"/>
      <c r="D57" s="356"/>
      <c r="E57" s="356"/>
      <c r="F57" s="356"/>
      <c r="G57" s="356"/>
      <c r="H57" s="356"/>
      <c r="I57" s="356"/>
      <c r="J57" s="357"/>
    </row>
    <row r="58" spans="2:10">
      <c r="B58" s="355"/>
      <c r="C58" s="376"/>
      <c r="D58" s="356"/>
      <c r="E58" s="356"/>
      <c r="F58" s="356"/>
      <c r="G58" s="356"/>
      <c r="H58" s="356"/>
      <c r="I58" s="356"/>
      <c r="J58" s="357"/>
    </row>
    <row r="59" spans="2:10">
      <c r="B59" s="355"/>
      <c r="C59" s="376"/>
      <c r="D59" s="356"/>
      <c r="E59" s="356"/>
      <c r="F59" s="356"/>
      <c r="G59" s="356"/>
      <c r="H59" s="356"/>
      <c r="I59" s="356"/>
      <c r="J59" s="357"/>
    </row>
    <row r="60" spans="2:10">
      <c r="B60" s="379"/>
      <c r="C60" s="350"/>
      <c r="D60" s="351"/>
      <c r="E60" s="351"/>
      <c r="F60" s="351"/>
      <c r="G60" s="351"/>
      <c r="H60" s="351"/>
      <c r="I60" s="351"/>
      <c r="J60" s="380"/>
    </row>
    <row r="61" spans="2:10">
      <c r="B61" s="356"/>
      <c r="C61" s="376"/>
      <c r="D61" s="356"/>
      <c r="E61" s="356"/>
      <c r="F61" s="356"/>
      <c r="G61" s="356"/>
      <c r="H61" s="356"/>
      <c r="J61" s="381" t="s">
        <v>391</v>
      </c>
    </row>
  </sheetData>
  <customSheetViews>
    <customSheetView guid="{4E7A3D04-9F51-465C-A42B-3DF9B3E7D5B5}" showPageBreaks="1" fitToPage="1" printArea="1">
      <selection activeCell="L23" sqref="L23"/>
      <pageMargins left="0.5" right="0.5" top="0.5" bottom="0.25" header="0.5" footer="0.5"/>
      <pageSetup scale="94" orientation="portrait" r:id="rId1"/>
      <headerFooter alignWithMargins="0"/>
    </customSheetView>
    <customSheetView guid="{0DB5BAD5-393A-4F38-9E8B-709DEA7858B1}" showPageBreaks="1" fitToPage="1" printArea="1">
      <selection activeCell="L23" sqref="L23"/>
      <pageMargins left="0.5" right="0.5" top="0.5" bottom="0.25" header="0.5" footer="0.5"/>
      <pageSetup scale="94" orientation="portrait" r:id="rId2"/>
      <headerFooter alignWithMargins="0"/>
    </customSheetView>
    <customSheetView guid="{9188604F-721B-4607-B5A7-F14601E34BB8}" showPageBreaks="1" fitToPage="1" printArea="1">
      <selection activeCell="L23" sqref="L23"/>
      <pageMargins left="0.5" right="0.5" top="0.5" bottom="0.25" header="0.5" footer="0.5"/>
      <pageSetup scale="94" orientation="portrait" r:id="rId3"/>
      <headerFooter alignWithMargins="0"/>
    </customSheetView>
    <customSheetView guid="{26429A53-B624-4AA6-8C8D-667186B058B8}" fitToPage="1">
      <selection activeCell="L23" sqref="L23"/>
      <pageMargins left="0.5" right="0.5" top="0.5" bottom="0.25" header="0.5" footer="0.5"/>
      <pageSetup scale="94" orientation="portrait" r:id="rId4"/>
      <headerFooter alignWithMargins="0"/>
    </customSheetView>
    <customSheetView guid="{7390B031-6060-4327-BF01-8B9465EDB6D9}" fitToPage="1">
      <selection activeCell="L23" sqref="L23"/>
      <pageMargins left="0.5" right="0.5" top="0.5" bottom="0.25" header="0.5" footer="0.5"/>
      <pageSetup scale="94" orientation="portrait" r:id="rId5"/>
      <headerFooter alignWithMargins="0"/>
    </customSheetView>
    <customSheetView guid="{49D366EC-C851-4932-854D-8EA887B298C5}" fitToPage="1">
      <selection activeCell="L23" sqref="L23"/>
      <pageMargins left="0.5" right="0.5" top="0.5" bottom="0.25" header="0.5" footer="0.5"/>
      <pageSetup scale="94" orientation="portrait" r:id="rId6"/>
      <headerFooter alignWithMargins="0"/>
    </customSheetView>
    <customSheetView guid="{F228F194-B0FE-4A91-A927-06A4E89703F0}" fitToPage="1" topLeftCell="A4">
      <selection activeCell="L23" sqref="L23"/>
      <pageMargins left="0.5" right="0.5" top="0.5" bottom="0.25" header="0.5" footer="0.5"/>
      <pageSetup scale="94" orientation="portrait" r:id="rId7"/>
      <headerFooter alignWithMargins="0"/>
    </customSheetView>
    <customSheetView guid="{A2494C54-8D9D-4A05-9F27-C858173D9692}" fitToPage="1">
      <selection activeCell="L23" sqref="L23"/>
      <pageMargins left="0.5" right="0.5" top="0.5" bottom="0.25" header="0.5" footer="0.5"/>
      <pageSetup scale="94" orientation="portrait" r:id="rId8"/>
      <headerFooter alignWithMargins="0"/>
    </customSheetView>
    <customSheetView guid="{74404EEC-CA6A-48B0-B168-B7933282EEB2}" showPageBreaks="1" fitToPage="1" printArea="1">
      <selection activeCell="L23" sqref="L23"/>
      <pageMargins left="0.5" right="0.5" top="0.5" bottom="0.25" header="0.5" footer="0.5"/>
      <pageSetup scale="94" orientation="portrait" r:id="rId9"/>
      <headerFooter alignWithMargins="0"/>
    </customSheetView>
    <customSheetView guid="{FB19BFAA-60BA-4CC2-92E5-E4C141AE804E}" fitToPage="1">
      <selection activeCell="L23" sqref="L23"/>
      <pageMargins left="0.5" right="0.5" top="0.5" bottom="0.25" header="0.5" footer="0.5"/>
      <pageSetup scale="94" orientation="portrait" r:id="rId10"/>
      <headerFooter alignWithMargins="0"/>
    </customSheetView>
    <customSheetView guid="{F56BCD39-3910-4701-BCCF-245589B07D98}" showPageBreaks="1" fitToPage="1" printArea="1">
      <selection activeCell="L23" sqref="L23"/>
      <pageMargins left="0.5" right="0.5" top="0.5" bottom="0.25" header="0.5" footer="0.5"/>
      <pageSetup scale="94" orientation="portrait" r:id="rId11"/>
      <headerFooter alignWithMargins="0"/>
    </customSheetView>
  </customSheetViews>
  <mergeCells count="2">
    <mergeCell ref="B5:J5"/>
    <mergeCell ref="B45:J45"/>
  </mergeCells>
  <pageMargins left="0.5" right="0.5" top="0.5" bottom="0.25" header="0.5" footer="0.5"/>
  <pageSetup scale="94" orientation="portrait" r:id="rId12"/>
  <headerFooter alignWithMargins="0"/>
  <legacyDrawing r:id="rId1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8"/>
  <sheetViews>
    <sheetView showGridLines="0" showZeros="0" topLeftCell="A40" zoomScaleNormal="100" workbookViewId="0">
      <selection activeCell="C38" sqref="C38"/>
    </sheetView>
  </sheetViews>
  <sheetFormatPr defaultColWidth="8.85546875" defaultRowHeight="12.75"/>
  <cols>
    <col min="1" max="1" width="4.28515625" style="1084" customWidth="1"/>
    <col min="2" max="2" width="6.7109375" style="1084" customWidth="1"/>
    <col min="3" max="3" width="30.7109375" style="1084" customWidth="1"/>
    <col min="4" max="4" width="9.85546875" style="1084" customWidth="1"/>
    <col min="5" max="5" width="8.85546875" style="1084"/>
    <col min="6" max="6" width="9.42578125" style="1084" customWidth="1"/>
    <col min="7" max="7" width="9.85546875" style="1084" customWidth="1"/>
    <col min="8" max="8" width="11.42578125" style="1084" customWidth="1"/>
    <col min="9" max="9" width="12.85546875" style="1084" customWidth="1"/>
    <col min="10" max="10" width="4" style="1084" customWidth="1"/>
    <col min="11" max="11" width="4.140625" style="1084" customWidth="1"/>
    <col min="12" max="12" width="5.7109375" style="1084" customWidth="1"/>
    <col min="13" max="13" width="15.42578125" style="1084" customWidth="1"/>
    <col min="14" max="14" width="11.28515625" style="1084" customWidth="1"/>
    <col min="15" max="15" width="10.7109375" style="1084" customWidth="1"/>
    <col min="16" max="16" width="11.140625" style="1084" customWidth="1"/>
    <col min="17" max="17" width="11.7109375" style="1084" customWidth="1"/>
    <col min="18" max="18" width="14.7109375" style="1084" customWidth="1"/>
    <col min="19" max="19" width="14" style="1084" customWidth="1"/>
    <col min="20" max="20" width="4.140625" style="1084" customWidth="1"/>
    <col min="21" max="21" width="4" style="1084" customWidth="1"/>
    <col min="22" max="22" width="5.5703125" style="1084" customWidth="1"/>
    <col min="23" max="23" width="30.140625" style="1084" customWidth="1"/>
    <col min="24" max="24" width="9.85546875" style="1084" customWidth="1"/>
    <col min="25" max="25" width="9.7109375" style="1084" customWidth="1"/>
    <col min="26" max="26" width="9.42578125" style="1084" customWidth="1"/>
    <col min="27" max="27" width="9.7109375" style="1084" customWidth="1"/>
    <col min="28" max="28" width="11.85546875" style="1084" customWidth="1"/>
    <col min="29" max="29" width="13" style="1084" customWidth="1"/>
    <col min="30" max="30" width="4.28515625" style="1084" customWidth="1"/>
    <col min="31" max="31" width="4.42578125" style="1084" customWidth="1"/>
    <col min="32" max="32" width="5.85546875" style="1084" customWidth="1"/>
    <col min="33" max="33" width="15.85546875" style="1084" customWidth="1"/>
    <col min="34" max="34" width="11.140625" style="1084" customWidth="1"/>
    <col min="35" max="36" width="11.42578125" style="1084" customWidth="1"/>
    <col min="37" max="37" width="10.85546875" style="1084" customWidth="1"/>
    <col min="38" max="38" width="13.5703125" style="1084" customWidth="1"/>
    <col min="39" max="39" width="13" style="1084" customWidth="1"/>
    <col min="40" max="40" width="4.42578125" style="1084" customWidth="1"/>
    <col min="41" max="43" width="9.140625" style="1084" customWidth="1"/>
    <col min="44" max="44" width="20.140625" style="2111" customWidth="1"/>
    <col min="45" max="45" width="10.140625" style="2111" customWidth="1"/>
    <col min="46" max="46" width="20.140625" style="2111" customWidth="1"/>
    <col min="47" max="47" width="10.140625" style="2111" customWidth="1"/>
    <col min="48" max="48" width="20.140625" style="2111" customWidth="1"/>
    <col min="49" max="49" width="10.140625" style="2111" customWidth="1"/>
    <col min="50" max="50" width="20.140625" style="2111" customWidth="1"/>
    <col min="51" max="51" width="10.140625" style="2111" customWidth="1"/>
    <col min="52" max="52" width="31.7109375" style="2111" bestFit="1" customWidth="1"/>
    <col min="53" max="53" width="10.140625" style="2111" bestFit="1" customWidth="1"/>
    <col min="54" max="54" width="26.5703125" style="2111" bestFit="1" customWidth="1"/>
    <col min="55" max="55" width="10.140625" style="2111" bestFit="1" customWidth="1"/>
    <col min="56" max="16384" width="8.85546875" style="1084"/>
  </cols>
  <sheetData>
    <row r="1" spans="1:55">
      <c r="A1" s="2097">
        <v>80</v>
      </c>
      <c r="B1" s="3384"/>
      <c r="C1" s="3384"/>
      <c r="D1" s="3384"/>
      <c r="E1" s="3384"/>
      <c r="F1" s="3384"/>
      <c r="G1" s="3384"/>
      <c r="H1" s="3384"/>
      <c r="I1" s="3384"/>
      <c r="J1" s="2098" t="s">
        <v>3461</v>
      </c>
      <c r="K1" s="2097" t="s">
        <v>3461</v>
      </c>
      <c r="L1" s="3384"/>
      <c r="M1" s="3384"/>
      <c r="N1" s="3384"/>
      <c r="O1" s="3384"/>
      <c r="P1" s="3384"/>
      <c r="Q1" s="3384"/>
      <c r="R1" s="3384"/>
      <c r="S1" s="3384"/>
      <c r="T1" s="2098">
        <v>81</v>
      </c>
      <c r="U1" s="2097">
        <v>82</v>
      </c>
      <c r="V1" s="3384"/>
      <c r="W1" s="3384"/>
      <c r="X1" s="3384"/>
      <c r="Y1" s="3384"/>
      <c r="Z1" s="3384" t="s">
        <v>327</v>
      </c>
      <c r="AB1" s="3384"/>
      <c r="AC1" s="3384"/>
      <c r="AD1" s="2098" t="s">
        <v>3461</v>
      </c>
      <c r="AE1" s="2097" t="s">
        <v>3461</v>
      </c>
      <c r="AF1" s="3384"/>
      <c r="AG1" s="3384"/>
      <c r="AH1" s="3384"/>
      <c r="AI1" s="3384" t="s">
        <v>327</v>
      </c>
      <c r="AJ1" s="3384"/>
      <c r="AK1" s="3384"/>
      <c r="AL1" s="3384"/>
      <c r="AM1" s="3384"/>
      <c r="AN1" s="2098">
        <v>83</v>
      </c>
    </row>
    <row r="2" spans="1:55" s="1345" customFormat="1" ht="15.75" customHeight="1">
      <c r="A2" s="3906" t="s">
        <v>2634</v>
      </c>
      <c r="B2" s="3907"/>
      <c r="C2" s="3907"/>
      <c r="D2" s="3907"/>
      <c r="E2" s="3907"/>
      <c r="F2" s="3907"/>
      <c r="G2" s="3907"/>
      <c r="H2" s="3907"/>
      <c r="I2" s="3907"/>
      <c r="J2" s="3908"/>
      <c r="K2" s="3906" t="s">
        <v>2634</v>
      </c>
      <c r="L2" s="3907"/>
      <c r="M2" s="3907"/>
      <c r="N2" s="3907"/>
      <c r="O2" s="3907"/>
      <c r="P2" s="3907"/>
      <c r="Q2" s="3907"/>
      <c r="R2" s="3907"/>
      <c r="S2" s="3907"/>
      <c r="T2" s="3908"/>
      <c r="U2" s="3906" t="s">
        <v>2634</v>
      </c>
      <c r="V2" s="3907"/>
      <c r="W2" s="3907"/>
      <c r="X2" s="3907"/>
      <c r="Y2" s="3907"/>
      <c r="Z2" s="3907"/>
      <c r="AA2" s="3907"/>
      <c r="AB2" s="3907"/>
      <c r="AC2" s="3907"/>
      <c r="AD2" s="3908"/>
      <c r="AE2" s="4070" t="s">
        <v>3217</v>
      </c>
      <c r="AF2" s="4071"/>
      <c r="AG2" s="4071"/>
      <c r="AH2" s="4071"/>
      <c r="AI2" s="4071"/>
      <c r="AJ2" s="4071"/>
      <c r="AK2" s="4071"/>
      <c r="AL2" s="4071"/>
      <c r="AM2" s="4071"/>
      <c r="AN2" s="4072"/>
      <c r="AR2" s="1346"/>
      <c r="AS2" s="1346"/>
      <c r="AT2" s="1346"/>
      <c r="AU2" s="1346"/>
      <c r="AV2" s="1346"/>
      <c r="AW2" s="1346"/>
      <c r="AX2" s="1346"/>
      <c r="AY2" s="1346"/>
      <c r="AZ2" s="1346"/>
      <c r="BA2" s="1346"/>
      <c r="BB2" s="1346"/>
      <c r="BC2" s="1346"/>
    </row>
    <row r="3" spans="1:55" s="1633" customFormat="1" ht="6" customHeight="1">
      <c r="A3" s="3385"/>
      <c r="B3" s="3386"/>
      <c r="C3" s="3386"/>
      <c r="D3" s="3386"/>
      <c r="E3" s="3386"/>
      <c r="F3" s="3386"/>
      <c r="G3" s="3386"/>
      <c r="H3" s="3386"/>
      <c r="I3" s="3386"/>
      <c r="J3" s="1635"/>
      <c r="K3" s="3385"/>
      <c r="L3" s="3386"/>
      <c r="M3" s="3386"/>
      <c r="N3" s="3386"/>
      <c r="O3" s="3386"/>
      <c r="P3" s="3386"/>
      <c r="Q3" s="3386"/>
      <c r="R3" s="3386"/>
      <c r="S3" s="3386"/>
      <c r="T3" s="1635"/>
      <c r="U3" s="3385"/>
      <c r="V3" s="3386"/>
      <c r="W3" s="3386"/>
      <c r="X3" s="3386"/>
      <c r="Y3" s="3386"/>
      <c r="Z3" s="3386"/>
      <c r="AA3" s="3386"/>
      <c r="AB3" s="3386"/>
      <c r="AC3" s="3386"/>
      <c r="AD3" s="1635"/>
      <c r="AE3" s="3385"/>
      <c r="AF3" s="3386"/>
      <c r="AG3" s="3386"/>
      <c r="AH3" s="3386"/>
      <c r="AI3" s="3386"/>
      <c r="AJ3" s="3386"/>
      <c r="AK3" s="3386"/>
      <c r="AL3" s="3386"/>
      <c r="AM3" s="3386"/>
      <c r="AN3" s="1635"/>
      <c r="AR3" s="3387"/>
      <c r="AS3" s="3387"/>
      <c r="AT3" s="3387"/>
      <c r="AU3" s="3387"/>
      <c r="AV3" s="3387"/>
      <c r="AW3" s="3387"/>
      <c r="AX3" s="3387"/>
      <c r="AY3" s="3387"/>
      <c r="AZ3" s="3387"/>
      <c r="BA3" s="3387"/>
      <c r="BB3" s="3387"/>
      <c r="BC3" s="3387"/>
    </row>
    <row r="4" spans="1:55" s="1633" customFormat="1" ht="9">
      <c r="A4" s="3385"/>
      <c r="B4" s="3386" t="s">
        <v>3218</v>
      </c>
      <c r="C4" s="3386"/>
      <c r="D4" s="3386"/>
      <c r="E4" s="3386"/>
      <c r="F4" s="3386"/>
      <c r="G4" s="3386"/>
      <c r="H4" s="3386"/>
      <c r="I4" s="3386"/>
      <c r="J4" s="1635"/>
      <c r="K4" s="3385"/>
      <c r="L4" s="3386"/>
      <c r="M4" s="3386"/>
      <c r="N4" s="3386"/>
      <c r="O4" s="3386"/>
      <c r="P4" s="3386"/>
      <c r="Q4" s="3386"/>
      <c r="R4" s="3386"/>
      <c r="S4" s="3386"/>
      <c r="T4" s="1635"/>
      <c r="U4" s="3385"/>
      <c r="V4" s="3386"/>
      <c r="W4" s="3386"/>
      <c r="X4" s="3386"/>
      <c r="Y4" s="3386"/>
      <c r="Z4" s="3386"/>
      <c r="AA4" s="3386"/>
      <c r="AB4" s="3386"/>
      <c r="AC4" s="3386"/>
      <c r="AD4" s="1635"/>
      <c r="AE4" s="3385"/>
      <c r="AF4" s="3386"/>
      <c r="AG4" s="3386"/>
      <c r="AH4" s="3386"/>
      <c r="AI4" s="3386"/>
      <c r="AJ4" s="3386"/>
      <c r="AK4" s="3386"/>
      <c r="AL4" s="3386"/>
      <c r="AM4" s="3386"/>
      <c r="AN4" s="1635"/>
      <c r="AR4" s="3387"/>
      <c r="AS4" s="3387"/>
      <c r="AT4" s="3387"/>
      <c r="AU4" s="3387"/>
      <c r="AV4" s="3387"/>
      <c r="AW4" s="3387"/>
      <c r="AX4" s="3387"/>
      <c r="AY4" s="3387"/>
      <c r="AZ4" s="3387"/>
      <c r="BA4" s="3387"/>
      <c r="BB4" s="3387"/>
      <c r="BC4" s="3387"/>
    </row>
    <row r="5" spans="1:55" s="1633" customFormat="1" ht="9">
      <c r="A5" s="3385"/>
      <c r="B5" s="3386" t="s">
        <v>3219</v>
      </c>
      <c r="C5" s="3386"/>
      <c r="D5" s="3386"/>
      <c r="E5" s="3386"/>
      <c r="F5" s="3386"/>
      <c r="G5" s="3386"/>
      <c r="H5" s="3386"/>
      <c r="I5" s="3386"/>
      <c r="J5" s="1635"/>
      <c r="K5" s="3385"/>
      <c r="L5" s="3386" t="s">
        <v>3220</v>
      </c>
      <c r="M5" s="3386"/>
      <c r="N5" s="3386"/>
      <c r="O5" s="3386"/>
      <c r="P5" s="3386"/>
      <c r="Q5" s="3386"/>
      <c r="R5" s="3386"/>
      <c r="S5" s="3386"/>
      <c r="T5" s="1635"/>
      <c r="U5" s="3385"/>
      <c r="V5" s="3386"/>
      <c r="W5" s="3386"/>
      <c r="X5" s="3386"/>
      <c r="Y5" s="3386"/>
      <c r="Z5" s="3386"/>
      <c r="AA5" s="3386"/>
      <c r="AB5" s="3386"/>
      <c r="AC5" s="3386"/>
      <c r="AD5" s="1635"/>
      <c r="AE5" s="3385"/>
      <c r="AF5" s="3386"/>
      <c r="AG5" s="3386"/>
      <c r="AH5" s="3386"/>
      <c r="AI5" s="3386"/>
      <c r="AJ5" s="3386"/>
      <c r="AK5" s="3386"/>
      <c r="AL5" s="3386"/>
      <c r="AM5" s="3386"/>
      <c r="AN5" s="1635"/>
      <c r="AR5" s="3387"/>
      <c r="AS5" s="3387"/>
      <c r="AT5" s="3387"/>
      <c r="AU5" s="3387"/>
      <c r="AV5" s="3387"/>
      <c r="AW5" s="3387"/>
      <c r="AX5" s="3387"/>
      <c r="AY5" s="3387"/>
      <c r="AZ5" s="3387"/>
      <c r="BA5" s="3387"/>
      <c r="BB5" s="3387"/>
      <c r="BC5" s="3387"/>
    </row>
    <row r="6" spans="1:55" s="1633" customFormat="1">
      <c r="A6" s="3385"/>
      <c r="B6" s="3386" t="s">
        <v>3221</v>
      </c>
      <c r="C6" s="3386"/>
      <c r="D6" s="3386"/>
      <c r="E6" s="3386"/>
      <c r="F6" s="3386"/>
      <c r="G6" s="3386"/>
      <c r="H6" s="3386"/>
      <c r="I6" s="3386"/>
      <c r="J6" s="1635"/>
      <c r="K6" s="3385"/>
      <c r="L6" s="3386" t="s">
        <v>3222</v>
      </c>
      <c r="M6" s="3386"/>
      <c r="N6" s="3386"/>
      <c r="O6" s="3386"/>
      <c r="P6" s="3386"/>
      <c r="Q6" s="3386"/>
      <c r="R6" s="3386"/>
      <c r="S6" s="3386"/>
      <c r="T6" s="1635"/>
      <c r="U6" s="3958"/>
      <c r="V6" s="3959"/>
      <c r="W6" s="3959"/>
      <c r="X6" s="3959"/>
      <c r="Y6" s="3959"/>
      <c r="Z6" s="3959"/>
      <c r="AA6" s="3959"/>
      <c r="AB6" s="3959"/>
      <c r="AC6" s="3959"/>
      <c r="AD6" s="3960"/>
      <c r="AE6" s="3958"/>
      <c r="AF6" s="3959"/>
      <c r="AG6" s="3959"/>
      <c r="AH6" s="3959"/>
      <c r="AI6" s="3959"/>
      <c r="AJ6" s="3959"/>
      <c r="AK6" s="3959"/>
      <c r="AL6" s="3959"/>
      <c r="AM6" s="3959"/>
      <c r="AN6" s="3960"/>
      <c r="AR6" s="3387"/>
      <c r="AS6" s="3387"/>
      <c r="AT6" s="3387"/>
      <c r="AU6" s="3387"/>
      <c r="AV6" s="3387"/>
      <c r="AW6" s="3387"/>
      <c r="AX6" s="3387"/>
      <c r="AY6" s="3387"/>
      <c r="AZ6" s="3387"/>
      <c r="BA6" s="3387"/>
      <c r="BB6" s="3387"/>
      <c r="BC6" s="3387"/>
    </row>
    <row r="7" spans="1:55" s="1633" customFormat="1" ht="9">
      <c r="A7" s="3385"/>
      <c r="B7" s="3386" t="s">
        <v>3223</v>
      </c>
      <c r="C7" s="3386"/>
      <c r="D7" s="3386"/>
      <c r="E7" s="3386"/>
      <c r="F7" s="3386"/>
      <c r="G7" s="3386"/>
      <c r="H7" s="3386"/>
      <c r="I7" s="3386"/>
      <c r="J7" s="1635"/>
      <c r="K7" s="3385"/>
      <c r="L7" s="3386" t="s">
        <v>3224</v>
      </c>
      <c r="M7" s="3386"/>
      <c r="N7" s="3386"/>
      <c r="O7" s="3386"/>
      <c r="P7" s="3386"/>
      <c r="Q7" s="3386"/>
      <c r="R7" s="3386"/>
      <c r="S7" s="3386"/>
      <c r="T7" s="1635"/>
      <c r="U7" s="3385"/>
      <c r="V7" s="3386"/>
      <c r="W7" s="3386"/>
      <c r="X7" s="3386"/>
      <c r="Y7" s="3386"/>
      <c r="Z7" s="3386"/>
      <c r="AA7" s="3386"/>
      <c r="AB7" s="3386"/>
      <c r="AC7" s="3386"/>
      <c r="AD7" s="1635"/>
      <c r="AE7" s="3385"/>
      <c r="AF7" s="3386"/>
      <c r="AG7" s="3386"/>
      <c r="AH7" s="3386"/>
      <c r="AI7" s="3386"/>
      <c r="AJ7" s="3386"/>
      <c r="AK7" s="3386"/>
      <c r="AL7" s="3386"/>
      <c r="AM7" s="3386"/>
      <c r="AN7" s="1635"/>
      <c r="AR7" s="3387"/>
      <c r="AS7" s="3387"/>
      <c r="AT7" s="3387"/>
      <c r="AU7" s="3387"/>
      <c r="AV7" s="3387"/>
      <c r="AW7" s="3387"/>
      <c r="AX7" s="3387"/>
      <c r="AY7" s="3387"/>
      <c r="AZ7" s="3387"/>
      <c r="BA7" s="3387"/>
      <c r="BB7" s="3387"/>
      <c r="BC7" s="3387"/>
    </row>
    <row r="8" spans="1:55" s="1633" customFormat="1" ht="9">
      <c r="A8" s="3385"/>
      <c r="B8" s="3386" t="s">
        <v>3225</v>
      </c>
      <c r="C8" s="3386"/>
      <c r="D8" s="3386"/>
      <c r="E8" s="3386"/>
      <c r="F8" s="3386"/>
      <c r="G8" s="3386"/>
      <c r="H8" s="3386"/>
      <c r="I8" s="3386"/>
      <c r="J8" s="1635"/>
      <c r="K8" s="3385"/>
      <c r="L8" s="3386" t="s">
        <v>3226</v>
      </c>
      <c r="M8" s="3386"/>
      <c r="N8" s="3386"/>
      <c r="O8" s="3386"/>
      <c r="P8" s="3386"/>
      <c r="Q8" s="3386"/>
      <c r="R8" s="3386"/>
      <c r="S8" s="3386"/>
      <c r="T8" s="1635"/>
      <c r="U8" s="3385"/>
      <c r="V8" s="3386"/>
      <c r="W8" s="3386"/>
      <c r="X8" s="3386"/>
      <c r="Y8" s="3386"/>
      <c r="Z8" s="3386"/>
      <c r="AA8" s="3386"/>
      <c r="AB8" s="3386"/>
      <c r="AC8" s="3386"/>
      <c r="AD8" s="1635"/>
      <c r="AE8" s="3385"/>
      <c r="AF8" s="3386"/>
      <c r="AG8" s="3386"/>
      <c r="AH8" s="3386"/>
      <c r="AI8" s="3386"/>
      <c r="AJ8" s="3386"/>
      <c r="AK8" s="3386"/>
      <c r="AL8" s="3386"/>
      <c r="AM8" s="3386"/>
      <c r="AN8" s="1635"/>
      <c r="AR8" s="3387"/>
      <c r="AS8" s="3387"/>
      <c r="AT8" s="3387"/>
      <c r="AU8" s="3387"/>
      <c r="AV8" s="3387"/>
      <c r="AW8" s="3387"/>
      <c r="AX8" s="3387"/>
      <c r="AY8" s="3387"/>
      <c r="AZ8" s="3387"/>
      <c r="BA8" s="3387"/>
      <c r="BB8" s="3387"/>
      <c r="BC8" s="3387"/>
    </row>
    <row r="9" spans="1:55" s="1633" customFormat="1" ht="9">
      <c r="A9" s="3385"/>
      <c r="B9" s="3386" t="s">
        <v>3227</v>
      </c>
      <c r="C9" s="3386"/>
      <c r="D9" s="3386"/>
      <c r="E9" s="3386"/>
      <c r="F9" s="3386"/>
      <c r="G9" s="3386"/>
      <c r="H9" s="3386"/>
      <c r="I9" s="3386"/>
      <c r="J9" s="1635"/>
      <c r="K9" s="3385"/>
      <c r="L9" s="3386" t="s">
        <v>3228</v>
      </c>
      <c r="M9" s="3386"/>
      <c r="N9" s="3386"/>
      <c r="O9" s="3386"/>
      <c r="P9" s="3386"/>
      <c r="Q9" s="3386"/>
      <c r="R9" s="3386"/>
      <c r="S9" s="3386"/>
      <c r="T9" s="1635"/>
      <c r="U9" s="3385"/>
      <c r="V9" s="3386"/>
      <c r="W9" s="3386"/>
      <c r="X9" s="3386"/>
      <c r="Y9" s="3386"/>
      <c r="Z9" s="3386"/>
      <c r="AA9" s="3386"/>
      <c r="AB9" s="3386"/>
      <c r="AC9" s="3386"/>
      <c r="AD9" s="1635"/>
      <c r="AE9" s="3385"/>
      <c r="AF9" s="3386"/>
      <c r="AG9" s="3386"/>
      <c r="AH9" s="3386"/>
      <c r="AI9" s="3386"/>
      <c r="AJ9" s="3386"/>
      <c r="AK9" s="3386"/>
      <c r="AL9" s="3386"/>
      <c r="AM9" s="3386"/>
      <c r="AN9" s="1635"/>
      <c r="AR9" s="3387"/>
      <c r="AS9" s="3387"/>
      <c r="AT9" s="3387"/>
      <c r="AU9" s="3387"/>
      <c r="AV9" s="3387"/>
      <c r="AW9" s="3387"/>
      <c r="AX9" s="3387"/>
      <c r="AY9" s="3387"/>
      <c r="AZ9" s="3387"/>
      <c r="BA9" s="3387"/>
      <c r="BB9" s="3387"/>
      <c r="BC9" s="3387"/>
    </row>
    <row r="10" spans="1:55" s="3386" customFormat="1" ht="7.5" customHeight="1">
      <c r="A10" s="3385"/>
      <c r="J10" s="1635"/>
      <c r="K10" s="3385"/>
      <c r="T10" s="1635"/>
      <c r="U10" s="3385"/>
      <c r="AD10" s="1635"/>
      <c r="AE10" s="3385"/>
      <c r="AN10" s="1635"/>
      <c r="AR10" s="3388"/>
      <c r="AS10" s="3388"/>
      <c r="AT10" s="3388"/>
      <c r="AU10" s="3388"/>
      <c r="AV10" s="3388"/>
      <c r="AW10" s="3388"/>
      <c r="AX10" s="3388"/>
      <c r="AY10" s="3388"/>
      <c r="AZ10" s="3388"/>
      <c r="BA10" s="3388"/>
      <c r="BB10" s="3388"/>
      <c r="BC10" s="3388"/>
    </row>
    <row r="11" spans="1:55" s="1345" customFormat="1" ht="6.75" customHeight="1">
      <c r="A11" s="1578"/>
      <c r="B11" s="1997"/>
      <c r="C11" s="1997"/>
      <c r="D11" s="1997"/>
      <c r="E11" s="1997"/>
      <c r="F11" s="1997"/>
      <c r="G11" s="1997"/>
      <c r="H11" s="1997"/>
      <c r="I11" s="1997"/>
      <c r="J11" s="1999"/>
      <c r="K11" s="1578"/>
      <c r="L11" s="1997"/>
      <c r="M11" s="1997"/>
      <c r="N11" s="1997"/>
      <c r="O11" s="1997"/>
      <c r="P11" s="1997"/>
      <c r="Q11" s="1997"/>
      <c r="R11" s="1997"/>
      <c r="S11" s="1997"/>
      <c r="T11" s="1999"/>
      <c r="U11" s="1578"/>
      <c r="V11" s="1997"/>
      <c r="W11" s="1997"/>
      <c r="X11" s="1997"/>
      <c r="Y11" s="1997"/>
      <c r="Z11" s="1997"/>
      <c r="AA11" s="1997"/>
      <c r="AB11" s="1997"/>
      <c r="AC11" s="1997"/>
      <c r="AD11" s="1999"/>
      <c r="AE11" s="1578"/>
      <c r="AF11" s="1997"/>
      <c r="AG11" s="1997"/>
      <c r="AH11" s="1997"/>
      <c r="AI11" s="1997"/>
      <c r="AJ11" s="1997"/>
      <c r="AK11" s="1997"/>
      <c r="AL11" s="1997"/>
      <c r="AM11" s="1997"/>
      <c r="AN11" s="1999"/>
      <c r="AR11" s="1346"/>
      <c r="AS11" s="1346"/>
      <c r="AT11" s="1346"/>
      <c r="AU11" s="1346"/>
      <c r="AV11" s="1346"/>
      <c r="AW11" s="1346"/>
      <c r="AX11" s="1346"/>
      <c r="AY11" s="1346"/>
      <c r="AZ11" s="1346"/>
      <c r="BA11" s="1346"/>
      <c r="BB11" s="1346"/>
      <c r="BC11" s="1346"/>
    </row>
    <row r="12" spans="1:55" s="1345" customFormat="1" ht="11.25">
      <c r="A12" s="2594" t="s">
        <v>40</v>
      </c>
      <c r="B12" s="1666"/>
      <c r="C12" s="1666"/>
      <c r="D12" s="1666"/>
      <c r="E12" s="1666"/>
      <c r="F12" s="1666"/>
      <c r="G12" s="1666"/>
      <c r="H12" s="1666"/>
      <c r="I12" s="1666"/>
      <c r="J12" s="1668"/>
      <c r="K12" s="2594" t="s">
        <v>40</v>
      </c>
      <c r="L12" s="1666"/>
      <c r="M12" s="1666"/>
      <c r="N12" s="1666"/>
      <c r="O12" s="1666"/>
      <c r="P12" s="1666"/>
      <c r="Q12" s="1666"/>
      <c r="R12" s="1666"/>
      <c r="S12" s="1666"/>
      <c r="T12" s="1668"/>
      <c r="U12" s="2594" t="s">
        <v>40</v>
      </c>
      <c r="V12" s="1666"/>
      <c r="W12" s="1666"/>
      <c r="X12" s="1666"/>
      <c r="Y12" s="1666"/>
      <c r="Z12" s="1666"/>
      <c r="AA12" s="1666"/>
      <c r="AB12" s="1666"/>
      <c r="AC12" s="1666"/>
      <c r="AD12" s="1668"/>
      <c r="AE12" s="2594" t="s">
        <v>40</v>
      </c>
      <c r="AF12" s="1666"/>
      <c r="AG12" s="1666"/>
      <c r="AH12" s="1666"/>
      <c r="AI12" s="1666"/>
      <c r="AJ12" s="1666"/>
      <c r="AK12" s="1666"/>
      <c r="AL12" s="1666"/>
      <c r="AM12" s="1666"/>
      <c r="AN12" s="1668"/>
      <c r="AR12" s="1346"/>
      <c r="AS12" s="1346"/>
      <c r="AT12" s="1346"/>
      <c r="AU12" s="1346"/>
      <c r="AV12" s="1346"/>
      <c r="AW12" s="1346"/>
      <c r="AX12" s="1346"/>
      <c r="AY12" s="1346"/>
      <c r="AZ12" s="1346"/>
      <c r="BA12" s="1346"/>
      <c r="BB12" s="1346"/>
      <c r="BC12" s="1346"/>
    </row>
    <row r="13" spans="1:55" s="1345" customFormat="1" ht="12.75" customHeight="1">
      <c r="A13" s="1675"/>
      <c r="B13" s="1998"/>
      <c r="C13" s="1675"/>
      <c r="D13" s="2591" t="s">
        <v>170</v>
      </c>
      <c r="E13" s="1680"/>
      <c r="F13" s="2591" t="s">
        <v>41</v>
      </c>
      <c r="G13" s="1679"/>
      <c r="H13" s="2592"/>
      <c r="I13" s="2593"/>
      <c r="J13" s="1674"/>
      <c r="K13" s="1675"/>
      <c r="L13" s="1998"/>
      <c r="M13" s="1675" t="s">
        <v>172</v>
      </c>
      <c r="N13" s="3389" t="s">
        <v>173</v>
      </c>
      <c r="O13" s="1625"/>
      <c r="P13" s="1625"/>
      <c r="Q13" s="1625"/>
      <c r="R13" s="1625"/>
      <c r="S13" s="1625"/>
      <c r="T13" s="1674"/>
      <c r="U13" s="1675"/>
      <c r="V13" s="1998"/>
      <c r="W13" s="1675"/>
      <c r="X13" s="2591" t="s">
        <v>170</v>
      </c>
      <c r="Y13" s="1680"/>
      <c r="Z13" s="2591" t="s">
        <v>41</v>
      </c>
      <c r="AA13" s="1679"/>
      <c r="AB13" s="2592"/>
      <c r="AC13" s="2593"/>
      <c r="AD13" s="1674"/>
      <c r="AE13" s="1675"/>
      <c r="AF13" s="1998"/>
      <c r="AG13" s="1638" t="s">
        <v>172</v>
      </c>
      <c r="AH13" s="4073" t="s">
        <v>173</v>
      </c>
      <c r="AI13" s="4074"/>
      <c r="AJ13" s="4074"/>
      <c r="AK13" s="4074"/>
      <c r="AL13" s="4074"/>
      <c r="AM13" s="4074"/>
      <c r="AN13" s="2649"/>
      <c r="AO13" s="1578"/>
      <c r="AR13" s="1346"/>
      <c r="AS13" s="1346"/>
      <c r="AT13" s="1346"/>
      <c r="AU13" s="1346"/>
      <c r="AV13" s="1346"/>
      <c r="AW13" s="1346"/>
      <c r="AX13" s="1346"/>
      <c r="AY13" s="1346"/>
      <c r="AZ13" s="1346"/>
      <c r="BA13" s="1346"/>
      <c r="BB13" s="1346"/>
      <c r="BC13" s="1346"/>
    </row>
    <row r="14" spans="1:55" s="1345" customFormat="1" ht="12.75" customHeight="1">
      <c r="A14" s="2595"/>
      <c r="B14" s="1997"/>
      <c r="C14" s="2595"/>
      <c r="D14" s="3390" t="s">
        <v>174</v>
      </c>
      <c r="E14" s="1625"/>
      <c r="F14" s="2594" t="s">
        <v>175</v>
      </c>
      <c r="G14" s="3391"/>
      <c r="H14" s="1666"/>
      <c r="I14" s="1668"/>
      <c r="J14" s="1999"/>
      <c r="K14" s="2595"/>
      <c r="L14" s="1997"/>
      <c r="M14" s="1649" t="s">
        <v>176</v>
      </c>
      <c r="N14" s="3387"/>
      <c r="O14" s="3392"/>
      <c r="P14" s="2594" t="s">
        <v>175</v>
      </c>
      <c r="Q14" s="3391"/>
      <c r="R14" s="1666"/>
      <c r="S14" s="1668"/>
      <c r="T14" s="1999"/>
      <c r="U14" s="2595"/>
      <c r="V14" s="1997"/>
      <c r="W14" s="2595"/>
      <c r="X14" s="3390" t="s">
        <v>174</v>
      </c>
      <c r="Y14" s="1625"/>
      <c r="Z14" s="2594" t="s">
        <v>175</v>
      </c>
      <c r="AA14" s="3391"/>
      <c r="AB14" s="1666"/>
      <c r="AC14" s="1668"/>
      <c r="AD14" s="1999"/>
      <c r="AE14" s="2595"/>
      <c r="AF14" s="1997"/>
      <c r="AG14" s="1649" t="s">
        <v>176</v>
      </c>
      <c r="AH14" s="3387"/>
      <c r="AI14" s="1244"/>
      <c r="AJ14" s="4063"/>
      <c r="AK14" s="4064"/>
      <c r="AL14" s="1675"/>
      <c r="AM14" s="1675"/>
      <c r="AN14" s="1675"/>
      <c r="AR14" s="1346"/>
      <c r="AS14" s="1346"/>
      <c r="AT14" s="1346"/>
      <c r="AU14" s="1346"/>
      <c r="AV14" s="1346"/>
      <c r="AW14" s="1346"/>
      <c r="AX14" s="1346"/>
      <c r="AY14" s="1346"/>
      <c r="AZ14" s="1346"/>
      <c r="BA14" s="1346"/>
      <c r="BB14" s="1346"/>
      <c r="BC14" s="1346"/>
    </row>
    <row r="15" spans="1:55" s="1346" customFormat="1" ht="12.75" customHeight="1">
      <c r="A15" s="1643"/>
      <c r="B15" s="1644"/>
      <c r="C15" s="1643"/>
      <c r="D15" s="1643"/>
      <c r="E15" s="1643"/>
      <c r="F15" s="1644"/>
      <c r="G15" s="1643"/>
      <c r="H15" s="1644" t="s">
        <v>48</v>
      </c>
      <c r="I15" s="1643" t="s">
        <v>178</v>
      </c>
      <c r="J15" s="2596"/>
      <c r="K15" s="1643"/>
      <c r="L15" s="1644"/>
      <c r="M15" s="1643" t="s">
        <v>45</v>
      </c>
      <c r="N15" s="3393"/>
      <c r="O15" s="1643"/>
      <c r="P15" s="1647" t="s">
        <v>3229</v>
      </c>
      <c r="Q15" s="3394"/>
      <c r="R15" s="1644"/>
      <c r="S15" s="1643"/>
      <c r="T15" s="2596"/>
      <c r="U15" s="1643"/>
      <c r="V15" s="1644"/>
      <c r="W15" s="1643"/>
      <c r="X15" s="1643"/>
      <c r="Y15" s="1643"/>
      <c r="Z15" s="1644"/>
      <c r="AA15" s="1643"/>
      <c r="AB15" s="1644" t="s">
        <v>48</v>
      </c>
      <c r="AC15" s="1643" t="s">
        <v>178</v>
      </c>
      <c r="AD15" s="2596"/>
      <c r="AE15" s="1643"/>
      <c r="AF15" s="1644"/>
      <c r="AG15" s="1643" t="s">
        <v>45</v>
      </c>
      <c r="AH15" s="3393"/>
      <c r="AI15" s="1643"/>
      <c r="AJ15" s="4053" t="s">
        <v>3230</v>
      </c>
      <c r="AK15" s="4054"/>
      <c r="AL15" s="1644" t="s">
        <v>51</v>
      </c>
      <c r="AM15" s="1643"/>
      <c r="AN15" s="2596"/>
    </row>
    <row r="16" spans="1:55" s="1346" customFormat="1" ht="12.75" customHeight="1">
      <c r="A16" s="1643"/>
      <c r="B16" s="1644"/>
      <c r="C16" s="1643"/>
      <c r="D16" s="1643"/>
      <c r="E16" s="1643"/>
      <c r="F16" s="1644"/>
      <c r="G16" s="1643"/>
      <c r="H16" s="1644" t="s">
        <v>53</v>
      </c>
      <c r="I16" s="1643" t="s">
        <v>76</v>
      </c>
      <c r="J16" s="2596"/>
      <c r="K16" s="1643"/>
      <c r="L16" s="1644"/>
      <c r="M16" s="1643" t="s">
        <v>47</v>
      </c>
      <c r="N16" s="3393"/>
      <c r="O16" s="1643"/>
      <c r="P16" s="1647"/>
      <c r="Q16" s="3394"/>
      <c r="R16" s="1644"/>
      <c r="S16" s="1643"/>
      <c r="T16" s="2596"/>
      <c r="U16" s="1643"/>
      <c r="V16" s="1644"/>
      <c r="W16" s="1643"/>
      <c r="X16" s="1643"/>
      <c r="Y16" s="1643"/>
      <c r="Z16" s="1644"/>
      <c r="AA16" s="1643"/>
      <c r="AB16" s="1644" t="s">
        <v>53</v>
      </c>
      <c r="AC16" s="1643" t="s">
        <v>76</v>
      </c>
      <c r="AD16" s="2596"/>
      <c r="AE16" s="1643"/>
      <c r="AF16" s="1644"/>
      <c r="AG16" s="1643" t="s">
        <v>47</v>
      </c>
      <c r="AH16" s="3393"/>
      <c r="AI16" s="1643"/>
      <c r="AJ16" s="4053" t="s">
        <v>18</v>
      </c>
      <c r="AK16" s="4054"/>
      <c r="AL16" s="1644" t="s">
        <v>181</v>
      </c>
      <c r="AM16" s="1643"/>
      <c r="AN16" s="2596"/>
    </row>
    <row r="17" spans="1:55" s="1346" customFormat="1" ht="12.75" customHeight="1">
      <c r="A17" s="1643"/>
      <c r="B17" s="1644"/>
      <c r="C17" s="1643"/>
      <c r="D17" s="1643"/>
      <c r="E17" s="1643"/>
      <c r="F17" s="1644" t="s">
        <v>58</v>
      </c>
      <c r="G17" s="1643" t="s">
        <v>182</v>
      </c>
      <c r="H17" s="1644" t="s">
        <v>59</v>
      </c>
      <c r="I17" s="1643" t="s">
        <v>49</v>
      </c>
      <c r="J17" s="2596"/>
      <c r="K17" s="1643"/>
      <c r="L17" s="1644"/>
      <c r="M17" s="1643" t="s">
        <v>50</v>
      </c>
      <c r="N17" s="1643"/>
      <c r="O17" s="1643"/>
      <c r="P17" s="1650" t="s">
        <v>180</v>
      </c>
      <c r="Q17" s="3395"/>
      <c r="R17" s="1644"/>
      <c r="S17" s="1643"/>
      <c r="T17" s="2596"/>
      <c r="U17" s="1643"/>
      <c r="V17" s="1644"/>
      <c r="W17" s="1643" t="s">
        <v>184</v>
      </c>
      <c r="X17" s="1643"/>
      <c r="Y17" s="1643"/>
      <c r="Z17" s="1644" t="s">
        <v>58</v>
      </c>
      <c r="AA17" s="1643"/>
      <c r="AB17" s="1644" t="s">
        <v>59</v>
      </c>
      <c r="AC17" s="1643" t="s">
        <v>49</v>
      </c>
      <c r="AD17" s="2596"/>
      <c r="AE17" s="1643"/>
      <c r="AF17" s="1644"/>
      <c r="AG17" s="1643" t="s">
        <v>50</v>
      </c>
      <c r="AH17" s="1643"/>
      <c r="AI17" s="1643"/>
      <c r="AJ17" s="4055" t="s">
        <v>3231</v>
      </c>
      <c r="AK17" s="4056"/>
      <c r="AL17" s="1644" t="s">
        <v>183</v>
      </c>
      <c r="AM17" s="1643"/>
      <c r="AN17" s="2596"/>
    </row>
    <row r="18" spans="1:55" s="1346" customFormat="1" ht="12.75" customHeight="1">
      <c r="A18" s="1643"/>
      <c r="B18" s="1644"/>
      <c r="C18" s="1643"/>
      <c r="D18" s="1643" t="s">
        <v>185</v>
      </c>
      <c r="E18" s="1643"/>
      <c r="F18" s="1644" t="s">
        <v>65</v>
      </c>
      <c r="G18" s="1643" t="s">
        <v>59</v>
      </c>
      <c r="H18" s="1644" t="s">
        <v>64</v>
      </c>
      <c r="I18" s="1643" t="s">
        <v>186</v>
      </c>
      <c r="J18" s="2596"/>
      <c r="K18" s="1643"/>
      <c r="L18" s="1644"/>
      <c r="M18" s="1643" t="s">
        <v>187</v>
      </c>
      <c r="N18" s="1643"/>
      <c r="O18" s="1643"/>
      <c r="P18" s="1644"/>
      <c r="Q18" s="1643"/>
      <c r="R18" s="1644" t="s">
        <v>3232</v>
      </c>
      <c r="S18" s="1643"/>
      <c r="T18" s="2596"/>
      <c r="U18" s="1643"/>
      <c r="V18" s="1644"/>
      <c r="W18" s="1643" t="s">
        <v>77</v>
      </c>
      <c r="X18" s="1643"/>
      <c r="Y18" s="1643"/>
      <c r="Z18" s="1644" t="s">
        <v>65</v>
      </c>
      <c r="AA18" s="1643" t="s">
        <v>58</v>
      </c>
      <c r="AB18" s="1644" t="s">
        <v>64</v>
      </c>
      <c r="AC18" s="1643" t="s">
        <v>186</v>
      </c>
      <c r="AD18" s="2596"/>
      <c r="AE18" s="1643"/>
      <c r="AF18" s="1644"/>
      <c r="AG18" s="1643" t="s">
        <v>187</v>
      </c>
      <c r="AH18" s="1643" t="s">
        <v>67</v>
      </c>
      <c r="AI18" s="1643" t="s">
        <v>68</v>
      </c>
      <c r="AJ18" s="1644"/>
      <c r="AK18" s="1643"/>
      <c r="AL18" s="1644" t="s">
        <v>188</v>
      </c>
      <c r="AM18" s="1643" t="s">
        <v>68</v>
      </c>
      <c r="AN18" s="2596"/>
    </row>
    <row r="19" spans="1:55" s="1346" customFormat="1" ht="12.75" customHeight="1">
      <c r="A19" s="1643"/>
      <c r="B19" s="1644"/>
      <c r="C19" s="1643"/>
      <c r="D19" s="1643" t="s">
        <v>189</v>
      </c>
      <c r="E19" s="1643" t="s">
        <v>190</v>
      </c>
      <c r="F19" s="1644" t="s">
        <v>191</v>
      </c>
      <c r="G19" s="1643" t="s">
        <v>63</v>
      </c>
      <c r="H19" s="1644" t="s">
        <v>192</v>
      </c>
      <c r="I19" s="1643" t="s">
        <v>193</v>
      </c>
      <c r="J19" s="2596"/>
      <c r="K19" s="1643"/>
      <c r="L19" s="1644"/>
      <c r="M19" s="1643" t="s">
        <v>194</v>
      </c>
      <c r="N19" s="1643" t="s">
        <v>67</v>
      </c>
      <c r="O19" s="1643" t="s">
        <v>68</v>
      </c>
      <c r="P19" s="1644" t="s">
        <v>185</v>
      </c>
      <c r="Q19" s="1643" t="s">
        <v>190</v>
      </c>
      <c r="R19" s="1644" t="s">
        <v>3233</v>
      </c>
      <c r="S19" s="1643"/>
      <c r="T19" s="2596"/>
      <c r="U19" s="1643"/>
      <c r="V19" s="1644"/>
      <c r="W19" s="1643" t="s">
        <v>197</v>
      </c>
      <c r="X19" s="1643" t="s">
        <v>267</v>
      </c>
      <c r="Y19" s="1643" t="s">
        <v>190</v>
      </c>
      <c r="Z19" s="1644" t="s">
        <v>191</v>
      </c>
      <c r="AA19" s="1643" t="s">
        <v>63</v>
      </c>
      <c r="AB19" s="1644" t="s">
        <v>192</v>
      </c>
      <c r="AC19" s="1643" t="s">
        <v>193</v>
      </c>
      <c r="AD19" s="2596"/>
      <c r="AE19" s="1643"/>
      <c r="AF19" s="1644"/>
      <c r="AG19" s="1643" t="s">
        <v>194</v>
      </c>
      <c r="AH19" s="1643" t="s">
        <v>3234</v>
      </c>
      <c r="AI19" s="1643" t="s">
        <v>73</v>
      </c>
      <c r="AJ19" s="1644" t="s">
        <v>267</v>
      </c>
      <c r="AK19" s="1643" t="s">
        <v>190</v>
      </c>
      <c r="AL19" s="1644" t="s">
        <v>195</v>
      </c>
      <c r="AM19" s="1643" t="s">
        <v>3235</v>
      </c>
      <c r="AN19" s="2596"/>
    </row>
    <row r="20" spans="1:55" s="1346" customFormat="1" ht="12.75" customHeight="1">
      <c r="A20" s="1643" t="s">
        <v>7</v>
      </c>
      <c r="B20" s="1644" t="s">
        <v>71</v>
      </c>
      <c r="C20" s="1643" t="s">
        <v>3236</v>
      </c>
      <c r="D20" s="1643" t="s">
        <v>198</v>
      </c>
      <c r="E20" s="1643" t="s">
        <v>199</v>
      </c>
      <c r="F20" s="1644" t="s">
        <v>200</v>
      </c>
      <c r="G20" s="1643" t="s">
        <v>201</v>
      </c>
      <c r="H20" s="1644" t="s">
        <v>202</v>
      </c>
      <c r="I20" s="1643" t="s">
        <v>194</v>
      </c>
      <c r="J20" s="2596" t="s">
        <v>7</v>
      </c>
      <c r="K20" s="1643" t="s">
        <v>7</v>
      </c>
      <c r="L20" s="1644" t="s">
        <v>71</v>
      </c>
      <c r="M20" s="1643" t="s">
        <v>76</v>
      </c>
      <c r="N20" s="1643" t="s">
        <v>3234</v>
      </c>
      <c r="O20" s="1643" t="s">
        <v>73</v>
      </c>
      <c r="P20" s="1644" t="s">
        <v>189</v>
      </c>
      <c r="Q20" s="1643" t="s">
        <v>199</v>
      </c>
      <c r="R20" s="1644" t="s">
        <v>3237</v>
      </c>
      <c r="S20" s="1643" t="s">
        <v>3238</v>
      </c>
      <c r="T20" s="2596" t="s">
        <v>7</v>
      </c>
      <c r="U20" s="1643" t="s">
        <v>7</v>
      </c>
      <c r="V20" s="1644" t="s">
        <v>71</v>
      </c>
      <c r="W20" s="1643"/>
      <c r="X20" s="1643" t="s">
        <v>268</v>
      </c>
      <c r="Y20" s="1643" t="s">
        <v>199</v>
      </c>
      <c r="Z20" s="1644" t="s">
        <v>200</v>
      </c>
      <c r="AA20" s="1643" t="s">
        <v>201</v>
      </c>
      <c r="AB20" s="1644" t="s">
        <v>202</v>
      </c>
      <c r="AC20" s="1643" t="s">
        <v>194</v>
      </c>
      <c r="AD20" s="2596" t="s">
        <v>7</v>
      </c>
      <c r="AE20" s="1643" t="s">
        <v>7</v>
      </c>
      <c r="AF20" s="1644" t="s">
        <v>71</v>
      </c>
      <c r="AG20" s="1643" t="s">
        <v>76</v>
      </c>
      <c r="AH20" s="1643" t="s">
        <v>85</v>
      </c>
      <c r="AI20" s="1643" t="s">
        <v>83</v>
      </c>
      <c r="AJ20" s="1644" t="s">
        <v>268</v>
      </c>
      <c r="AK20" s="1643" t="s">
        <v>199</v>
      </c>
      <c r="AL20" s="1644" t="s">
        <v>203</v>
      </c>
      <c r="AM20" s="1643" t="s">
        <v>199</v>
      </c>
      <c r="AN20" s="2596" t="s">
        <v>7</v>
      </c>
    </row>
    <row r="21" spans="1:55" s="1346" customFormat="1" ht="12.75" customHeight="1">
      <c r="A21" s="1643" t="s">
        <v>17</v>
      </c>
      <c r="B21" s="1644" t="s">
        <v>79</v>
      </c>
      <c r="C21" s="1643"/>
      <c r="D21" s="1643"/>
      <c r="E21" s="1643"/>
      <c r="F21" s="1644"/>
      <c r="G21" s="1643"/>
      <c r="H21" s="1644" t="s">
        <v>84</v>
      </c>
      <c r="I21" s="1643" t="s">
        <v>201</v>
      </c>
      <c r="J21" s="2596" t="s">
        <v>17</v>
      </c>
      <c r="K21" s="1643" t="s">
        <v>17</v>
      </c>
      <c r="L21" s="1644" t="s">
        <v>79</v>
      </c>
      <c r="M21" s="1643" t="s">
        <v>49</v>
      </c>
      <c r="N21" s="1643" t="s">
        <v>3239</v>
      </c>
      <c r="O21" s="1643" t="s">
        <v>83</v>
      </c>
      <c r="P21" s="1644" t="s">
        <v>198</v>
      </c>
      <c r="Q21" s="1643"/>
      <c r="R21" s="1644" t="s">
        <v>203</v>
      </c>
      <c r="S21" s="1643"/>
      <c r="T21" s="2596" t="s">
        <v>17</v>
      </c>
      <c r="U21" s="1643" t="s">
        <v>17</v>
      </c>
      <c r="V21" s="1644" t="s">
        <v>79</v>
      </c>
      <c r="W21" s="1643"/>
      <c r="X21" s="1643"/>
      <c r="Y21" s="1643"/>
      <c r="Z21" s="1644"/>
      <c r="AA21" s="1643"/>
      <c r="AB21" s="1644" t="s">
        <v>84</v>
      </c>
      <c r="AC21" s="1643" t="s">
        <v>201</v>
      </c>
      <c r="AD21" s="2596" t="s">
        <v>17</v>
      </c>
      <c r="AE21" s="1643" t="s">
        <v>17</v>
      </c>
      <c r="AF21" s="1644" t="s">
        <v>79</v>
      </c>
      <c r="AG21" s="1643" t="s">
        <v>49</v>
      </c>
      <c r="AH21" s="1643"/>
      <c r="AI21" s="1643"/>
      <c r="AJ21" s="1644"/>
      <c r="AK21" s="1643"/>
      <c r="AL21" s="1644"/>
      <c r="AM21" s="1643"/>
      <c r="AN21" s="2596" t="s">
        <v>17</v>
      </c>
    </row>
    <row r="22" spans="1:55" s="1346" customFormat="1" ht="12.75" customHeight="1" thickBot="1">
      <c r="A22" s="1649"/>
      <c r="B22" s="2625"/>
      <c r="C22" s="1649" t="s">
        <v>24</v>
      </c>
      <c r="D22" s="1649" t="s">
        <v>25</v>
      </c>
      <c r="E22" s="1649" t="s">
        <v>26</v>
      </c>
      <c r="F22" s="2625" t="s">
        <v>27</v>
      </c>
      <c r="G22" s="1649" t="s">
        <v>28</v>
      </c>
      <c r="H22" s="2625" t="s">
        <v>29</v>
      </c>
      <c r="I22" s="1649" t="s">
        <v>30</v>
      </c>
      <c r="J22" s="2616"/>
      <c r="K22" s="1649"/>
      <c r="L22" s="2625"/>
      <c r="M22" s="1649" t="s">
        <v>31</v>
      </c>
      <c r="N22" s="1649" t="s">
        <v>32</v>
      </c>
      <c r="O22" s="1649" t="s">
        <v>89</v>
      </c>
      <c r="P22" s="2625" t="s">
        <v>90</v>
      </c>
      <c r="Q22" s="1649" t="s">
        <v>91</v>
      </c>
      <c r="R22" s="2625" t="s">
        <v>204</v>
      </c>
      <c r="S22" s="1649" t="s">
        <v>205</v>
      </c>
      <c r="T22" s="2616"/>
      <c r="U22" s="1649"/>
      <c r="V22" s="2625"/>
      <c r="W22" s="1649" t="s">
        <v>24</v>
      </c>
      <c r="X22" s="1649" t="s">
        <v>25</v>
      </c>
      <c r="Y22" s="1649" t="s">
        <v>26</v>
      </c>
      <c r="Z22" s="2625" t="s">
        <v>27</v>
      </c>
      <c r="AA22" s="1649" t="s">
        <v>28</v>
      </c>
      <c r="AB22" s="2625" t="s">
        <v>29</v>
      </c>
      <c r="AC22" s="1649" t="s">
        <v>30</v>
      </c>
      <c r="AD22" s="2616"/>
      <c r="AE22" s="1649"/>
      <c r="AF22" s="2625"/>
      <c r="AG22" s="1649" t="s">
        <v>31</v>
      </c>
      <c r="AH22" s="1649" t="s">
        <v>32</v>
      </c>
      <c r="AI22" s="1649" t="s">
        <v>89</v>
      </c>
      <c r="AJ22" s="2625" t="s">
        <v>90</v>
      </c>
      <c r="AK22" s="1649" t="s">
        <v>91</v>
      </c>
      <c r="AL22" s="2625" t="s">
        <v>204</v>
      </c>
      <c r="AM22" s="1649" t="s">
        <v>205</v>
      </c>
      <c r="AN22" s="2616"/>
      <c r="AR22" s="220"/>
      <c r="AS22" s="220"/>
      <c r="AT22" s="220"/>
      <c r="AU22" s="220"/>
      <c r="AV22" s="220"/>
      <c r="AW22" s="220"/>
      <c r="AX22" s="220"/>
      <c r="AY22" s="220"/>
      <c r="AZ22" s="220"/>
      <c r="BA22" s="220"/>
      <c r="BB22" s="220"/>
      <c r="BC22" s="220"/>
    </row>
    <row r="23" spans="1:55" s="1345" customFormat="1" ht="17.25" customHeight="1">
      <c r="A23" s="1638"/>
      <c r="B23" s="3396"/>
      <c r="C23" s="2589" t="s">
        <v>206</v>
      </c>
      <c r="D23" s="3397"/>
      <c r="E23" s="3398"/>
      <c r="F23" s="3399"/>
      <c r="G23" s="3398"/>
      <c r="H23" s="3399"/>
      <c r="I23" s="3400"/>
      <c r="J23" s="2590"/>
      <c r="K23" s="1638"/>
      <c r="L23" s="3396"/>
      <c r="M23" s="1402"/>
      <c r="N23" s="3401"/>
      <c r="O23" s="3402"/>
      <c r="P23" s="3399"/>
      <c r="Q23" s="3398"/>
      <c r="R23" s="3399"/>
      <c r="S23" s="3400"/>
      <c r="T23" s="2590"/>
      <c r="U23" s="1638"/>
      <c r="V23" s="3396"/>
      <c r="W23" s="1638" t="s">
        <v>269</v>
      </c>
      <c r="X23" s="3397"/>
      <c r="Y23" s="3398"/>
      <c r="Z23" s="3399"/>
      <c r="AA23" s="3398"/>
      <c r="AB23" s="3399"/>
      <c r="AC23" s="3400"/>
      <c r="AD23" s="2590"/>
      <c r="AE23" s="1638"/>
      <c r="AF23" s="3396"/>
      <c r="AG23" s="1402"/>
      <c r="AH23" s="3401"/>
      <c r="AI23" s="2083"/>
      <c r="AJ23" s="3399"/>
      <c r="AK23" s="3398"/>
      <c r="AL23" s="3399"/>
      <c r="AM23" s="3400"/>
      <c r="AN23" s="2590"/>
      <c r="AR23" s="1346"/>
      <c r="AS23" s="1346"/>
      <c r="AT23" s="1346"/>
      <c r="AU23" s="1346"/>
      <c r="AV23" s="1346"/>
      <c r="AW23" s="1346"/>
      <c r="AX23" s="1346"/>
      <c r="AY23" s="1346"/>
      <c r="AZ23" s="1346"/>
      <c r="BA23" s="1346"/>
      <c r="BB23" s="1346"/>
      <c r="BC23" s="1346"/>
    </row>
    <row r="24" spans="1:55" s="1345" customFormat="1" ht="13.5" customHeight="1">
      <c r="A24" s="1643">
        <v>36</v>
      </c>
      <c r="B24" s="3403"/>
      <c r="C24" s="1578" t="s">
        <v>3240</v>
      </c>
      <c r="D24" s="3404"/>
      <c r="E24" s="1264"/>
      <c r="F24" s="855"/>
      <c r="G24" s="1264"/>
      <c r="H24" s="1264"/>
      <c r="I24" s="3405"/>
      <c r="J24" s="1643">
        <v>36</v>
      </c>
      <c r="K24" s="1643">
        <v>36</v>
      </c>
      <c r="L24" s="3403"/>
      <c r="M24" s="3406"/>
      <c r="N24" s="824"/>
      <c r="O24" s="1964"/>
      <c r="P24" s="855"/>
      <c r="Q24" s="1964"/>
      <c r="R24" s="1963"/>
      <c r="S24" s="3405"/>
      <c r="T24" s="2596">
        <v>36</v>
      </c>
      <c r="U24" s="1643">
        <v>56</v>
      </c>
      <c r="V24" s="3403"/>
      <c r="W24" s="2595" t="s">
        <v>3241</v>
      </c>
      <c r="X24" s="2012"/>
      <c r="Y24" s="1264"/>
      <c r="Z24" s="855"/>
      <c r="AA24" s="1264"/>
      <c r="AB24" s="855"/>
      <c r="AC24" s="3405"/>
      <c r="AD24" s="2596">
        <f>+U24</f>
        <v>56</v>
      </c>
      <c r="AE24" s="1643">
        <f>AD24</f>
        <v>56</v>
      </c>
      <c r="AF24" s="3403"/>
      <c r="AG24" s="3406"/>
      <c r="AH24" s="824"/>
      <c r="AI24" s="3407"/>
      <c r="AJ24" s="1390"/>
      <c r="AK24" s="1264"/>
      <c r="AL24" s="1390"/>
      <c r="AM24" s="3405"/>
      <c r="AN24" s="2596">
        <f>+AE24</f>
        <v>56</v>
      </c>
      <c r="AS24" s="1346"/>
      <c r="AT24" s="1346"/>
      <c r="AU24" s="1346"/>
      <c r="AV24" s="1346"/>
      <c r="AW24" s="1346"/>
      <c r="AX24" s="1346"/>
      <c r="AY24" s="1346"/>
      <c r="BA24" s="1346"/>
      <c r="BB24" s="1346"/>
      <c r="BC24" s="1346"/>
    </row>
    <row r="25" spans="1:55" s="1345" customFormat="1" ht="13.5" customHeight="1">
      <c r="A25" s="1649"/>
      <c r="B25" s="3408"/>
      <c r="C25" s="2000" t="s">
        <v>3242</v>
      </c>
      <c r="D25" s="2637"/>
      <c r="E25" s="1286"/>
      <c r="F25" s="836"/>
      <c r="G25" s="1286"/>
      <c r="H25" s="836"/>
      <c r="I25" s="2085"/>
      <c r="J25" s="1649" t="s">
        <v>327</v>
      </c>
      <c r="K25" s="1649" t="s">
        <v>327</v>
      </c>
      <c r="L25" s="3408"/>
      <c r="M25" s="2088"/>
      <c r="N25" s="1936"/>
      <c r="O25" s="1931"/>
      <c r="P25" s="1930"/>
      <c r="Q25" s="1931"/>
      <c r="R25" s="1930"/>
      <c r="S25" s="3409"/>
      <c r="T25" s="2616"/>
      <c r="U25" s="1649"/>
      <c r="V25" s="3408"/>
      <c r="W25" s="3410" t="s">
        <v>3243</v>
      </c>
      <c r="X25" s="2014" t="s">
        <v>104</v>
      </c>
      <c r="Y25" s="1286"/>
      <c r="Z25" s="836"/>
      <c r="AA25" s="1286"/>
      <c r="AB25" s="836"/>
      <c r="AC25" s="3409"/>
      <c r="AD25" s="2616"/>
      <c r="AE25" s="1649"/>
      <c r="AF25" s="3408"/>
      <c r="AG25" s="2088"/>
      <c r="AH25" s="834"/>
      <c r="AI25" s="2087"/>
      <c r="AJ25" s="1908" t="s">
        <v>104</v>
      </c>
      <c r="AK25" s="1286"/>
      <c r="AL25" s="1908" t="s">
        <v>104</v>
      </c>
      <c r="AM25" s="3409"/>
      <c r="AN25" s="2616"/>
      <c r="AR25" s="1346"/>
      <c r="AS25" s="1346"/>
      <c r="AT25" s="1346"/>
      <c r="AU25" s="1346"/>
      <c r="AW25" s="1346"/>
      <c r="AX25" s="1346"/>
      <c r="AY25" s="1346"/>
      <c r="AZ25" s="1346"/>
      <c r="BA25" s="1346"/>
      <c r="BB25" s="1346"/>
      <c r="BC25" s="1346"/>
    </row>
    <row r="26" spans="1:55" s="1345" customFormat="1" ht="13.5" customHeight="1">
      <c r="A26" s="1643"/>
      <c r="B26" s="3403"/>
      <c r="C26" s="1578" t="s">
        <v>3244</v>
      </c>
      <c r="D26" s="3411"/>
      <c r="E26" s="1264"/>
      <c r="F26" s="855"/>
      <c r="G26" s="1264"/>
      <c r="H26" s="855"/>
      <c r="I26" s="3412"/>
      <c r="J26" s="2596"/>
      <c r="K26" s="1643"/>
      <c r="L26" s="3403"/>
      <c r="M26" s="3413"/>
      <c r="N26" s="824"/>
      <c r="O26" s="1964"/>
      <c r="P26" s="855"/>
      <c r="Q26" s="1964"/>
      <c r="R26" s="1963"/>
      <c r="S26" s="3405"/>
      <c r="T26" s="2596"/>
      <c r="U26" s="1643"/>
      <c r="V26" s="3403"/>
      <c r="W26" s="2595" t="s">
        <v>3245</v>
      </c>
      <c r="X26" s="2012"/>
      <c r="Y26" s="1264"/>
      <c r="Z26" s="855"/>
      <c r="AA26" s="1264"/>
      <c r="AB26" s="855"/>
      <c r="AC26" s="3405"/>
      <c r="AD26" s="2596"/>
      <c r="AE26" s="1643"/>
      <c r="AF26" s="3403"/>
      <c r="AG26" s="3413"/>
      <c r="AH26" s="824"/>
      <c r="AI26" s="3407"/>
      <c r="AJ26" s="855"/>
      <c r="AK26" s="1264"/>
      <c r="AL26" s="1390"/>
      <c r="AM26" s="3405"/>
      <c r="AN26" s="2596"/>
      <c r="AR26" s="1346"/>
      <c r="AS26" s="1346"/>
      <c r="AT26" s="1346"/>
      <c r="AU26" s="1346"/>
      <c r="AV26" s="1346"/>
      <c r="AW26" s="1346"/>
      <c r="AX26" s="1346"/>
      <c r="AY26" s="1346"/>
      <c r="AZ26" s="1346"/>
      <c r="BA26" s="1346"/>
      <c r="BB26" s="1346"/>
      <c r="BC26" s="1346"/>
    </row>
    <row r="27" spans="1:55" s="1345" customFormat="1" ht="13.5" customHeight="1">
      <c r="A27" s="1643">
        <v>37</v>
      </c>
      <c r="B27" s="3403"/>
      <c r="C27" s="1578" t="s">
        <v>3246</v>
      </c>
      <c r="D27" s="3411"/>
      <c r="E27" s="1264"/>
      <c r="F27" s="855"/>
      <c r="G27" s="1264"/>
      <c r="H27" s="855"/>
      <c r="I27" s="3412"/>
      <c r="J27" s="2596">
        <v>37</v>
      </c>
      <c r="K27" s="1643">
        <v>37</v>
      </c>
      <c r="L27" s="3403"/>
      <c r="M27" s="3413"/>
      <c r="N27" s="824"/>
      <c r="O27" s="1964"/>
      <c r="P27" s="855"/>
      <c r="Q27" s="1964"/>
      <c r="R27" s="1963"/>
      <c r="S27" s="3405"/>
      <c r="T27" s="2596">
        <f>+K27</f>
        <v>37</v>
      </c>
      <c r="U27" s="1649">
        <v>57</v>
      </c>
      <c r="V27" s="3408"/>
      <c r="W27" s="3414" t="s">
        <v>3247</v>
      </c>
      <c r="X27" s="2014" t="s">
        <v>104</v>
      </c>
      <c r="Y27" s="1286"/>
      <c r="Z27" s="836"/>
      <c r="AA27" s="1286"/>
      <c r="AB27" s="836"/>
      <c r="AC27" s="3409"/>
      <c r="AD27" s="2616">
        <f>+U27</f>
        <v>57</v>
      </c>
      <c r="AE27" s="1649">
        <f>AD27</f>
        <v>57</v>
      </c>
      <c r="AF27" s="3408"/>
      <c r="AG27" s="2088"/>
      <c r="AH27" s="834"/>
      <c r="AI27" s="2087"/>
      <c r="AJ27" s="1908" t="s">
        <v>104</v>
      </c>
      <c r="AK27" s="1286"/>
      <c r="AL27" s="1908" t="s">
        <v>104</v>
      </c>
      <c r="AM27" s="3409"/>
      <c r="AN27" s="2616">
        <f>+AE27</f>
        <v>57</v>
      </c>
      <c r="AR27" s="1346"/>
      <c r="AS27" s="1346"/>
      <c r="AT27" s="1346"/>
      <c r="AU27" s="1346"/>
      <c r="AV27" s="1346"/>
      <c r="AW27" s="1346"/>
      <c r="AX27" s="1346"/>
      <c r="AY27" s="1346"/>
      <c r="AZ27" s="1346"/>
      <c r="BA27" s="1346"/>
      <c r="BB27" s="1346"/>
      <c r="BC27" s="1346"/>
    </row>
    <row r="28" spans="1:55" s="1345" customFormat="1" ht="13.5" customHeight="1" thickBot="1">
      <c r="A28" s="1649"/>
      <c r="B28" s="3408"/>
      <c r="C28" s="2000" t="s">
        <v>3248</v>
      </c>
      <c r="D28" s="2637">
        <v>495</v>
      </c>
      <c r="E28" s="1286"/>
      <c r="F28" s="836"/>
      <c r="G28" s="1286"/>
      <c r="H28" s="836"/>
      <c r="I28" s="1932"/>
      <c r="J28" s="2616" t="s">
        <v>327</v>
      </c>
      <c r="K28" s="1649" t="s">
        <v>327</v>
      </c>
      <c r="L28" s="3408"/>
      <c r="M28" s="1929">
        <v>1</v>
      </c>
      <c r="N28" s="1936">
        <v>36</v>
      </c>
      <c r="O28" s="1931">
        <v>458</v>
      </c>
      <c r="P28" s="1930">
        <v>494</v>
      </c>
      <c r="Q28" s="1931"/>
      <c r="R28" s="1930">
        <v>51185</v>
      </c>
      <c r="S28" s="3409"/>
      <c r="T28" s="2616"/>
      <c r="U28" s="1649">
        <v>58</v>
      </c>
      <c r="V28" s="3408"/>
      <c r="W28" s="2604" t="s">
        <v>3249</v>
      </c>
      <c r="X28" s="3415"/>
      <c r="Y28" s="3416">
        <f>Y25+Y27</f>
        <v>0</v>
      </c>
      <c r="Z28" s="3416">
        <f>Z25+Z27</f>
        <v>0</v>
      </c>
      <c r="AA28" s="3416">
        <f>AA25+AA27</f>
        <v>0</v>
      </c>
      <c r="AB28" s="3417">
        <f>AB25+AB27</f>
        <v>0</v>
      </c>
      <c r="AC28" s="3418">
        <f>AC25+AC27</f>
        <v>0</v>
      </c>
      <c r="AD28" s="2616">
        <f>+U28</f>
        <v>58</v>
      </c>
      <c r="AE28" s="1649">
        <f>AD28</f>
        <v>58</v>
      </c>
      <c r="AF28" s="3408"/>
      <c r="AG28" s="3419"/>
      <c r="AH28" s="3416"/>
      <c r="AI28" s="3420"/>
      <c r="AJ28" s="3421"/>
      <c r="AK28" s="3416"/>
      <c r="AL28" s="3421"/>
      <c r="AM28" s="3418"/>
      <c r="AN28" s="2616">
        <f>+AE28</f>
        <v>58</v>
      </c>
      <c r="AR28" s="1346"/>
      <c r="AS28" s="1346"/>
      <c r="AT28" s="1346"/>
      <c r="AU28" s="1346"/>
      <c r="AV28" s="1346"/>
      <c r="AW28" s="1346"/>
      <c r="AX28" s="1346"/>
      <c r="AY28" s="1346"/>
      <c r="AZ28" s="1346"/>
      <c r="BA28" s="1346"/>
      <c r="BB28" s="1346"/>
      <c r="BC28" s="1346"/>
    </row>
    <row r="29" spans="1:55" s="1345" customFormat="1" ht="25.5" customHeight="1">
      <c r="A29" s="1643"/>
      <c r="B29" s="3403"/>
      <c r="C29" s="1578" t="s">
        <v>3250</v>
      </c>
      <c r="D29" s="3411"/>
      <c r="E29" s="1264"/>
      <c r="F29" s="855"/>
      <c r="G29" s="1264"/>
      <c r="H29" s="855"/>
      <c r="I29" s="3412"/>
      <c r="J29" s="2596"/>
      <c r="K29" s="1643"/>
      <c r="L29" s="3403"/>
      <c r="M29" s="3413"/>
      <c r="N29" s="824"/>
      <c r="O29" s="1964"/>
      <c r="P29" s="855"/>
      <c r="Q29" s="1964"/>
      <c r="R29" s="1963"/>
      <c r="S29" s="3405"/>
      <c r="T29" s="2596"/>
      <c r="U29" s="1643"/>
      <c r="V29" s="3403"/>
      <c r="W29" s="3422" t="s">
        <v>3251</v>
      </c>
      <c r="X29" s="824"/>
      <c r="Y29" s="1264"/>
      <c r="Z29" s="855"/>
      <c r="AA29" s="1264"/>
      <c r="AB29" s="855"/>
      <c r="AC29" s="1264"/>
      <c r="AD29" s="2596"/>
      <c r="AE29" s="1643"/>
      <c r="AF29" s="3403"/>
      <c r="AG29" s="3407"/>
      <c r="AH29" s="824"/>
      <c r="AI29" s="3407"/>
      <c r="AJ29" s="855"/>
      <c r="AK29" s="1264"/>
      <c r="AL29" s="855"/>
      <c r="AM29" s="1264"/>
      <c r="AN29" s="2596"/>
      <c r="AR29" s="1346"/>
      <c r="AS29" s="1346"/>
      <c r="AT29" s="1346"/>
      <c r="AU29" s="1346"/>
      <c r="AV29" s="1346"/>
      <c r="AW29" s="1346"/>
      <c r="AX29" s="1346"/>
      <c r="AY29" s="1346"/>
      <c r="AZ29" s="1346"/>
      <c r="BA29" s="1346"/>
      <c r="BB29" s="1346"/>
      <c r="BC29" s="1346"/>
    </row>
    <row r="30" spans="1:55" s="1345" customFormat="1" ht="13.5" customHeight="1">
      <c r="A30" s="1649">
        <v>38</v>
      </c>
      <c r="B30" s="3408"/>
      <c r="C30" s="2000" t="s">
        <v>3252</v>
      </c>
      <c r="D30" s="2637">
        <v>12223</v>
      </c>
      <c r="E30" s="1286"/>
      <c r="F30" s="836"/>
      <c r="G30" s="1286"/>
      <c r="H30" s="836"/>
      <c r="I30" s="1932"/>
      <c r="J30" s="2616">
        <v>38</v>
      </c>
      <c r="K30" s="1649">
        <v>38</v>
      </c>
      <c r="L30" s="3408"/>
      <c r="M30" s="1929">
        <v>305</v>
      </c>
      <c r="N30" s="1936">
        <v>11010</v>
      </c>
      <c r="O30" s="1931">
        <v>908</v>
      </c>
      <c r="P30" s="1930">
        <v>11918</v>
      </c>
      <c r="Q30" s="1931"/>
      <c r="R30" s="1930">
        <v>988409</v>
      </c>
      <c r="S30" s="1932"/>
      <c r="T30" s="2616">
        <f>+K30</f>
        <v>38</v>
      </c>
      <c r="U30" s="1649">
        <v>59</v>
      </c>
      <c r="V30" s="3408"/>
      <c r="W30" s="3414" t="s">
        <v>3253</v>
      </c>
      <c r="X30" s="1936"/>
      <c r="Y30" s="2087">
        <v>21593</v>
      </c>
      <c r="Z30" s="2087">
        <v>2472</v>
      </c>
      <c r="AA30" s="2087"/>
      <c r="AB30" s="836"/>
      <c r="AC30" s="2087">
        <v>2630</v>
      </c>
      <c r="AD30" s="2616">
        <v>59</v>
      </c>
      <c r="AE30" s="1649">
        <v>59</v>
      </c>
      <c r="AF30" s="3408"/>
      <c r="AG30" s="2087">
        <v>3544</v>
      </c>
      <c r="AH30" s="1936">
        <v>18905</v>
      </c>
      <c r="AI30" s="2087">
        <v>4246</v>
      </c>
      <c r="AJ30" s="836"/>
      <c r="AK30" s="1931">
        <v>23151</v>
      </c>
      <c r="AL30" s="1908" t="s">
        <v>104</v>
      </c>
      <c r="AM30" s="1286"/>
      <c r="AN30" s="2616">
        <f t="shared" ref="AN30" si="0">+AE30</f>
        <v>59</v>
      </c>
      <c r="AR30" s="1346"/>
      <c r="AS30" s="1346"/>
      <c r="AT30" s="1346"/>
      <c r="AU30" s="1346"/>
      <c r="AV30" s="1346"/>
      <c r="AW30" s="1346"/>
      <c r="AX30" s="1346"/>
      <c r="AY30" s="1346"/>
      <c r="AZ30" s="1346"/>
      <c r="BA30" s="1346"/>
      <c r="BB30" s="1346"/>
      <c r="BC30" s="1346"/>
    </row>
    <row r="31" spans="1:55" s="1345" customFormat="1" ht="13.5" customHeight="1">
      <c r="A31" s="1643"/>
      <c r="B31" s="3403"/>
      <c r="C31" s="1578" t="s">
        <v>3254</v>
      </c>
      <c r="D31" s="3411"/>
      <c r="E31" s="1264"/>
      <c r="F31" s="855"/>
      <c r="G31" s="1264"/>
      <c r="H31" s="855"/>
      <c r="I31" s="3412"/>
      <c r="J31" s="2596"/>
      <c r="K31" s="1643"/>
      <c r="L31" s="3403"/>
      <c r="M31" s="3413"/>
      <c r="N31" s="824"/>
      <c r="O31" s="1964"/>
      <c r="P31" s="855"/>
      <c r="Q31" s="1964"/>
      <c r="R31" s="1963"/>
      <c r="S31" s="3405"/>
      <c r="T31" s="2596"/>
      <c r="U31" s="1649">
        <v>60</v>
      </c>
      <c r="V31" s="3408"/>
      <c r="W31" s="3414" t="s">
        <v>3255</v>
      </c>
      <c r="X31" s="1936"/>
      <c r="Y31" s="2087">
        <v>24011</v>
      </c>
      <c r="Z31" s="2087">
        <v>3783</v>
      </c>
      <c r="AA31" s="2087"/>
      <c r="AB31" s="836"/>
      <c r="AC31" s="2087"/>
      <c r="AD31" s="2616">
        <v>60</v>
      </c>
      <c r="AE31" s="1649"/>
      <c r="AF31" s="3408"/>
      <c r="AG31" s="2087">
        <v>1245</v>
      </c>
      <c r="AH31" s="1936">
        <v>18499</v>
      </c>
      <c r="AI31" s="2087">
        <v>8050</v>
      </c>
      <c r="AJ31" s="836"/>
      <c r="AK31" s="1931">
        <v>26549</v>
      </c>
      <c r="AL31" s="3423">
        <v>732113</v>
      </c>
      <c r="AM31" s="1286"/>
      <c r="AN31" s="2616"/>
      <c r="AR31" s="1346"/>
      <c r="AS31" s="1346"/>
      <c r="AT31" s="1346"/>
      <c r="AU31" s="1346"/>
      <c r="AV31" s="1346"/>
      <c r="AW31" s="1346"/>
      <c r="AX31" s="1346"/>
      <c r="AY31" s="1346"/>
      <c r="AZ31" s="1346"/>
      <c r="BA31" s="1346"/>
      <c r="BB31" s="1346"/>
      <c r="BC31" s="1346"/>
    </row>
    <row r="32" spans="1:55" s="1345" customFormat="1" ht="13.5" customHeight="1">
      <c r="A32" s="1649">
        <v>39</v>
      </c>
      <c r="B32" s="3408"/>
      <c r="C32" s="2000" t="s">
        <v>3256</v>
      </c>
      <c r="D32" s="2637">
        <v>18369</v>
      </c>
      <c r="E32" s="1931"/>
      <c r="F32" s="1930">
        <v>900</v>
      </c>
      <c r="G32" s="1931">
        <v>30</v>
      </c>
      <c r="H32" s="1930"/>
      <c r="I32" s="1932">
        <v>104</v>
      </c>
      <c r="J32" s="3424">
        <v>39</v>
      </c>
      <c r="K32" s="2627">
        <v>39</v>
      </c>
      <c r="L32" s="2650"/>
      <c r="M32" s="1929">
        <v>1382</v>
      </c>
      <c r="N32" s="1936">
        <v>16643</v>
      </c>
      <c r="O32" s="1931">
        <v>1378</v>
      </c>
      <c r="P32" s="1930">
        <v>18021</v>
      </c>
      <c r="Q32" s="1931"/>
      <c r="R32" s="1930">
        <v>2077028</v>
      </c>
      <c r="S32" s="3409"/>
      <c r="T32" s="2616">
        <f>+K32</f>
        <v>39</v>
      </c>
      <c r="U32" s="1649">
        <v>61</v>
      </c>
      <c r="V32" s="3408"/>
      <c r="W32" s="3414" t="s">
        <v>3257</v>
      </c>
      <c r="X32" s="1936"/>
      <c r="Y32" s="2087">
        <v>65</v>
      </c>
      <c r="Z32" s="836"/>
      <c r="AA32" s="2087"/>
      <c r="AB32" s="836"/>
      <c r="AC32" s="1286"/>
      <c r="AD32" s="2616">
        <v>61</v>
      </c>
      <c r="AE32" s="1649"/>
      <c r="AF32" s="3408"/>
      <c r="AG32" s="2087"/>
      <c r="AH32" s="1936">
        <v>65</v>
      </c>
      <c r="AI32" s="2087"/>
      <c r="AJ32" s="836"/>
      <c r="AK32" s="1931">
        <v>65</v>
      </c>
      <c r="AL32" s="3423">
        <v>731</v>
      </c>
      <c r="AM32" s="1286"/>
      <c r="AN32" s="2616"/>
      <c r="AR32" s="1346"/>
      <c r="AS32" s="1346"/>
      <c r="AT32" s="1346"/>
      <c r="AU32" s="1346"/>
      <c r="AV32" s="1346"/>
      <c r="AW32" s="1346"/>
      <c r="AX32" s="1346"/>
      <c r="AY32" s="1346"/>
      <c r="AZ32" s="1346"/>
      <c r="BA32" s="1346"/>
      <c r="BB32" s="1346"/>
      <c r="BC32" s="1346"/>
    </row>
    <row r="33" spans="1:55" s="1345" customFormat="1" ht="13.5" customHeight="1">
      <c r="A33" s="1643"/>
      <c r="B33" s="3403"/>
      <c r="C33" s="1578" t="s">
        <v>3258</v>
      </c>
      <c r="D33" s="3411"/>
      <c r="E33" s="1964"/>
      <c r="F33" s="1963"/>
      <c r="G33" s="1964"/>
      <c r="H33" s="1963"/>
      <c r="I33" s="1965"/>
      <c r="J33" s="3425"/>
      <c r="K33" s="2619"/>
      <c r="L33" s="2652"/>
      <c r="M33" s="1950"/>
      <c r="N33" s="1969"/>
      <c r="O33" s="1964"/>
      <c r="P33" s="855"/>
      <c r="Q33" s="1964"/>
      <c r="R33" s="1963"/>
      <c r="S33" s="3405"/>
      <c r="T33" s="2596"/>
      <c r="U33" s="1649">
        <v>62</v>
      </c>
      <c r="V33" s="3408"/>
      <c r="W33" s="3414" t="s">
        <v>3259</v>
      </c>
      <c r="X33" s="1936"/>
      <c r="Y33" s="2087"/>
      <c r="Z33" s="836"/>
      <c r="AA33" s="2087"/>
      <c r="AB33" s="836"/>
      <c r="AC33" s="1286"/>
      <c r="AD33" s="2616">
        <v>62</v>
      </c>
      <c r="AE33" s="1649"/>
      <c r="AF33" s="3408"/>
      <c r="AG33" s="2087"/>
      <c r="AH33" s="1936"/>
      <c r="AI33" s="2087"/>
      <c r="AJ33" s="836"/>
      <c r="AK33" s="1931"/>
      <c r="AL33" s="3423"/>
      <c r="AM33" s="1286"/>
      <c r="AN33" s="2616"/>
      <c r="AR33" s="1346"/>
      <c r="AS33" s="1346"/>
      <c r="AT33" s="1346"/>
      <c r="AU33" s="1346"/>
      <c r="AV33" s="1346"/>
      <c r="AW33" s="1346"/>
      <c r="AX33" s="1346"/>
      <c r="AY33" s="1346"/>
      <c r="AZ33" s="1346"/>
      <c r="BA33" s="1346"/>
      <c r="BB33" s="1346"/>
      <c r="BC33" s="1346"/>
    </row>
    <row r="34" spans="1:55" s="1345" customFormat="1" ht="13.5" customHeight="1">
      <c r="A34" s="1649">
        <v>40</v>
      </c>
      <c r="B34" s="3408"/>
      <c r="C34" s="2000" t="s">
        <v>3260</v>
      </c>
      <c r="D34" s="2637">
        <v>16097</v>
      </c>
      <c r="E34" s="1931"/>
      <c r="F34" s="1930"/>
      <c r="G34" s="1931"/>
      <c r="H34" s="1930"/>
      <c r="I34" s="1932">
        <v>9</v>
      </c>
      <c r="J34" s="3424">
        <v>40</v>
      </c>
      <c r="K34" s="2627">
        <v>40</v>
      </c>
      <c r="L34" s="2650"/>
      <c r="M34" s="1929">
        <v>424</v>
      </c>
      <c r="N34" s="1936">
        <v>13725</v>
      </c>
      <c r="O34" s="1931">
        <v>1957</v>
      </c>
      <c r="P34" s="1930">
        <v>15682</v>
      </c>
      <c r="Q34" s="1931"/>
      <c r="R34" s="1930">
        <v>1592531</v>
      </c>
      <c r="S34" s="3409"/>
      <c r="T34" s="2616">
        <f>+K34</f>
        <v>40</v>
      </c>
      <c r="U34" s="1649">
        <v>63</v>
      </c>
      <c r="V34" s="3408"/>
      <c r="W34" s="3414" t="s">
        <v>3261</v>
      </c>
      <c r="X34" s="1936"/>
      <c r="Y34" s="2087">
        <v>33</v>
      </c>
      <c r="Z34" s="836"/>
      <c r="AA34" s="2087"/>
      <c r="AB34" s="836"/>
      <c r="AC34" s="1286"/>
      <c r="AD34" s="2616">
        <v>63</v>
      </c>
      <c r="AE34" s="1649"/>
      <c r="AF34" s="3408"/>
      <c r="AG34" s="2087"/>
      <c r="AH34" s="1936">
        <v>33</v>
      </c>
      <c r="AI34" s="2087"/>
      <c r="AJ34" s="836"/>
      <c r="AK34" s="1931">
        <v>33</v>
      </c>
      <c r="AL34" s="3423">
        <v>750</v>
      </c>
      <c r="AM34" s="1286"/>
      <c r="AN34" s="2616"/>
      <c r="AR34" s="1346"/>
      <c r="AS34" s="1346"/>
      <c r="AT34" s="1346"/>
      <c r="AU34" s="1346"/>
      <c r="AV34" s="1346"/>
      <c r="AW34" s="1346"/>
      <c r="AX34" s="1346"/>
      <c r="AY34" s="1346"/>
      <c r="AZ34" s="1346"/>
      <c r="BA34" s="1346"/>
      <c r="BB34" s="1346"/>
      <c r="BC34" s="1346"/>
    </row>
    <row r="35" spans="1:55" s="1345" customFormat="1" ht="13.5" customHeight="1">
      <c r="A35" s="1643"/>
      <c r="B35" s="3403"/>
      <c r="C35" s="1578" t="s">
        <v>3262</v>
      </c>
      <c r="D35" s="3411"/>
      <c r="E35" s="1964"/>
      <c r="F35" s="1963"/>
      <c r="G35" s="1964"/>
      <c r="H35" s="1963"/>
      <c r="I35" s="1965"/>
      <c r="J35" s="3425"/>
      <c r="K35" s="2619"/>
      <c r="L35" s="2652"/>
      <c r="M35" s="1950"/>
      <c r="N35" s="1969"/>
      <c r="O35" s="1964"/>
      <c r="P35" s="855"/>
      <c r="Q35" s="1964"/>
      <c r="R35" s="1963"/>
      <c r="S35" s="3405"/>
      <c r="T35" s="2596"/>
      <c r="U35" s="1649">
        <v>64</v>
      </c>
      <c r="V35" s="3408"/>
      <c r="W35" s="3414" t="s">
        <v>3263</v>
      </c>
      <c r="X35" s="1936"/>
      <c r="Y35" s="2087"/>
      <c r="Z35" s="836"/>
      <c r="AA35" s="2087"/>
      <c r="AB35" s="836"/>
      <c r="AC35" s="1286"/>
      <c r="AD35" s="2616">
        <v>64</v>
      </c>
      <c r="AE35" s="1649"/>
      <c r="AF35" s="3408"/>
      <c r="AG35" s="2087"/>
      <c r="AH35" s="1936"/>
      <c r="AI35" s="2087"/>
      <c r="AJ35" s="836"/>
      <c r="AK35" s="1931"/>
      <c r="AL35" s="3423"/>
      <c r="AM35" s="1286"/>
      <c r="AN35" s="2616"/>
      <c r="AR35" s="1346"/>
      <c r="AS35" s="1346"/>
      <c r="AT35" s="1346"/>
      <c r="AU35" s="1346"/>
      <c r="AV35" s="1346"/>
      <c r="AW35" s="1346"/>
      <c r="AX35" s="1346"/>
      <c r="AY35" s="1346"/>
      <c r="AZ35" s="1346"/>
      <c r="BA35" s="1346"/>
      <c r="BB35" s="1346"/>
      <c r="BC35" s="1346"/>
    </row>
    <row r="36" spans="1:55" s="1345" customFormat="1" ht="13.5" customHeight="1">
      <c r="A36" s="1649">
        <v>41</v>
      </c>
      <c r="B36" s="3408"/>
      <c r="C36" s="2000" t="s">
        <v>3264</v>
      </c>
      <c r="D36" s="2637">
        <v>10409</v>
      </c>
      <c r="E36" s="1931"/>
      <c r="F36" s="1930"/>
      <c r="G36" s="1931"/>
      <c r="H36" s="1930"/>
      <c r="I36" s="1932">
        <v>235</v>
      </c>
      <c r="J36" s="3424">
        <v>41</v>
      </c>
      <c r="K36" s="2627">
        <v>41</v>
      </c>
      <c r="L36" s="2650"/>
      <c r="M36" s="1929">
        <v>153</v>
      </c>
      <c r="N36" s="1936">
        <v>10333</v>
      </c>
      <c r="O36" s="1931">
        <v>158</v>
      </c>
      <c r="P36" s="1930">
        <v>10491</v>
      </c>
      <c r="Q36" s="1931"/>
      <c r="R36" s="1930">
        <v>1159874</v>
      </c>
      <c r="S36" s="1932"/>
      <c r="T36" s="2616">
        <f>+K36</f>
        <v>41</v>
      </c>
      <c r="U36" s="1649">
        <v>65</v>
      </c>
      <c r="V36" s="3408"/>
      <c r="W36" s="3414" t="s">
        <v>3265</v>
      </c>
      <c r="X36" s="1936"/>
      <c r="Y36" s="2087"/>
      <c r="Z36" s="836"/>
      <c r="AA36" s="2087"/>
      <c r="AB36" s="836"/>
      <c r="AC36" s="1286"/>
      <c r="AD36" s="2616">
        <v>65</v>
      </c>
      <c r="AE36" s="1649"/>
      <c r="AF36" s="3408"/>
      <c r="AG36" s="2087"/>
      <c r="AH36" s="1936"/>
      <c r="AI36" s="2087"/>
      <c r="AJ36" s="836"/>
      <c r="AK36" s="1931"/>
      <c r="AL36" s="3423"/>
      <c r="AM36" s="1286"/>
      <c r="AN36" s="2616"/>
      <c r="AR36" s="1346"/>
      <c r="AS36" s="1346"/>
      <c r="AT36" s="1346"/>
      <c r="AU36" s="1346"/>
      <c r="AV36" s="1346"/>
      <c r="AW36" s="1346"/>
      <c r="AX36" s="1346"/>
      <c r="AY36" s="1346"/>
      <c r="AZ36" s="1346"/>
      <c r="BA36" s="1346"/>
      <c r="BB36" s="1346"/>
      <c r="BC36" s="1346"/>
    </row>
    <row r="37" spans="1:55" s="1345" customFormat="1" ht="13.5" customHeight="1">
      <c r="A37" s="1643"/>
      <c r="B37" s="3403"/>
      <c r="C37" s="1578" t="s">
        <v>3266</v>
      </c>
      <c r="D37" s="3411"/>
      <c r="E37" s="1964"/>
      <c r="F37" s="1963"/>
      <c r="G37" s="1964"/>
      <c r="H37" s="1963"/>
      <c r="I37" s="1965"/>
      <c r="J37" s="3425"/>
      <c r="K37" s="2619"/>
      <c r="L37" s="2652"/>
      <c r="M37" s="1950"/>
      <c r="N37" s="1969"/>
      <c r="O37" s="1964"/>
      <c r="P37" s="855"/>
      <c r="Q37" s="1964"/>
      <c r="R37" s="1963"/>
      <c r="S37" s="3405"/>
      <c r="T37" s="2596"/>
      <c r="U37" s="1649">
        <v>66</v>
      </c>
      <c r="V37" s="3408"/>
      <c r="W37" s="3414" t="s">
        <v>3267</v>
      </c>
      <c r="X37" s="1936"/>
      <c r="Y37" s="2087"/>
      <c r="Z37" s="836"/>
      <c r="AA37" s="2087"/>
      <c r="AB37" s="836"/>
      <c r="AC37" s="1286"/>
      <c r="AD37" s="2616">
        <v>66</v>
      </c>
      <c r="AE37" s="1649"/>
      <c r="AF37" s="3408"/>
      <c r="AG37" s="2087"/>
      <c r="AH37" s="1936"/>
      <c r="AI37" s="2087"/>
      <c r="AJ37" s="836"/>
      <c r="AK37" s="1931"/>
      <c r="AL37" s="3423"/>
      <c r="AM37" s="1286"/>
      <c r="AN37" s="2616"/>
      <c r="AR37" s="1346"/>
      <c r="AS37" s="1346"/>
      <c r="AT37" s="1346"/>
      <c r="AU37" s="1346"/>
      <c r="AV37" s="1346"/>
      <c r="AW37" s="1346"/>
      <c r="AX37" s="1346"/>
      <c r="AY37" s="1346"/>
      <c r="AZ37" s="1346"/>
      <c r="BA37" s="1346"/>
      <c r="BB37" s="1346"/>
      <c r="BC37" s="1346"/>
    </row>
    <row r="38" spans="1:55" s="1345" customFormat="1" ht="13.5" customHeight="1">
      <c r="A38" s="1649">
        <v>42</v>
      </c>
      <c r="B38" s="3408"/>
      <c r="C38" s="2000" t="s">
        <v>3268</v>
      </c>
      <c r="D38" s="2637">
        <v>9661</v>
      </c>
      <c r="E38" s="1931"/>
      <c r="F38" s="1930"/>
      <c r="G38" s="1931"/>
      <c r="H38" s="1930"/>
      <c r="I38" s="1932">
        <v>445</v>
      </c>
      <c r="J38" s="3424">
        <v>42</v>
      </c>
      <c r="K38" s="2627">
        <v>42</v>
      </c>
      <c r="L38" s="2650"/>
      <c r="M38" s="1929">
        <v>1147</v>
      </c>
      <c r="N38" s="1936">
        <v>8880</v>
      </c>
      <c r="O38" s="1931">
        <v>79</v>
      </c>
      <c r="P38" s="1930">
        <v>8959</v>
      </c>
      <c r="Q38" s="1931"/>
      <c r="R38" s="1930">
        <v>1010623</v>
      </c>
      <c r="S38" s="3409"/>
      <c r="T38" s="2616">
        <f>+K38</f>
        <v>42</v>
      </c>
      <c r="U38" s="1643"/>
      <c r="V38" s="3403"/>
      <c r="W38" s="2595" t="s">
        <v>3269</v>
      </c>
      <c r="X38" s="1969"/>
      <c r="Y38" s="3407"/>
      <c r="Z38" s="855"/>
      <c r="AA38" s="1264"/>
      <c r="AB38" s="855"/>
      <c r="AC38" s="1264"/>
      <c r="AD38" s="2596"/>
      <c r="AE38" s="1643"/>
      <c r="AF38" s="3403"/>
      <c r="AG38" s="3407"/>
      <c r="AH38" s="824"/>
      <c r="AI38" s="3407"/>
      <c r="AJ38" s="855"/>
      <c r="AK38" s="1964"/>
      <c r="AL38" s="2084"/>
      <c r="AM38" s="1264"/>
      <c r="AN38" s="2596"/>
      <c r="AR38" s="1346"/>
      <c r="AS38" s="1346"/>
      <c r="AT38" s="1346"/>
      <c r="AU38" s="1346"/>
      <c r="AV38" s="1346"/>
      <c r="AW38" s="1346"/>
      <c r="AX38" s="1346"/>
      <c r="AY38" s="1346"/>
      <c r="AZ38" s="1346"/>
      <c r="BA38" s="1346"/>
      <c r="BB38" s="1346"/>
      <c r="BC38" s="1346"/>
    </row>
    <row r="39" spans="1:55" s="1345" customFormat="1" ht="13.5" customHeight="1">
      <c r="A39" s="1643"/>
      <c r="B39" s="3403"/>
      <c r="C39" s="1578" t="s">
        <v>3270</v>
      </c>
      <c r="D39" s="3411"/>
      <c r="E39" s="1964"/>
      <c r="F39" s="1963"/>
      <c r="G39" s="1964"/>
      <c r="H39" s="1963"/>
      <c r="I39" s="1965"/>
      <c r="J39" s="3425"/>
      <c r="K39" s="2619"/>
      <c r="L39" s="2652"/>
      <c r="M39" s="1950"/>
      <c r="N39" s="1969"/>
      <c r="O39" s="1964"/>
      <c r="P39" s="855"/>
      <c r="Q39" s="1964"/>
      <c r="R39" s="1963"/>
      <c r="S39" s="3405"/>
      <c r="T39" s="2596"/>
      <c r="U39" s="1643"/>
      <c r="V39" s="3403"/>
      <c r="W39" s="2595" t="s">
        <v>3271</v>
      </c>
      <c r="X39" s="1969"/>
      <c r="Y39" s="3407"/>
      <c r="Z39" s="855"/>
      <c r="AA39" s="1264"/>
      <c r="AB39" s="855"/>
      <c r="AC39" s="1264"/>
      <c r="AD39" s="2596"/>
      <c r="AE39" s="1643"/>
      <c r="AF39" s="3403"/>
      <c r="AG39" s="3407"/>
      <c r="AH39" s="824"/>
      <c r="AI39" s="3407"/>
      <c r="AJ39" s="855"/>
      <c r="AK39" s="1964"/>
      <c r="AL39" s="2084"/>
      <c r="AM39" s="1264"/>
      <c r="AN39" s="2596"/>
      <c r="AR39" s="1346"/>
      <c r="AS39" s="1346"/>
      <c r="AT39" s="1346"/>
      <c r="AU39" s="1346"/>
      <c r="AV39" s="1346"/>
      <c r="AW39" s="1346"/>
      <c r="AX39" s="1346"/>
      <c r="AY39" s="1346"/>
      <c r="AZ39" s="1346"/>
      <c r="BA39" s="1346"/>
      <c r="BB39" s="1346"/>
      <c r="BC39" s="1346"/>
    </row>
    <row r="40" spans="1:55" s="1345" customFormat="1" ht="13.5" customHeight="1">
      <c r="A40" s="1649">
        <v>43</v>
      </c>
      <c r="B40" s="3408"/>
      <c r="C40" s="2000" t="s">
        <v>3272</v>
      </c>
      <c r="D40" s="2637">
        <v>3934</v>
      </c>
      <c r="E40" s="1931"/>
      <c r="F40" s="1930"/>
      <c r="G40" s="1931"/>
      <c r="H40" s="1930"/>
      <c r="I40" s="1932"/>
      <c r="J40" s="3424">
        <v>43</v>
      </c>
      <c r="K40" s="2627">
        <v>43</v>
      </c>
      <c r="L40" s="2650"/>
      <c r="M40" s="1929">
        <v>45</v>
      </c>
      <c r="N40" s="1936">
        <v>3889</v>
      </c>
      <c r="O40" s="1931"/>
      <c r="P40" s="1930">
        <v>3889</v>
      </c>
      <c r="Q40" s="1931"/>
      <c r="R40" s="1930">
        <v>426470</v>
      </c>
      <c r="S40" s="3409"/>
      <c r="T40" s="2616">
        <f>+K40</f>
        <v>43</v>
      </c>
      <c r="U40" s="1649">
        <v>67</v>
      </c>
      <c r="V40" s="3426"/>
      <c r="W40" s="3414" t="s">
        <v>3273</v>
      </c>
      <c r="X40" s="1936"/>
      <c r="Y40" s="3427"/>
      <c r="Z40" s="1936"/>
      <c r="AA40" s="1936"/>
      <c r="AB40" s="1936"/>
      <c r="AC40" s="1936"/>
      <c r="AD40" s="1649">
        <v>67</v>
      </c>
      <c r="AE40" s="1649"/>
      <c r="AF40" s="1392"/>
      <c r="AG40" s="3427"/>
      <c r="AH40" s="1936"/>
      <c r="AI40" s="3427"/>
      <c r="AJ40" s="1936"/>
      <c r="AK40" s="1931"/>
      <c r="AL40" s="3427"/>
      <c r="AM40" s="1936"/>
      <c r="AN40" s="1649"/>
      <c r="AR40" s="1346"/>
      <c r="AS40" s="1346"/>
      <c r="AT40" s="1346"/>
      <c r="AU40" s="1346"/>
      <c r="AV40" s="1346"/>
      <c r="AW40" s="1346"/>
      <c r="AX40" s="1346"/>
      <c r="AY40" s="1346"/>
      <c r="AZ40" s="1346"/>
      <c r="BA40" s="1346"/>
      <c r="BB40" s="1346"/>
      <c r="BC40" s="1346"/>
    </row>
    <row r="41" spans="1:55" s="1345" customFormat="1" ht="13.5" customHeight="1">
      <c r="A41" s="1643"/>
      <c r="B41" s="3403"/>
      <c r="C41" s="1578" t="s">
        <v>3274</v>
      </c>
      <c r="D41" s="3411"/>
      <c r="E41" s="1964"/>
      <c r="F41" s="1963"/>
      <c r="G41" s="1964"/>
      <c r="H41" s="1963"/>
      <c r="I41" s="1965"/>
      <c r="J41" s="3425"/>
      <c r="K41" s="2619"/>
      <c r="L41" s="2652"/>
      <c r="M41" s="1950"/>
      <c r="N41" s="1969"/>
      <c r="O41" s="1964"/>
      <c r="P41" s="855"/>
      <c r="Q41" s="1964"/>
      <c r="R41" s="1963"/>
      <c r="S41" s="3405"/>
      <c r="T41" s="2596"/>
      <c r="U41" s="1649">
        <v>68</v>
      </c>
      <c r="V41" s="3408"/>
      <c r="W41" s="3414" t="s">
        <v>3275</v>
      </c>
      <c r="X41" s="1936"/>
      <c r="Y41" s="2087"/>
      <c r="Z41" s="836"/>
      <c r="AA41" s="1286"/>
      <c r="AB41" s="836"/>
      <c r="AC41" s="1286"/>
      <c r="AD41" s="2616">
        <v>68</v>
      </c>
      <c r="AE41" s="1649"/>
      <c r="AF41" s="3408"/>
      <c r="AG41" s="2087"/>
      <c r="AH41" s="1936"/>
      <c r="AI41" s="2087"/>
      <c r="AJ41" s="836"/>
      <c r="AK41" s="1931"/>
      <c r="AL41" s="3423"/>
      <c r="AM41" s="1286"/>
      <c r="AN41" s="2616"/>
      <c r="AR41" s="1346"/>
      <c r="AS41" s="1346"/>
      <c r="AT41" s="1346"/>
      <c r="AU41" s="1346"/>
      <c r="AV41" s="1346"/>
      <c r="AW41" s="1346"/>
      <c r="AX41" s="1346"/>
      <c r="AY41" s="1346"/>
      <c r="AZ41" s="1346"/>
      <c r="BA41" s="1346"/>
      <c r="BB41" s="1346"/>
      <c r="BC41" s="1346"/>
    </row>
    <row r="42" spans="1:55" s="1345" customFormat="1" ht="13.5" customHeight="1">
      <c r="A42" s="1649">
        <v>44</v>
      </c>
      <c r="B42" s="3408"/>
      <c r="C42" s="2000" t="s">
        <v>3276</v>
      </c>
      <c r="D42" s="2637"/>
      <c r="E42" s="1931"/>
      <c r="F42" s="1930"/>
      <c r="G42" s="1931"/>
      <c r="H42" s="1930"/>
      <c r="I42" s="1932"/>
      <c r="J42" s="3424">
        <v>44</v>
      </c>
      <c r="K42" s="2627">
        <v>44</v>
      </c>
      <c r="L42" s="2650"/>
      <c r="M42" s="1929"/>
      <c r="N42" s="1936"/>
      <c r="O42" s="1931"/>
      <c r="P42" s="1930"/>
      <c r="Q42" s="1931"/>
      <c r="R42" s="1930"/>
      <c r="S42" s="3409"/>
      <c r="T42" s="2616">
        <f>+K42</f>
        <v>44</v>
      </c>
      <c r="U42" s="1649">
        <v>69</v>
      </c>
      <c r="V42" s="3408"/>
      <c r="W42" s="3414" t="s">
        <v>3277</v>
      </c>
      <c r="X42" s="1936"/>
      <c r="Y42" s="2087"/>
      <c r="Z42" s="836"/>
      <c r="AA42" s="1286"/>
      <c r="AB42" s="836"/>
      <c r="AC42" s="1286"/>
      <c r="AD42" s="2616">
        <v>69</v>
      </c>
      <c r="AE42" s="1649"/>
      <c r="AF42" s="3408"/>
      <c r="AG42" s="2087"/>
      <c r="AH42" s="1936"/>
      <c r="AI42" s="2087"/>
      <c r="AJ42" s="836"/>
      <c r="AK42" s="1931"/>
      <c r="AL42" s="3423"/>
      <c r="AM42" s="1286"/>
      <c r="AN42" s="2616"/>
      <c r="AR42" s="1346"/>
      <c r="AS42" s="1346"/>
      <c r="AT42" s="1346"/>
      <c r="AU42" s="1346"/>
      <c r="AV42" s="1346"/>
      <c r="AW42" s="1346"/>
      <c r="AX42" s="1346"/>
      <c r="AY42" s="1346"/>
      <c r="AZ42" s="1346"/>
      <c r="BA42" s="1346"/>
      <c r="BB42" s="1346"/>
      <c r="BC42" s="1346"/>
    </row>
    <row r="43" spans="1:55" s="1345" customFormat="1" ht="13.5" customHeight="1">
      <c r="A43" s="1643"/>
      <c r="B43" s="3403"/>
      <c r="C43" s="1578" t="s">
        <v>3278</v>
      </c>
      <c r="D43" s="3411"/>
      <c r="E43" s="1964"/>
      <c r="F43" s="1963"/>
      <c r="G43" s="1964"/>
      <c r="H43" s="1963"/>
      <c r="I43" s="1965"/>
      <c r="J43" s="3425"/>
      <c r="K43" s="2619"/>
      <c r="L43" s="2652"/>
      <c r="M43" s="1950"/>
      <c r="N43" s="1969"/>
      <c r="O43" s="1964"/>
      <c r="P43" s="855"/>
      <c r="Q43" s="1964"/>
      <c r="R43" s="1963"/>
      <c r="S43" s="3405"/>
      <c r="T43" s="2596"/>
      <c r="U43" s="1649">
        <v>70</v>
      </c>
      <c r="V43" s="3408"/>
      <c r="W43" s="2604" t="s">
        <v>3279</v>
      </c>
      <c r="X43" s="1993"/>
      <c r="Y43" s="1993">
        <v>45702</v>
      </c>
      <c r="Z43" s="1993">
        <v>6255</v>
      </c>
      <c r="AA43" s="1993"/>
      <c r="AB43" s="1993"/>
      <c r="AC43" s="1993">
        <v>2630</v>
      </c>
      <c r="AD43" s="1649">
        <v>70</v>
      </c>
      <c r="AE43" s="1649"/>
      <c r="AF43" s="3408"/>
      <c r="AG43" s="1993">
        <v>4789</v>
      </c>
      <c r="AH43" s="1936">
        <v>37502</v>
      </c>
      <c r="AI43" s="1993">
        <v>12296</v>
      </c>
      <c r="AJ43" s="1993"/>
      <c r="AK43" s="1931">
        <v>49798</v>
      </c>
      <c r="AL43" s="1993">
        <v>733594</v>
      </c>
      <c r="AM43" s="1993"/>
      <c r="AN43" s="1649"/>
      <c r="AR43" s="1346"/>
      <c r="AS43" s="1346"/>
      <c r="AT43" s="1346"/>
      <c r="AU43" s="1346"/>
      <c r="AV43" s="1346"/>
      <c r="AW43" s="1346"/>
      <c r="AX43" s="1346"/>
      <c r="AY43" s="1346"/>
      <c r="AZ43" s="1346"/>
      <c r="BA43" s="1346"/>
      <c r="BB43" s="1346"/>
      <c r="BC43" s="1346"/>
    </row>
    <row r="44" spans="1:55" s="1345" customFormat="1" ht="13.5" customHeight="1">
      <c r="A44" s="1649">
        <v>45</v>
      </c>
      <c r="B44" s="3408"/>
      <c r="C44" s="2000" t="s">
        <v>3280</v>
      </c>
      <c r="D44" s="2637"/>
      <c r="E44" s="1931"/>
      <c r="F44" s="1930"/>
      <c r="G44" s="1931"/>
      <c r="H44" s="1930"/>
      <c r="I44" s="1932"/>
      <c r="J44" s="3424">
        <v>45</v>
      </c>
      <c r="K44" s="2627">
        <v>45</v>
      </c>
      <c r="L44" s="2650"/>
      <c r="M44" s="1929"/>
      <c r="N44" s="1936"/>
      <c r="O44" s="1931"/>
      <c r="P44" s="1930"/>
      <c r="Q44" s="1931"/>
      <c r="R44" s="1930"/>
      <c r="S44" s="1932"/>
      <c r="T44" s="2616">
        <f>+K44</f>
        <v>45</v>
      </c>
      <c r="U44" s="3891"/>
      <c r="V44" s="3892"/>
      <c r="W44" s="3892"/>
      <c r="X44" s="3892"/>
      <c r="Y44" s="3892"/>
      <c r="Z44" s="3892"/>
      <c r="AA44" s="3892"/>
      <c r="AB44" s="3892"/>
      <c r="AC44" s="3892"/>
      <c r="AD44" s="3893"/>
      <c r="AE44" s="3891"/>
      <c r="AF44" s="3892"/>
      <c r="AG44" s="3892"/>
      <c r="AH44" s="3892"/>
      <c r="AI44" s="3892"/>
      <c r="AJ44" s="3892"/>
      <c r="AK44" s="3892"/>
      <c r="AL44" s="3892"/>
      <c r="AM44" s="3892"/>
      <c r="AN44" s="3893"/>
      <c r="AR44" s="1346"/>
      <c r="AS44" s="1346"/>
      <c r="AT44" s="1346"/>
      <c r="AU44" s="1346"/>
      <c r="AV44" s="1346"/>
      <c r="AW44" s="1346"/>
      <c r="AX44" s="1346"/>
      <c r="AY44" s="1346"/>
      <c r="AZ44" s="1346"/>
      <c r="BA44" s="1346"/>
      <c r="BB44" s="1346"/>
      <c r="BC44" s="1346"/>
    </row>
    <row r="45" spans="1:55" s="1345" customFormat="1" ht="13.5" customHeight="1">
      <c r="A45" s="1643"/>
      <c r="B45" s="3403"/>
      <c r="C45" s="1578" t="s">
        <v>3281</v>
      </c>
      <c r="D45" s="3411"/>
      <c r="E45" s="1964"/>
      <c r="F45" s="1963"/>
      <c r="G45" s="1964"/>
      <c r="H45" s="1963"/>
      <c r="I45" s="1965"/>
      <c r="J45" s="3425"/>
      <c r="K45" s="2619"/>
      <c r="L45" s="2652"/>
      <c r="M45" s="1950"/>
      <c r="N45" s="1969"/>
      <c r="O45" s="1964"/>
      <c r="P45" s="855"/>
      <c r="Q45" s="1964"/>
      <c r="R45" s="1963"/>
      <c r="S45" s="3405"/>
      <c r="T45" s="2596"/>
      <c r="U45" s="2647"/>
      <c r="V45" s="1574" t="s">
        <v>3282</v>
      </c>
      <c r="W45" s="1997"/>
      <c r="X45" s="1997"/>
      <c r="Y45" s="1997"/>
      <c r="Z45" s="1997"/>
      <c r="AA45" s="1997"/>
      <c r="AB45" s="1997"/>
      <c r="AC45" s="1997"/>
      <c r="AD45" s="2596"/>
      <c r="AE45" s="2647"/>
      <c r="AF45" s="1574"/>
      <c r="AG45" s="1997"/>
      <c r="AH45" s="1997"/>
      <c r="AI45" s="1997"/>
      <c r="AJ45" s="1997"/>
      <c r="AK45" s="1997"/>
      <c r="AL45" s="1997"/>
      <c r="AM45" s="1997"/>
      <c r="AN45" s="2596"/>
      <c r="AR45" s="1346"/>
      <c r="AS45" s="1346"/>
      <c r="AT45" s="1346"/>
      <c r="AU45" s="1346"/>
      <c r="AV45" s="1346"/>
      <c r="AW45" s="1346"/>
      <c r="AX45" s="1346"/>
      <c r="AY45" s="1346"/>
      <c r="AZ45" s="1346"/>
      <c r="BA45" s="1346"/>
      <c r="BB45" s="1346"/>
      <c r="BC45" s="1346"/>
    </row>
    <row r="46" spans="1:55" s="1345" customFormat="1" ht="13.5" customHeight="1">
      <c r="A46" s="1649">
        <v>46</v>
      </c>
      <c r="B46" s="3408"/>
      <c r="C46" s="2000" t="s">
        <v>3283</v>
      </c>
      <c r="D46" s="2637">
        <v>1138</v>
      </c>
      <c r="E46" s="1931"/>
      <c r="F46" s="1930"/>
      <c r="G46" s="1931"/>
      <c r="H46" s="1930"/>
      <c r="I46" s="1932"/>
      <c r="J46" s="3424">
        <v>46</v>
      </c>
      <c r="K46" s="2627">
        <v>46</v>
      </c>
      <c r="L46" s="2650"/>
      <c r="M46" s="1929">
        <v>65</v>
      </c>
      <c r="N46" s="1936">
        <v>56</v>
      </c>
      <c r="O46" s="1931">
        <v>1017</v>
      </c>
      <c r="P46" s="1930">
        <v>1073</v>
      </c>
      <c r="Q46" s="1931"/>
      <c r="R46" s="1930">
        <v>115910</v>
      </c>
      <c r="S46" s="3409"/>
      <c r="T46" s="2616">
        <f>+K46</f>
        <v>46</v>
      </c>
      <c r="U46" s="2647"/>
      <c r="V46" s="1574"/>
      <c r="W46" s="1997"/>
      <c r="X46" s="1997"/>
      <c r="Y46" s="1997"/>
      <c r="Z46" s="1997"/>
      <c r="AA46" s="1997"/>
      <c r="AB46" s="1997"/>
      <c r="AC46" s="1997"/>
      <c r="AD46" s="2596"/>
      <c r="AE46" s="2647"/>
      <c r="AF46" s="1574"/>
      <c r="AG46" s="1997"/>
      <c r="AH46" s="1997"/>
      <c r="AI46" s="1997"/>
      <c r="AJ46" s="1997"/>
      <c r="AK46" s="1997"/>
      <c r="AL46" s="1997"/>
      <c r="AM46" s="1997"/>
      <c r="AN46" s="2596"/>
      <c r="AR46" s="1346"/>
      <c r="AS46" s="1346"/>
      <c r="AT46" s="1346"/>
      <c r="AU46" s="1346"/>
      <c r="AV46" s="1346"/>
      <c r="AW46" s="1346"/>
      <c r="AX46" s="1346"/>
      <c r="AY46" s="1346"/>
      <c r="AZ46" s="1346"/>
      <c r="BA46" s="1346"/>
      <c r="BB46" s="1346"/>
      <c r="BC46" s="1346"/>
    </row>
    <row r="47" spans="1:55" s="1345" customFormat="1" ht="13.5" customHeight="1">
      <c r="A47" s="1643"/>
      <c r="B47" s="3403"/>
      <c r="C47" s="1578" t="s">
        <v>3284</v>
      </c>
      <c r="D47" s="3411"/>
      <c r="E47" s="1964"/>
      <c r="F47" s="1963"/>
      <c r="G47" s="1964"/>
      <c r="H47" s="1963"/>
      <c r="I47" s="1965"/>
      <c r="J47" s="3425"/>
      <c r="K47" s="2619"/>
      <c r="L47" s="2652"/>
      <c r="M47" s="1950"/>
      <c r="N47" s="1969"/>
      <c r="O47" s="1964"/>
      <c r="P47" s="855"/>
      <c r="Q47" s="1964"/>
      <c r="R47" s="1963"/>
      <c r="S47" s="3405"/>
      <c r="T47" s="2596"/>
      <c r="U47" s="3923" t="s">
        <v>37</v>
      </c>
      <c r="V47" s="3924"/>
      <c r="W47" s="3924"/>
      <c r="X47" s="3924"/>
      <c r="Y47" s="3924"/>
      <c r="Z47" s="3924"/>
      <c r="AA47" s="3924"/>
      <c r="AB47" s="3924"/>
      <c r="AC47" s="3924"/>
      <c r="AD47" s="3925"/>
      <c r="AE47" s="3923" t="s">
        <v>37</v>
      </c>
      <c r="AF47" s="3924"/>
      <c r="AG47" s="3924"/>
      <c r="AH47" s="3924"/>
      <c r="AI47" s="3924"/>
      <c r="AJ47" s="3924"/>
      <c r="AK47" s="3924"/>
      <c r="AL47" s="3924"/>
      <c r="AM47" s="3924"/>
      <c r="AN47" s="3925"/>
      <c r="AR47" s="1346"/>
      <c r="AS47" s="1346"/>
      <c r="AT47" s="1346"/>
      <c r="AU47" s="1346"/>
      <c r="AV47" s="1346"/>
      <c r="AW47" s="1346"/>
      <c r="AX47" s="1346"/>
      <c r="AY47" s="1346"/>
      <c r="AZ47" s="1346"/>
      <c r="BA47" s="1346"/>
      <c r="BB47" s="1346"/>
      <c r="BC47" s="1346"/>
    </row>
    <row r="48" spans="1:55" s="1345" customFormat="1" ht="13.5" customHeight="1">
      <c r="A48" s="1649">
        <v>47</v>
      </c>
      <c r="B48" s="3408"/>
      <c r="C48" s="2000" t="s">
        <v>3285</v>
      </c>
      <c r="D48" s="2637">
        <v>477</v>
      </c>
      <c r="E48" s="1931"/>
      <c r="F48" s="1930"/>
      <c r="G48" s="1931"/>
      <c r="H48" s="1930"/>
      <c r="I48" s="1932"/>
      <c r="J48" s="3424">
        <v>47</v>
      </c>
      <c r="K48" s="2627">
        <v>47</v>
      </c>
      <c r="L48" s="2650"/>
      <c r="M48" s="1929">
        <v>1</v>
      </c>
      <c r="N48" s="1936">
        <v>366</v>
      </c>
      <c r="O48" s="1931">
        <v>110</v>
      </c>
      <c r="P48" s="1930">
        <v>476</v>
      </c>
      <c r="Q48" s="1931"/>
      <c r="R48" s="1930">
        <v>22719</v>
      </c>
      <c r="S48" s="3409"/>
      <c r="T48" s="2616">
        <f>+K48</f>
        <v>47</v>
      </c>
      <c r="U48" s="2647"/>
      <c r="V48" s="1574"/>
      <c r="W48" s="1997"/>
      <c r="X48" s="1997"/>
      <c r="Y48" s="1997"/>
      <c r="Z48" s="1997"/>
      <c r="AA48" s="1997"/>
      <c r="AB48" s="1997"/>
      <c r="AC48" s="1997"/>
      <c r="AD48" s="2596"/>
      <c r="AE48" s="2647"/>
      <c r="AF48" s="1574"/>
      <c r="AG48" s="1997"/>
      <c r="AH48" s="1997"/>
      <c r="AI48" s="1997"/>
      <c r="AJ48" s="1997"/>
      <c r="AK48" s="1997"/>
      <c r="AL48" s="1997"/>
      <c r="AM48" s="1997"/>
      <c r="AN48" s="2596"/>
      <c r="AR48" s="1346"/>
      <c r="AS48" s="1346"/>
      <c r="AT48" s="1346"/>
      <c r="AU48" s="1346"/>
      <c r="AV48" s="1346"/>
      <c r="AW48" s="1346"/>
      <c r="AX48" s="1346"/>
      <c r="AY48" s="1346"/>
      <c r="AZ48" s="1346"/>
      <c r="BA48" s="1346"/>
      <c r="BB48" s="1346"/>
      <c r="BC48" s="1346"/>
    </row>
    <row r="49" spans="1:55" s="1345" customFormat="1" ht="13.5" customHeight="1">
      <c r="A49" s="1643"/>
      <c r="B49" s="3403"/>
      <c r="C49" s="1578" t="s">
        <v>3286</v>
      </c>
      <c r="D49" s="3411"/>
      <c r="E49" s="1964"/>
      <c r="F49" s="1963"/>
      <c r="G49" s="1964"/>
      <c r="H49" s="1963"/>
      <c r="I49" s="1965"/>
      <c r="J49" s="3425"/>
      <c r="K49" s="2619"/>
      <c r="L49" s="2652"/>
      <c r="M49" s="1950"/>
      <c r="N49" s="1969"/>
      <c r="O49" s="1964"/>
      <c r="P49" s="855"/>
      <c r="Q49" s="1964"/>
      <c r="R49" s="1963"/>
      <c r="S49" s="3405"/>
      <c r="T49" s="2596"/>
      <c r="U49" s="2647"/>
      <c r="V49" s="1574"/>
      <c r="W49" s="1997"/>
      <c r="X49" s="1997"/>
      <c r="Y49" s="1997"/>
      <c r="Z49" s="1997"/>
      <c r="AA49" s="1997"/>
      <c r="AB49" s="1997"/>
      <c r="AC49" s="1997"/>
      <c r="AD49" s="2596"/>
      <c r="AE49" s="2647"/>
      <c r="AF49" s="1574"/>
      <c r="AG49" s="1997"/>
      <c r="AH49" s="1997"/>
      <c r="AI49" s="1997"/>
      <c r="AJ49" s="1997"/>
      <c r="AK49" s="1997"/>
      <c r="AL49" s="1997"/>
      <c r="AM49" s="1997"/>
      <c r="AN49" s="2596"/>
      <c r="AR49" s="1346"/>
      <c r="AS49" s="1346"/>
      <c r="AT49" s="1346"/>
      <c r="AU49" s="1346"/>
      <c r="AV49" s="1346"/>
      <c r="AW49" s="1346"/>
      <c r="AX49" s="1346"/>
      <c r="AY49" s="1346"/>
      <c r="AZ49" s="1346"/>
      <c r="BA49" s="1346"/>
      <c r="BB49" s="1346"/>
      <c r="BC49" s="1346"/>
    </row>
    <row r="50" spans="1:55" s="1345" customFormat="1" ht="13.5" customHeight="1">
      <c r="A50" s="1649">
        <v>48</v>
      </c>
      <c r="B50" s="3408"/>
      <c r="C50" s="2000" t="s">
        <v>3287</v>
      </c>
      <c r="D50" s="2637">
        <v>75</v>
      </c>
      <c r="E50" s="1931"/>
      <c r="F50" s="1930"/>
      <c r="G50" s="1931"/>
      <c r="H50" s="1930"/>
      <c r="I50" s="1932"/>
      <c r="J50" s="3424">
        <v>48</v>
      </c>
      <c r="K50" s="2627">
        <v>48</v>
      </c>
      <c r="L50" s="2650"/>
      <c r="M50" s="1929">
        <v>38</v>
      </c>
      <c r="N50" s="1936">
        <v>37</v>
      </c>
      <c r="O50" s="1931"/>
      <c r="P50" s="1930">
        <v>37</v>
      </c>
      <c r="Q50" s="1931"/>
      <c r="R50" s="1930">
        <v>2941</v>
      </c>
      <c r="S50" s="3409"/>
      <c r="T50" s="2616">
        <f>+K50</f>
        <v>48</v>
      </c>
      <c r="U50" s="2647"/>
      <c r="V50" s="1574"/>
      <c r="W50" s="1997"/>
      <c r="X50" s="1997"/>
      <c r="Y50" s="1997"/>
      <c r="Z50" s="1997"/>
      <c r="AA50" s="1997"/>
      <c r="AB50" s="1997"/>
      <c r="AC50" s="1997"/>
      <c r="AD50" s="2596"/>
      <c r="AE50" s="2647"/>
      <c r="AF50" s="1574"/>
      <c r="AG50" s="1997"/>
      <c r="AH50" s="1997"/>
      <c r="AI50" s="1997"/>
      <c r="AJ50" s="1997"/>
      <c r="AK50" s="1997"/>
      <c r="AL50" s="1997"/>
      <c r="AM50" s="1997"/>
      <c r="AN50" s="2596"/>
      <c r="AR50" s="1346"/>
      <c r="AS50" s="1346"/>
      <c r="AT50" s="1346"/>
      <c r="AU50" s="1346"/>
      <c r="AV50" s="1346"/>
      <c r="AW50" s="1346"/>
      <c r="AX50" s="1346"/>
      <c r="AY50" s="1346"/>
      <c r="AZ50" s="1346"/>
      <c r="BA50" s="1346"/>
      <c r="BB50" s="1346"/>
      <c r="BC50" s="1346"/>
    </row>
    <row r="51" spans="1:55" s="1345" customFormat="1" ht="13.5" customHeight="1">
      <c r="A51" s="1643"/>
      <c r="B51" s="3403"/>
      <c r="C51" s="1578" t="s">
        <v>3288</v>
      </c>
      <c r="D51" s="3411"/>
      <c r="E51" s="1964"/>
      <c r="F51" s="1963"/>
      <c r="G51" s="1964"/>
      <c r="H51" s="1963"/>
      <c r="I51" s="1965"/>
      <c r="J51" s="3425"/>
      <c r="K51" s="2619"/>
      <c r="L51" s="2652"/>
      <c r="M51" s="1950"/>
      <c r="N51" s="1969"/>
      <c r="O51" s="1964"/>
      <c r="P51" s="855"/>
      <c r="Q51" s="1964"/>
      <c r="R51" s="1963"/>
      <c r="S51" s="3405"/>
      <c r="T51" s="2596"/>
      <c r="U51" s="2647"/>
      <c r="V51" s="1574"/>
      <c r="W51" s="1997"/>
      <c r="X51" s="1997"/>
      <c r="Y51" s="1997"/>
      <c r="Z51" s="1997"/>
      <c r="AA51" s="1997"/>
      <c r="AB51" s="1997"/>
      <c r="AC51" s="1997"/>
      <c r="AD51" s="2596"/>
      <c r="AE51" s="2647"/>
      <c r="AF51" s="1574"/>
      <c r="AG51" s="1997"/>
      <c r="AH51" s="1997"/>
      <c r="AI51" s="1997"/>
      <c r="AJ51" s="1997"/>
      <c r="AK51" s="1997"/>
      <c r="AL51" s="1997"/>
      <c r="AM51" s="1997"/>
      <c r="AN51" s="2596"/>
      <c r="AR51" s="1346"/>
      <c r="AS51" s="1346"/>
      <c r="AT51" s="1346"/>
      <c r="AU51" s="1346"/>
      <c r="AV51" s="1346"/>
      <c r="AW51" s="1346"/>
      <c r="AX51" s="1346"/>
      <c r="AY51" s="1346"/>
      <c r="AZ51" s="1346"/>
      <c r="BA51" s="1346"/>
      <c r="BB51" s="1346"/>
      <c r="BC51" s="1346"/>
    </row>
    <row r="52" spans="1:55" s="1345" customFormat="1" ht="13.5" customHeight="1">
      <c r="A52" s="1643">
        <v>49</v>
      </c>
      <c r="B52" s="3403"/>
      <c r="C52" s="1578" t="s">
        <v>3289</v>
      </c>
      <c r="D52" s="3411"/>
      <c r="E52" s="1964"/>
      <c r="F52" s="1963"/>
      <c r="G52" s="1964"/>
      <c r="H52" s="1963"/>
      <c r="I52" s="1965"/>
      <c r="J52" s="3425">
        <v>49</v>
      </c>
      <c r="K52" s="2619">
        <v>49</v>
      </c>
      <c r="L52" s="2652"/>
      <c r="M52" s="1950"/>
      <c r="N52" s="1969"/>
      <c r="O52" s="1964"/>
      <c r="P52" s="855"/>
      <c r="Q52" s="1964"/>
      <c r="R52" s="1963"/>
      <c r="S52" s="3405"/>
      <c r="T52" s="2596">
        <f>+K52</f>
        <v>49</v>
      </c>
      <c r="U52" s="2647"/>
      <c r="V52" s="1574"/>
      <c r="W52" s="1997"/>
      <c r="X52" s="1997"/>
      <c r="Y52" s="1997"/>
      <c r="Z52" s="1997"/>
      <c r="AA52" s="1997"/>
      <c r="AB52" s="1997"/>
      <c r="AC52" s="1997"/>
      <c r="AD52" s="2596"/>
      <c r="AE52" s="2647"/>
      <c r="AF52" s="1574"/>
      <c r="AG52" s="1997"/>
      <c r="AH52" s="1997"/>
      <c r="AI52" s="1997"/>
      <c r="AJ52" s="1997"/>
      <c r="AK52" s="1997"/>
      <c r="AL52" s="1997"/>
      <c r="AM52" s="1997"/>
      <c r="AN52" s="2596"/>
      <c r="AR52" s="1346"/>
      <c r="AS52" s="1346"/>
      <c r="AT52" s="1346"/>
      <c r="AU52" s="1346"/>
      <c r="AV52" s="1346"/>
      <c r="AW52" s="1346"/>
      <c r="AX52" s="1346"/>
      <c r="AY52" s="1346"/>
      <c r="AZ52" s="1346"/>
      <c r="BA52" s="1346"/>
      <c r="BB52" s="1346"/>
      <c r="BC52" s="1346"/>
    </row>
    <row r="53" spans="1:55" s="1345" customFormat="1" ht="13.5" customHeight="1">
      <c r="A53" s="1649"/>
      <c r="B53" s="3408"/>
      <c r="C53" s="2000" t="s">
        <v>3290</v>
      </c>
      <c r="D53" s="2637">
        <v>1801</v>
      </c>
      <c r="E53" s="1931"/>
      <c r="F53" s="1930"/>
      <c r="G53" s="1931">
        <v>274</v>
      </c>
      <c r="H53" s="1930"/>
      <c r="I53" s="1932">
        <v>1</v>
      </c>
      <c r="J53" s="3424"/>
      <c r="K53" s="2627"/>
      <c r="L53" s="2650"/>
      <c r="M53" s="1929">
        <v>72</v>
      </c>
      <c r="N53" s="1936">
        <v>1730</v>
      </c>
      <c r="O53" s="1931">
        <v>274</v>
      </c>
      <c r="P53" s="1930">
        <v>2004</v>
      </c>
      <c r="Q53" s="1931"/>
      <c r="R53" s="1930">
        <v>199811</v>
      </c>
      <c r="S53" s="3409"/>
      <c r="T53" s="2616"/>
      <c r="U53" s="2647"/>
      <c r="V53" s="1574"/>
      <c r="W53" s="1997"/>
      <c r="X53" s="1997"/>
      <c r="Y53" s="1997"/>
      <c r="Z53" s="1997"/>
      <c r="AA53" s="1997"/>
      <c r="AB53" s="1997"/>
      <c r="AC53" s="1997"/>
      <c r="AD53" s="2596"/>
      <c r="AE53" s="2647"/>
      <c r="AF53" s="1574"/>
      <c r="AG53" s="1997"/>
      <c r="AH53" s="1997"/>
      <c r="AI53" s="1997"/>
      <c r="AJ53" s="1997"/>
      <c r="AK53" s="1997"/>
      <c r="AL53" s="1997"/>
      <c r="AM53" s="1997"/>
      <c r="AN53" s="2596"/>
      <c r="AR53" s="1346"/>
      <c r="AS53" s="1346"/>
      <c r="AT53" s="1346"/>
      <c r="AU53" s="1346"/>
      <c r="AV53" s="1346"/>
      <c r="AW53" s="1346"/>
      <c r="AX53" s="1346"/>
      <c r="AY53" s="1346"/>
      <c r="AZ53" s="1346"/>
      <c r="BA53" s="1346"/>
      <c r="BB53" s="1346"/>
      <c r="BC53" s="1346"/>
    </row>
    <row r="54" spans="1:55" s="1345" customFormat="1" ht="13.5" customHeight="1">
      <c r="A54" s="1643"/>
      <c r="B54" s="3403"/>
      <c r="C54" s="1578" t="s">
        <v>3291</v>
      </c>
      <c r="D54" s="3411"/>
      <c r="E54" s="1964"/>
      <c r="F54" s="1963"/>
      <c r="G54" s="1964"/>
      <c r="H54" s="1963"/>
      <c r="I54" s="1965"/>
      <c r="J54" s="3425"/>
      <c r="K54" s="2619"/>
      <c r="L54" s="2652"/>
      <c r="M54" s="1950"/>
      <c r="N54" s="1969"/>
      <c r="O54" s="1964"/>
      <c r="P54" s="855"/>
      <c r="Q54" s="1964"/>
      <c r="R54" s="1963"/>
      <c r="S54" s="3405"/>
      <c r="T54" s="2596"/>
      <c r="U54" s="2647"/>
      <c r="V54" s="1574"/>
      <c r="W54" s="1997"/>
      <c r="X54" s="1997"/>
      <c r="Y54" s="1997"/>
      <c r="Z54" s="1997"/>
      <c r="AA54" s="1997"/>
      <c r="AB54" s="1997"/>
      <c r="AC54" s="1997"/>
      <c r="AD54" s="2596"/>
      <c r="AE54" s="2647"/>
      <c r="AF54" s="1574"/>
      <c r="AG54" s="1997"/>
      <c r="AH54" s="1997"/>
      <c r="AI54" s="1997"/>
      <c r="AJ54" s="1997"/>
      <c r="AK54" s="1997"/>
      <c r="AL54" s="1997"/>
      <c r="AM54" s="1997"/>
      <c r="AN54" s="2596"/>
      <c r="AR54" s="1346"/>
      <c r="AS54" s="1346"/>
      <c r="AT54" s="1346"/>
      <c r="AU54" s="1346"/>
      <c r="AV54" s="1346"/>
      <c r="AW54" s="1346"/>
      <c r="AX54" s="1346"/>
      <c r="AY54" s="1346"/>
      <c r="AZ54" s="1346"/>
      <c r="BA54" s="1346"/>
      <c r="BB54" s="1346"/>
      <c r="BC54" s="1346"/>
    </row>
    <row r="55" spans="1:55" s="1345" customFormat="1" ht="13.5" customHeight="1">
      <c r="A55" s="1649">
        <v>50</v>
      </c>
      <c r="B55" s="3408"/>
      <c r="C55" s="2000" t="s">
        <v>3292</v>
      </c>
      <c r="D55" s="2637"/>
      <c r="E55" s="1931"/>
      <c r="F55" s="1930"/>
      <c r="G55" s="1931"/>
      <c r="H55" s="1930"/>
      <c r="I55" s="1932"/>
      <c r="J55" s="3424">
        <v>50</v>
      </c>
      <c r="K55" s="2627">
        <v>50</v>
      </c>
      <c r="L55" s="2650"/>
      <c r="M55" s="1929"/>
      <c r="N55" s="1936"/>
      <c r="O55" s="1931"/>
      <c r="P55" s="1930"/>
      <c r="Q55" s="1931"/>
      <c r="R55" s="1930"/>
      <c r="S55" s="3409"/>
      <c r="T55" s="2616">
        <f>+K55</f>
        <v>50</v>
      </c>
      <c r="U55" s="2647"/>
      <c r="V55" s="1574"/>
      <c r="W55" s="1997"/>
      <c r="X55" s="1997"/>
      <c r="Y55" s="1997"/>
      <c r="Z55" s="1997"/>
      <c r="AA55" s="1997"/>
      <c r="AB55" s="1997"/>
      <c r="AC55" s="1997"/>
      <c r="AD55" s="2596"/>
      <c r="AE55" s="2647"/>
      <c r="AF55" s="1574"/>
      <c r="AG55" s="1997"/>
      <c r="AH55" s="1997"/>
      <c r="AI55" s="1997"/>
      <c r="AJ55" s="1997"/>
      <c r="AK55" s="1997"/>
      <c r="AL55" s="1997"/>
      <c r="AM55" s="1997"/>
      <c r="AN55" s="2596"/>
      <c r="AR55" s="1346"/>
      <c r="AS55" s="1346"/>
      <c r="AT55" s="1346"/>
      <c r="AU55" s="1346"/>
      <c r="AV55" s="1346"/>
      <c r="AW55" s="1346"/>
      <c r="AX55" s="1346"/>
      <c r="AY55" s="1346"/>
      <c r="AZ55" s="1346"/>
      <c r="BA55" s="1346"/>
      <c r="BB55" s="1346"/>
      <c r="BC55" s="1346"/>
    </row>
    <row r="56" spans="1:55" s="1345" customFormat="1" ht="13.5" customHeight="1">
      <c r="A56" s="1643"/>
      <c r="B56" s="3403"/>
      <c r="C56" s="1578" t="s">
        <v>3293</v>
      </c>
      <c r="D56" s="3411"/>
      <c r="E56" s="1964"/>
      <c r="F56" s="1963"/>
      <c r="G56" s="1964"/>
      <c r="H56" s="1963"/>
      <c r="I56" s="1965"/>
      <c r="J56" s="3425"/>
      <c r="K56" s="2619"/>
      <c r="L56" s="2652"/>
      <c r="M56" s="1950"/>
      <c r="N56" s="1969"/>
      <c r="O56" s="1964"/>
      <c r="P56" s="855"/>
      <c r="Q56" s="1964"/>
      <c r="R56" s="1963"/>
      <c r="S56" s="3405"/>
      <c r="T56" s="2596"/>
      <c r="U56" s="2647"/>
      <c r="V56" s="1574"/>
      <c r="W56" s="1997"/>
      <c r="X56" s="1997"/>
      <c r="Y56" s="1997"/>
      <c r="Z56" s="1997"/>
      <c r="AA56" s="1997"/>
      <c r="AB56" s="1997"/>
      <c r="AC56" s="1997"/>
      <c r="AD56" s="2596"/>
      <c r="AE56" s="2647"/>
      <c r="AF56" s="1574"/>
      <c r="AG56" s="1997"/>
      <c r="AH56" s="1997"/>
      <c r="AI56" s="1997"/>
      <c r="AJ56" s="1997"/>
      <c r="AK56" s="1997"/>
      <c r="AL56" s="1997"/>
      <c r="AM56" s="1997"/>
      <c r="AN56" s="2596"/>
      <c r="AR56" s="1346"/>
      <c r="AS56" s="1346"/>
      <c r="AT56" s="1346"/>
      <c r="AU56" s="1346"/>
      <c r="AV56" s="1346"/>
      <c r="AW56" s="1346"/>
      <c r="AX56" s="1346"/>
      <c r="AY56" s="1346"/>
      <c r="AZ56" s="1346"/>
      <c r="BA56" s="1346"/>
      <c r="BB56" s="1346"/>
      <c r="BC56" s="1346"/>
    </row>
    <row r="57" spans="1:55" s="1345" customFormat="1" ht="13.5" customHeight="1">
      <c r="A57" s="1649">
        <v>51</v>
      </c>
      <c r="B57" s="3408"/>
      <c r="C57" s="2000" t="s">
        <v>3294</v>
      </c>
      <c r="D57" s="2637"/>
      <c r="E57" s="1931">
        <v>18</v>
      </c>
      <c r="F57" s="1930"/>
      <c r="G57" s="1931"/>
      <c r="H57" s="1930"/>
      <c r="I57" s="1932"/>
      <c r="J57" s="3424">
        <v>51</v>
      </c>
      <c r="K57" s="2627">
        <v>51</v>
      </c>
      <c r="L57" s="2650"/>
      <c r="M57" s="1929"/>
      <c r="N57" s="1936">
        <v>4</v>
      </c>
      <c r="O57" s="1931">
        <v>14</v>
      </c>
      <c r="P57" s="1930"/>
      <c r="Q57" s="1931">
        <v>18</v>
      </c>
      <c r="R57" s="1930">
        <v>1785</v>
      </c>
      <c r="S57" s="3409"/>
      <c r="T57" s="2616">
        <f>+K57</f>
        <v>51</v>
      </c>
      <c r="U57" s="2647"/>
      <c r="V57" s="1574"/>
      <c r="W57" s="1997"/>
      <c r="X57" s="1997"/>
      <c r="Y57" s="1997"/>
      <c r="Z57" s="1997"/>
      <c r="AA57" s="1997"/>
      <c r="AB57" s="1997"/>
      <c r="AC57" s="1997"/>
      <c r="AD57" s="2596"/>
      <c r="AE57" s="2647"/>
      <c r="AF57" s="1574"/>
      <c r="AG57" s="1997"/>
      <c r="AH57" s="1997"/>
      <c r="AI57" s="1997"/>
      <c r="AJ57" s="1997"/>
      <c r="AK57" s="1997"/>
      <c r="AL57" s="1997"/>
      <c r="AM57" s="1997"/>
      <c r="AN57" s="2596"/>
      <c r="AR57" s="1346"/>
      <c r="AS57" s="1346"/>
      <c r="AT57" s="1346"/>
      <c r="AU57" s="1346"/>
      <c r="AV57" s="1346"/>
      <c r="AW57" s="1346"/>
      <c r="AX57" s="1346"/>
      <c r="AY57" s="1346"/>
      <c r="AZ57" s="1346"/>
      <c r="BA57" s="1346"/>
      <c r="BB57" s="1346"/>
      <c r="BC57" s="1346"/>
    </row>
    <row r="58" spans="1:55" s="1345" customFormat="1" ht="13.5" customHeight="1">
      <c r="A58" s="1643"/>
      <c r="B58" s="3403"/>
      <c r="C58" s="1578" t="s">
        <v>3295</v>
      </c>
      <c r="D58" s="3411"/>
      <c r="E58" s="1964"/>
      <c r="F58" s="1963"/>
      <c r="G58" s="1964"/>
      <c r="H58" s="1963"/>
      <c r="I58" s="1965"/>
      <c r="J58" s="3425"/>
      <c r="K58" s="2619"/>
      <c r="L58" s="2652"/>
      <c r="M58" s="1950"/>
      <c r="N58" s="1969"/>
      <c r="O58" s="1964"/>
      <c r="P58" s="855"/>
      <c r="Q58" s="1964"/>
      <c r="R58" s="1963"/>
      <c r="S58" s="3405"/>
      <c r="T58" s="2596"/>
      <c r="U58" s="2647"/>
      <c r="V58" s="1574"/>
      <c r="W58" s="1997"/>
      <c r="X58" s="1997"/>
      <c r="Y58" s="1997"/>
      <c r="Z58" s="1997"/>
      <c r="AA58" s="1997"/>
      <c r="AB58" s="1997"/>
      <c r="AC58" s="1997"/>
      <c r="AD58" s="2596"/>
      <c r="AE58" s="2647"/>
      <c r="AF58" s="1574"/>
      <c r="AG58" s="1997"/>
      <c r="AH58" s="1997"/>
      <c r="AI58" s="1997"/>
      <c r="AJ58" s="1997"/>
      <c r="AK58" s="1997"/>
      <c r="AL58" s="1997"/>
      <c r="AM58" s="1997"/>
      <c r="AN58" s="2596"/>
      <c r="AR58" s="1346"/>
      <c r="AS58" s="1346"/>
      <c r="AT58" s="1346"/>
      <c r="AU58" s="1346"/>
      <c r="AV58" s="1346"/>
      <c r="AW58" s="1346"/>
      <c r="AX58" s="1346"/>
      <c r="AY58" s="1346"/>
      <c r="AZ58" s="1346"/>
      <c r="BA58" s="1346"/>
      <c r="BB58" s="1346"/>
      <c r="BC58" s="1346"/>
    </row>
    <row r="59" spans="1:55" s="1345" customFormat="1" ht="13.5" customHeight="1">
      <c r="A59" s="1649">
        <v>52</v>
      </c>
      <c r="B59" s="3408"/>
      <c r="C59" s="2000" t="s">
        <v>3296</v>
      </c>
      <c r="D59" s="2637">
        <v>4442</v>
      </c>
      <c r="E59" s="1931"/>
      <c r="F59" s="1930"/>
      <c r="G59" s="1931"/>
      <c r="H59" s="1930"/>
      <c r="I59" s="1932"/>
      <c r="J59" s="3424">
        <v>52</v>
      </c>
      <c r="K59" s="2627">
        <v>52</v>
      </c>
      <c r="L59" s="2650"/>
      <c r="M59" s="1929">
        <v>1</v>
      </c>
      <c r="N59" s="1936">
        <v>4441</v>
      </c>
      <c r="O59" s="1931"/>
      <c r="P59" s="1930">
        <v>4441</v>
      </c>
      <c r="Q59" s="1931"/>
      <c r="R59" s="1930">
        <v>219577</v>
      </c>
      <c r="S59" s="3409"/>
      <c r="T59" s="2616">
        <f>+K59</f>
        <v>52</v>
      </c>
      <c r="U59" s="2647"/>
      <c r="V59" s="1574"/>
      <c r="W59" s="1997"/>
      <c r="X59" s="1997"/>
      <c r="Y59" s="1997"/>
      <c r="Z59" s="1997"/>
      <c r="AA59" s="1997"/>
      <c r="AB59" s="1997"/>
      <c r="AC59" s="1997"/>
      <c r="AD59" s="2596"/>
      <c r="AE59" s="2647"/>
      <c r="AF59" s="1574"/>
      <c r="AG59" s="1997"/>
      <c r="AH59" s="1997"/>
      <c r="AI59" s="1997"/>
      <c r="AJ59" s="1997"/>
      <c r="AK59" s="1997"/>
      <c r="AL59" s="1997"/>
      <c r="AM59" s="1997"/>
      <c r="AN59" s="2596"/>
      <c r="AR59" s="1346"/>
      <c r="AS59" s="1346"/>
      <c r="AT59" s="1346"/>
      <c r="AU59" s="1346"/>
      <c r="AV59" s="1346"/>
      <c r="AW59" s="1346"/>
      <c r="AX59" s="1346"/>
      <c r="AY59" s="1346"/>
      <c r="AZ59" s="1346"/>
      <c r="BA59" s="1346"/>
      <c r="BB59" s="1346"/>
      <c r="BC59" s="1346"/>
    </row>
    <row r="60" spans="1:55" s="1345" customFormat="1" ht="13.5" customHeight="1">
      <c r="A60" s="1649">
        <v>53</v>
      </c>
      <c r="B60" s="3408"/>
      <c r="C60" s="2605" t="s">
        <v>3297</v>
      </c>
      <c r="D60" s="1946">
        <v>79121</v>
      </c>
      <c r="E60" s="1958">
        <v>18</v>
      </c>
      <c r="F60" s="1958">
        <v>900</v>
      </c>
      <c r="G60" s="1993">
        <v>304</v>
      </c>
      <c r="H60" s="1958"/>
      <c r="I60" s="2024">
        <v>794</v>
      </c>
      <c r="J60" s="3428">
        <v>53</v>
      </c>
      <c r="K60" s="3429">
        <v>53</v>
      </c>
      <c r="L60" s="3430"/>
      <c r="M60" s="2033">
        <v>3634</v>
      </c>
      <c r="N60" s="1958">
        <v>71150</v>
      </c>
      <c r="O60" s="1958">
        <v>6353</v>
      </c>
      <c r="P60" s="1993">
        <v>77485</v>
      </c>
      <c r="Q60" s="1993">
        <v>18</v>
      </c>
      <c r="R60" s="1993">
        <v>7868863</v>
      </c>
      <c r="S60" s="2024"/>
      <c r="T60" s="2616">
        <f>+K60</f>
        <v>53</v>
      </c>
      <c r="U60" s="2647"/>
      <c r="V60" s="1574"/>
      <c r="W60" s="1997"/>
      <c r="X60" s="1997"/>
      <c r="Y60" s="1997"/>
      <c r="Z60" s="1997"/>
      <c r="AA60" s="1997"/>
      <c r="AB60" s="1997"/>
      <c r="AC60" s="1997"/>
      <c r="AD60" s="2596"/>
      <c r="AE60" s="2647"/>
      <c r="AF60" s="1574"/>
      <c r="AG60" s="1997"/>
      <c r="AH60" s="1997"/>
      <c r="AI60" s="1997"/>
      <c r="AJ60" s="1997"/>
      <c r="AK60" s="1997"/>
      <c r="AL60" s="1997"/>
      <c r="AM60" s="1997"/>
      <c r="AN60" s="2596"/>
      <c r="AR60" s="1346"/>
      <c r="AS60" s="1346"/>
      <c r="AT60" s="1346"/>
      <c r="AU60" s="1346"/>
      <c r="AV60" s="1346"/>
      <c r="AW60" s="1346"/>
      <c r="AX60" s="1346"/>
      <c r="AY60" s="1346"/>
      <c r="AZ60" s="1346"/>
      <c r="BA60" s="1346"/>
      <c r="BB60" s="1346"/>
      <c r="BC60" s="1346"/>
    </row>
    <row r="61" spans="1:55" s="1345" customFormat="1" ht="13.5" customHeight="1">
      <c r="A61" s="1649">
        <v>54</v>
      </c>
      <c r="B61" s="3408"/>
      <c r="C61" s="2000" t="s">
        <v>3298</v>
      </c>
      <c r="D61" s="3431" t="s">
        <v>104</v>
      </c>
      <c r="E61" s="1931">
        <v>156</v>
      </c>
      <c r="F61" s="1930"/>
      <c r="G61" s="1931"/>
      <c r="H61" s="1930"/>
      <c r="I61" s="1932">
        <v>2</v>
      </c>
      <c r="J61" s="3424">
        <v>54</v>
      </c>
      <c r="K61" s="2627">
        <v>54</v>
      </c>
      <c r="L61" s="2650"/>
      <c r="M61" s="1929">
        <v>7</v>
      </c>
      <c r="N61" s="1936">
        <v>151</v>
      </c>
      <c r="O61" s="1931"/>
      <c r="P61" s="3432" t="s">
        <v>104</v>
      </c>
      <c r="Q61" s="1931">
        <v>151</v>
      </c>
      <c r="R61" s="3432" t="s">
        <v>104</v>
      </c>
      <c r="S61" s="3409"/>
      <c r="T61" s="2616">
        <f>+K61</f>
        <v>54</v>
      </c>
      <c r="U61" s="2647"/>
      <c r="V61" s="1574"/>
      <c r="W61" s="1997"/>
      <c r="X61" s="1997"/>
      <c r="Y61" s="1997"/>
      <c r="Z61" s="1997"/>
      <c r="AA61" s="1997"/>
      <c r="AB61" s="1997"/>
      <c r="AC61" s="1997"/>
      <c r="AD61" s="2596"/>
      <c r="AE61" s="2647"/>
      <c r="AF61" s="1574"/>
      <c r="AG61" s="1997"/>
      <c r="AH61" s="1997"/>
      <c r="AI61" s="1997"/>
      <c r="AJ61" s="1997"/>
      <c r="AK61" s="1997"/>
      <c r="AL61" s="1997"/>
      <c r="AM61" s="1997"/>
      <c r="AN61" s="2596"/>
      <c r="AR61" s="1346"/>
      <c r="AS61" s="1346"/>
      <c r="AT61" s="1346"/>
      <c r="AU61" s="1346"/>
      <c r="AV61" s="1346"/>
      <c r="AW61" s="1346"/>
      <c r="AX61" s="1346"/>
      <c r="AY61" s="1346"/>
      <c r="AZ61" s="1346"/>
      <c r="BA61" s="1346"/>
      <c r="BB61" s="1346"/>
      <c r="BC61" s="1346"/>
    </row>
    <row r="62" spans="1:55" s="1345" customFormat="1" ht="13.5" customHeight="1" thickBot="1">
      <c r="A62" s="1649">
        <v>55</v>
      </c>
      <c r="B62" s="3408"/>
      <c r="C62" s="2605" t="s">
        <v>3299</v>
      </c>
      <c r="D62" s="2045">
        <v>79121</v>
      </c>
      <c r="E62" s="1990">
        <v>174</v>
      </c>
      <c r="F62" s="1990">
        <v>900</v>
      </c>
      <c r="G62" s="1990">
        <v>304</v>
      </c>
      <c r="H62" s="1990"/>
      <c r="I62" s="1991">
        <v>796</v>
      </c>
      <c r="J62" s="3424">
        <v>55</v>
      </c>
      <c r="K62" s="2627">
        <v>55</v>
      </c>
      <c r="L62" s="2650"/>
      <c r="M62" s="3433">
        <v>3641</v>
      </c>
      <c r="N62" s="1995">
        <v>71301</v>
      </c>
      <c r="O62" s="1990">
        <v>6353</v>
      </c>
      <c r="P62" s="1990">
        <v>77485</v>
      </c>
      <c r="Q62" s="1990">
        <v>169</v>
      </c>
      <c r="R62" s="1990">
        <v>7868863</v>
      </c>
      <c r="S62" s="1991"/>
      <c r="T62" s="2616">
        <f>+K62</f>
        <v>55</v>
      </c>
      <c r="U62" s="2647"/>
      <c r="V62" s="1574"/>
      <c r="W62" s="1997"/>
      <c r="X62" s="1997"/>
      <c r="Y62" s="1997"/>
      <c r="Z62" s="1997"/>
      <c r="AA62" s="1997"/>
      <c r="AB62" s="1997"/>
      <c r="AC62" s="1997"/>
      <c r="AD62" s="2596"/>
      <c r="AE62" s="2647"/>
      <c r="AF62" s="1574"/>
      <c r="AG62" s="1997"/>
      <c r="AH62" s="1997"/>
      <c r="AI62" s="1997"/>
      <c r="AJ62" s="1997"/>
      <c r="AK62" s="1997"/>
      <c r="AL62" s="1997"/>
      <c r="AM62" s="1997"/>
      <c r="AN62" s="2596"/>
      <c r="AR62" s="1346"/>
      <c r="AS62" s="1346"/>
      <c r="AT62" s="1346"/>
      <c r="AU62" s="1346"/>
      <c r="AV62" s="1346"/>
      <c r="AW62" s="1346"/>
      <c r="AX62" s="1346"/>
      <c r="AY62" s="1346"/>
      <c r="AZ62" s="1346"/>
      <c r="BA62" s="1346"/>
      <c r="BB62" s="1346"/>
      <c r="BC62" s="1346"/>
    </row>
    <row r="63" spans="1:55" s="1345" customFormat="1" ht="12.75" customHeight="1">
      <c r="A63" s="2614"/>
      <c r="B63" s="1654"/>
      <c r="C63" s="1654"/>
      <c r="D63" s="2067"/>
      <c r="E63" s="2067"/>
      <c r="F63" s="2067"/>
      <c r="G63" s="2067"/>
      <c r="H63" s="2067"/>
      <c r="I63" s="2067"/>
      <c r="J63" s="2002"/>
      <c r="K63" s="2614"/>
      <c r="L63" s="1654"/>
      <c r="M63" s="1654"/>
      <c r="N63" s="1654"/>
      <c r="O63" s="1654"/>
      <c r="P63" s="1654"/>
      <c r="Q63" s="1654"/>
      <c r="R63" s="1654"/>
      <c r="S63" s="1654"/>
      <c r="T63" s="2002"/>
      <c r="U63" s="2614"/>
      <c r="V63" s="1654"/>
      <c r="W63" s="1654"/>
      <c r="X63" s="1654"/>
      <c r="Y63" s="1654"/>
      <c r="Z63" s="1654"/>
      <c r="AA63" s="1654"/>
      <c r="AB63" s="1654"/>
      <c r="AC63" s="1654"/>
      <c r="AD63" s="2002"/>
      <c r="AE63" s="2614"/>
      <c r="AF63" s="1654"/>
      <c r="AG63" s="1654"/>
      <c r="AH63" s="1654"/>
      <c r="AI63" s="1654"/>
      <c r="AJ63" s="1654"/>
      <c r="AK63" s="1654"/>
      <c r="AL63" s="1654"/>
      <c r="AM63" s="1654"/>
      <c r="AN63" s="2002"/>
      <c r="AR63" s="1346"/>
      <c r="AS63" s="1346"/>
      <c r="AT63" s="1346"/>
      <c r="AU63" s="1346"/>
      <c r="AV63" s="1346"/>
      <c r="AW63" s="1346"/>
      <c r="AX63" s="1346"/>
      <c r="AY63" s="1346"/>
      <c r="AZ63" s="1346"/>
      <c r="BA63" s="1346"/>
      <c r="BB63" s="1346"/>
      <c r="BC63" s="1346"/>
    </row>
    <row r="64" spans="1:55" s="685" customFormat="1" ht="12">
      <c r="A64" s="841"/>
      <c r="J64" s="686" t="s">
        <v>391</v>
      </c>
      <c r="K64" s="684" t="s">
        <v>391</v>
      </c>
      <c r="T64" s="686" t="s">
        <v>327</v>
      </c>
      <c r="U64" s="841"/>
      <c r="AD64" s="686" t="s">
        <v>391</v>
      </c>
      <c r="AE64" s="684" t="s">
        <v>391</v>
      </c>
      <c r="AN64" s="686" t="s">
        <v>327</v>
      </c>
      <c r="AR64" s="841"/>
      <c r="AS64" s="841"/>
      <c r="AT64" s="841"/>
      <c r="AU64" s="841"/>
      <c r="AV64" s="841"/>
      <c r="AW64" s="841"/>
      <c r="AX64" s="841"/>
      <c r="AY64" s="841"/>
      <c r="AZ64" s="841"/>
      <c r="BA64" s="841"/>
      <c r="BB64" s="841"/>
      <c r="BC64" s="841"/>
    </row>
    <row r="65" spans="1:55" s="1345" customFormat="1" ht="12.75" customHeight="1">
      <c r="A65" s="1346"/>
      <c r="AR65" s="1346"/>
      <c r="AS65" s="1346"/>
      <c r="AT65" s="1346"/>
      <c r="AU65" s="1346"/>
      <c r="AV65" s="1346"/>
      <c r="AW65" s="1346"/>
      <c r="AX65" s="1346"/>
      <c r="AY65" s="1346"/>
      <c r="AZ65" s="1346"/>
      <c r="BA65" s="1346"/>
      <c r="BB65" s="1346"/>
      <c r="BC65" s="1346"/>
    </row>
    <row r="66" spans="1:55" s="1345" customFormat="1" ht="12.75" customHeight="1">
      <c r="A66" s="1346"/>
      <c r="AR66" s="1346"/>
      <c r="AS66" s="1346"/>
      <c r="AT66" s="1346"/>
      <c r="AU66" s="1346"/>
      <c r="AV66" s="1346"/>
      <c r="AW66" s="1346"/>
      <c r="AX66" s="1346"/>
      <c r="AY66" s="1346"/>
      <c r="AZ66" s="1346"/>
      <c r="BA66" s="1346"/>
      <c r="BB66" s="1346"/>
      <c r="BC66" s="1346"/>
    </row>
    <row r="67" spans="1:55" s="1345" customFormat="1" ht="12.75" customHeight="1">
      <c r="A67" s="1346"/>
      <c r="AR67" s="1346"/>
      <c r="AS67" s="1346"/>
      <c r="AT67" s="1346"/>
      <c r="AU67" s="1346"/>
      <c r="AV67" s="1346"/>
      <c r="AW67" s="1346"/>
      <c r="AX67" s="1346"/>
      <c r="AY67" s="1346"/>
      <c r="AZ67" s="1346"/>
      <c r="BA67" s="1346"/>
      <c r="BB67" s="1346"/>
      <c r="BC67" s="1346"/>
    </row>
    <row r="68" spans="1:55" s="1345" customFormat="1" ht="12.75" customHeight="1">
      <c r="A68" s="1346"/>
      <c r="AR68" s="1346"/>
      <c r="AS68" s="1346"/>
      <c r="AT68" s="1346"/>
      <c r="AU68" s="1346"/>
      <c r="AV68" s="1346"/>
      <c r="AW68" s="1346"/>
      <c r="AX68" s="1346"/>
      <c r="AY68" s="1346"/>
      <c r="AZ68" s="1346"/>
      <c r="BA68" s="1346"/>
      <c r="BB68" s="1346"/>
      <c r="BC68" s="1346"/>
    </row>
    <row r="69" spans="1:55" s="1345" customFormat="1" ht="12.75" customHeight="1">
      <c r="A69" s="1346"/>
      <c r="AR69" s="1346"/>
      <c r="AS69" s="1346"/>
      <c r="AT69" s="1346"/>
      <c r="AU69" s="1346"/>
      <c r="AV69" s="1346"/>
      <c r="AW69" s="1346"/>
      <c r="AX69" s="1346"/>
      <c r="AY69" s="1346"/>
      <c r="AZ69" s="1346"/>
      <c r="BA69" s="1346"/>
      <c r="BB69" s="1346"/>
      <c r="BC69" s="1346"/>
    </row>
    <row r="70" spans="1:55" s="1345" customFormat="1" ht="12.75" customHeight="1">
      <c r="A70" s="1346"/>
      <c r="AR70" s="1346"/>
      <c r="AS70" s="1346"/>
      <c r="AT70" s="1346"/>
      <c r="AU70" s="1346"/>
      <c r="AV70" s="1346"/>
      <c r="AW70" s="1346"/>
      <c r="AX70" s="1346"/>
      <c r="AY70" s="1346"/>
      <c r="AZ70" s="1346"/>
      <c r="BA70" s="1346"/>
      <c r="BB70" s="1346"/>
      <c r="BC70" s="1346"/>
    </row>
    <row r="71" spans="1:55" s="1345" customFormat="1" ht="12.75" customHeight="1">
      <c r="A71" s="1346"/>
      <c r="AR71" s="1346"/>
      <c r="AS71" s="1346"/>
      <c r="AT71" s="1346"/>
      <c r="AU71" s="1346"/>
      <c r="AV71" s="1346"/>
      <c r="AW71" s="1346"/>
      <c r="AX71" s="1346"/>
      <c r="AY71" s="1346"/>
      <c r="AZ71" s="1346"/>
      <c r="BA71" s="1346"/>
      <c r="BB71" s="1346"/>
      <c r="BC71" s="1346"/>
    </row>
    <row r="72" spans="1:55" s="1345" customFormat="1" ht="12.75" customHeight="1">
      <c r="A72" s="1346"/>
      <c r="AR72" s="1346"/>
      <c r="AS72" s="1346"/>
      <c r="AT72" s="1346"/>
      <c r="AU72" s="1346"/>
      <c r="AV72" s="1346"/>
      <c r="AW72" s="1346"/>
      <c r="AX72" s="1346"/>
      <c r="AY72" s="1346"/>
      <c r="AZ72" s="1346"/>
      <c r="BA72" s="1346"/>
      <c r="BB72" s="1346"/>
      <c r="BC72" s="1346"/>
    </row>
    <row r="73" spans="1:55" s="1345" customFormat="1" ht="11.25">
      <c r="A73" s="1346"/>
      <c r="AR73" s="1346"/>
      <c r="AS73" s="1346"/>
      <c r="AT73" s="1346"/>
      <c r="AU73" s="1346"/>
      <c r="AV73" s="1346"/>
      <c r="AW73" s="1346"/>
      <c r="AX73" s="1346"/>
      <c r="AY73" s="1346"/>
      <c r="AZ73" s="1346"/>
      <c r="BA73" s="1346"/>
      <c r="BB73" s="1346"/>
      <c r="BC73" s="1346"/>
    </row>
    <row r="74" spans="1:55" s="1345" customFormat="1" ht="11.25">
      <c r="A74" s="1346"/>
      <c r="AR74" s="1346"/>
      <c r="AS74" s="1346"/>
      <c r="AT74" s="1346"/>
      <c r="AU74" s="1346"/>
      <c r="AV74" s="1346"/>
      <c r="AW74" s="1346"/>
      <c r="AX74" s="1346"/>
      <c r="AY74" s="1346"/>
      <c r="AZ74" s="1346"/>
      <c r="BA74" s="1346"/>
      <c r="BB74" s="1346"/>
      <c r="BC74" s="1346"/>
    </row>
    <row r="75" spans="1:55" s="1345" customFormat="1" ht="11.25">
      <c r="A75" s="1346"/>
      <c r="AR75" s="1346"/>
      <c r="AS75" s="1346"/>
      <c r="AT75" s="1346"/>
      <c r="AU75" s="1346"/>
      <c r="AV75" s="1346"/>
      <c r="AW75" s="1346"/>
      <c r="AX75" s="1346"/>
      <c r="AY75" s="1346"/>
      <c r="AZ75" s="1346"/>
      <c r="BA75" s="1346"/>
      <c r="BB75" s="1346"/>
      <c r="BC75" s="1346"/>
    </row>
    <row r="76" spans="1:55" s="1345" customFormat="1" ht="11.25">
      <c r="A76" s="1346"/>
      <c r="AR76" s="1346"/>
      <c r="AS76" s="1346"/>
      <c r="AT76" s="1346"/>
      <c r="AU76" s="1346"/>
      <c r="AV76" s="1346"/>
      <c r="AW76" s="1346"/>
      <c r="AX76" s="1346"/>
      <c r="AY76" s="1346"/>
      <c r="AZ76" s="1346"/>
      <c r="BA76" s="1346"/>
      <c r="BB76" s="1346"/>
      <c r="BC76" s="1346"/>
    </row>
    <row r="77" spans="1:55" s="1345" customFormat="1" ht="11.25">
      <c r="A77" s="1346"/>
      <c r="AR77" s="1346"/>
      <c r="AS77" s="1346"/>
      <c r="AT77" s="1346"/>
      <c r="AU77" s="1346"/>
      <c r="AV77" s="1346"/>
      <c r="AW77" s="1346"/>
      <c r="AX77" s="1346"/>
      <c r="AY77" s="1346"/>
      <c r="AZ77" s="1346"/>
      <c r="BA77" s="1346"/>
      <c r="BB77" s="1346"/>
      <c r="BC77" s="1346"/>
    </row>
    <row r="78" spans="1:55" s="1345" customFormat="1" ht="11.25">
      <c r="A78" s="1346"/>
      <c r="AR78" s="1346"/>
      <c r="AS78" s="1346"/>
      <c r="AT78" s="1346"/>
      <c r="AU78" s="1346"/>
      <c r="AV78" s="1346"/>
      <c r="AW78" s="1346"/>
      <c r="AX78" s="1346"/>
      <c r="AY78" s="1346"/>
      <c r="AZ78" s="1346"/>
      <c r="BA78" s="1346"/>
      <c r="BB78" s="1346"/>
      <c r="BC78" s="1346"/>
    </row>
    <row r="79" spans="1:55" s="1345" customFormat="1" ht="11.25">
      <c r="A79" s="1346"/>
      <c r="AR79" s="1346"/>
      <c r="AS79" s="1346"/>
      <c r="AT79" s="1346"/>
      <c r="AU79" s="1346"/>
      <c r="AV79" s="1346"/>
      <c r="AW79" s="1346"/>
      <c r="AX79" s="1346"/>
      <c r="AY79" s="1346"/>
      <c r="AZ79" s="1346"/>
      <c r="BA79" s="1346"/>
      <c r="BB79" s="1346"/>
      <c r="BC79" s="1346"/>
    </row>
    <row r="80" spans="1:55" s="1345" customFormat="1" ht="11.25">
      <c r="A80" s="1346"/>
      <c r="AR80" s="1346"/>
      <c r="AS80" s="1346"/>
      <c r="AT80" s="1346"/>
      <c r="AU80" s="1346"/>
      <c r="AV80" s="1346"/>
      <c r="AW80" s="1346"/>
      <c r="AX80" s="1346"/>
      <c r="AY80" s="1346"/>
      <c r="AZ80" s="1346"/>
      <c r="BA80" s="1346"/>
      <c r="BB80" s="1346"/>
      <c r="BC80" s="1346"/>
    </row>
    <row r="81" spans="1:55" s="1345" customFormat="1" ht="11.25">
      <c r="A81" s="1346"/>
      <c r="AR81" s="1346"/>
      <c r="AS81" s="1346"/>
      <c r="AT81" s="1346"/>
      <c r="AU81" s="1346"/>
      <c r="AV81" s="1346"/>
      <c r="AW81" s="1346"/>
      <c r="AX81" s="1346"/>
      <c r="AY81" s="1346"/>
      <c r="AZ81" s="1346"/>
      <c r="BA81" s="1346"/>
      <c r="BB81" s="1346"/>
      <c r="BC81" s="1346"/>
    </row>
    <row r="82" spans="1:55" s="1345" customFormat="1" ht="11.25">
      <c r="A82" s="1346"/>
      <c r="AR82" s="1346"/>
      <c r="AS82" s="1346"/>
      <c r="AT82" s="1346"/>
      <c r="AU82" s="1346"/>
      <c r="AV82" s="1346"/>
      <c r="AW82" s="1346"/>
      <c r="AX82" s="1346"/>
      <c r="AY82" s="1346"/>
      <c r="AZ82" s="1346"/>
      <c r="BA82" s="1346"/>
      <c r="BB82" s="1346"/>
      <c r="BC82" s="1346"/>
    </row>
    <row r="83" spans="1:55" s="1345" customFormat="1" ht="11.25">
      <c r="A83" s="1346"/>
      <c r="AR83" s="1346"/>
      <c r="AS83" s="1346"/>
      <c r="AT83" s="1346"/>
      <c r="AU83" s="1346"/>
      <c r="AV83" s="1346"/>
      <c r="AW83" s="1346"/>
      <c r="AX83" s="1346"/>
      <c r="AY83" s="1346"/>
      <c r="AZ83" s="1346"/>
      <c r="BA83" s="1346"/>
      <c r="BB83" s="1346"/>
      <c r="BC83" s="1346"/>
    </row>
    <row r="84" spans="1:55" s="1345" customFormat="1" ht="11.25">
      <c r="A84" s="1346"/>
      <c r="AR84" s="1346"/>
      <c r="AS84" s="1346"/>
      <c r="AT84" s="1346"/>
      <c r="AU84" s="1346"/>
      <c r="AV84" s="1346"/>
      <c r="AW84" s="1346"/>
      <c r="AX84" s="1346"/>
      <c r="AY84" s="1346"/>
      <c r="AZ84" s="1346"/>
      <c r="BA84" s="1346"/>
      <c r="BB84" s="1346"/>
      <c r="BC84" s="1346"/>
    </row>
    <row r="85" spans="1:55" s="1345" customFormat="1" ht="11.25">
      <c r="A85" s="1346"/>
      <c r="AR85" s="1346"/>
      <c r="AS85" s="1346"/>
      <c r="AT85" s="1346"/>
      <c r="AU85" s="1346"/>
      <c r="AV85" s="1346"/>
      <c r="AW85" s="1346"/>
      <c r="AX85" s="1346"/>
      <c r="AY85" s="1346"/>
      <c r="AZ85" s="1346"/>
      <c r="BA85" s="1346"/>
      <c r="BB85" s="1346"/>
      <c r="BC85" s="1346"/>
    </row>
    <row r="86" spans="1:55" s="1345" customFormat="1" ht="11.25">
      <c r="A86" s="1346"/>
      <c r="AR86" s="1346"/>
      <c r="AS86" s="1346"/>
      <c r="AT86" s="1346"/>
      <c r="AU86" s="1346"/>
      <c r="AV86" s="1346"/>
      <c r="AW86" s="1346"/>
      <c r="AX86" s="1346"/>
      <c r="AY86" s="1346"/>
      <c r="AZ86" s="1346"/>
      <c r="BA86" s="1346"/>
      <c r="BB86" s="1346"/>
      <c r="BC86" s="1346"/>
    </row>
    <row r="87" spans="1:55" s="1345" customFormat="1" ht="11.25">
      <c r="A87" s="1346"/>
      <c r="AR87" s="1346"/>
      <c r="AS87" s="1346"/>
      <c r="AT87" s="1346"/>
      <c r="AU87" s="1346"/>
      <c r="AV87" s="1346"/>
      <c r="AW87" s="1346"/>
      <c r="AX87" s="1346"/>
      <c r="AY87" s="1346"/>
      <c r="AZ87" s="1346"/>
      <c r="BA87" s="1346"/>
      <c r="BB87" s="1346"/>
      <c r="BC87" s="1346"/>
    </row>
    <row r="88" spans="1:55" s="1345" customFormat="1" ht="11.25">
      <c r="A88" s="1346"/>
      <c r="AR88" s="1346"/>
      <c r="AS88" s="1346"/>
      <c r="AT88" s="1346"/>
      <c r="AU88" s="1346"/>
      <c r="AV88" s="1346"/>
      <c r="AW88" s="1346"/>
      <c r="AX88" s="1346"/>
      <c r="AY88" s="1346"/>
      <c r="AZ88" s="1346"/>
      <c r="BA88" s="1346"/>
      <c r="BB88" s="1346"/>
      <c r="BC88" s="1346"/>
    </row>
    <row r="89" spans="1:55" s="1345" customFormat="1" ht="11.25">
      <c r="A89" s="1346"/>
      <c r="AR89" s="1346"/>
      <c r="AS89" s="1346"/>
      <c r="AT89" s="1346"/>
      <c r="AU89" s="1346"/>
      <c r="AV89" s="1346"/>
      <c r="AW89" s="1346"/>
      <c r="AX89" s="1346"/>
      <c r="AY89" s="1346"/>
      <c r="AZ89" s="1346"/>
      <c r="BA89" s="1346"/>
      <c r="BB89" s="1346"/>
      <c r="BC89" s="1346"/>
    </row>
    <row r="90" spans="1:55" s="1345" customFormat="1" ht="11.25">
      <c r="A90" s="1346"/>
      <c r="AR90" s="1346"/>
      <c r="AS90" s="1346"/>
      <c r="AT90" s="1346"/>
      <c r="AU90" s="1346"/>
      <c r="AV90" s="1346"/>
      <c r="AW90" s="1346"/>
      <c r="AX90" s="1346"/>
      <c r="AY90" s="1346"/>
      <c r="AZ90" s="1346"/>
      <c r="BA90" s="1346"/>
      <c r="BB90" s="1346"/>
      <c r="BC90" s="1346"/>
    </row>
    <row r="91" spans="1:55" s="1345" customFormat="1" ht="11.25">
      <c r="A91" s="1346"/>
      <c r="AR91" s="1346"/>
      <c r="AS91" s="1346"/>
      <c r="AT91" s="1346"/>
      <c r="AU91" s="1346"/>
      <c r="AV91" s="1346"/>
      <c r="AW91" s="1346"/>
      <c r="AX91" s="1346"/>
      <c r="AY91" s="1346"/>
      <c r="AZ91" s="1346"/>
      <c r="BA91" s="1346"/>
      <c r="BB91" s="1346"/>
      <c r="BC91" s="1346"/>
    </row>
    <row r="92" spans="1:55" s="1345" customFormat="1" ht="11.25">
      <c r="A92" s="1346"/>
      <c r="AR92" s="1346"/>
      <c r="AS92" s="1346"/>
      <c r="AT92" s="1346"/>
      <c r="AU92" s="1346"/>
      <c r="AV92" s="1346"/>
      <c r="AW92" s="1346"/>
      <c r="AX92" s="1346"/>
      <c r="AY92" s="1346"/>
      <c r="AZ92" s="1346"/>
      <c r="BA92" s="1346"/>
      <c r="BB92" s="1346"/>
      <c r="BC92" s="1346"/>
    </row>
    <row r="93" spans="1:55" s="1345" customFormat="1" ht="11.25">
      <c r="A93" s="1346"/>
      <c r="AR93" s="1346"/>
      <c r="AS93" s="1346"/>
      <c r="AT93" s="1346"/>
      <c r="AU93" s="1346"/>
      <c r="AV93" s="1346"/>
      <c r="AW93" s="1346"/>
      <c r="AX93" s="1346"/>
      <c r="AY93" s="1346"/>
      <c r="AZ93" s="1346"/>
      <c r="BA93" s="1346"/>
      <c r="BB93" s="1346"/>
      <c r="BC93" s="1346"/>
    </row>
    <row r="94" spans="1:55" s="1345" customFormat="1" ht="11.25">
      <c r="A94" s="1346"/>
      <c r="AR94" s="1346"/>
      <c r="AS94" s="1346"/>
      <c r="AT94" s="1346"/>
      <c r="AU94" s="1346"/>
      <c r="AV94" s="1346"/>
      <c r="AW94" s="1346"/>
      <c r="AX94" s="1346"/>
      <c r="AY94" s="1346"/>
      <c r="AZ94" s="1346"/>
      <c r="BA94" s="1346"/>
      <c r="BB94" s="1346"/>
      <c r="BC94" s="1346"/>
    </row>
    <row r="95" spans="1:55" s="1345" customFormat="1" ht="11.25">
      <c r="A95" s="1346"/>
      <c r="AR95" s="1346"/>
      <c r="AS95" s="1346"/>
      <c r="AT95" s="1346"/>
      <c r="AU95" s="1346"/>
      <c r="AV95" s="1346"/>
      <c r="AW95" s="1346"/>
      <c r="AX95" s="1346"/>
      <c r="AY95" s="1346"/>
      <c r="AZ95" s="1346"/>
      <c r="BA95" s="1346"/>
      <c r="BB95" s="1346"/>
      <c r="BC95" s="1346"/>
    </row>
    <row r="96" spans="1:55" s="1345" customFormat="1" ht="11.25">
      <c r="A96" s="1346"/>
      <c r="AR96" s="1346"/>
      <c r="AS96" s="1346"/>
      <c r="AT96" s="1346"/>
      <c r="AU96" s="1346"/>
      <c r="AV96" s="1346"/>
      <c r="AW96" s="1346"/>
      <c r="AX96" s="1346"/>
      <c r="AY96" s="1346"/>
      <c r="AZ96" s="1346"/>
      <c r="BA96" s="1346"/>
      <c r="BB96" s="1346"/>
      <c r="BC96" s="1346"/>
    </row>
    <row r="97" spans="1:55" s="1345" customFormat="1" ht="11.25">
      <c r="A97" s="1346"/>
      <c r="AR97" s="1346"/>
      <c r="AS97" s="1346"/>
      <c r="AT97" s="1346"/>
      <c r="AU97" s="1346"/>
      <c r="AV97" s="1346"/>
      <c r="AW97" s="1346"/>
      <c r="AX97" s="1346"/>
      <c r="AY97" s="1346"/>
      <c r="AZ97" s="1346"/>
      <c r="BA97" s="1346"/>
      <c r="BB97" s="1346"/>
      <c r="BC97" s="1346"/>
    </row>
    <row r="98" spans="1:55" s="1345" customFormat="1" ht="11.25">
      <c r="A98" s="1346"/>
      <c r="AR98" s="1346"/>
      <c r="AS98" s="1346"/>
      <c r="AT98" s="1346"/>
      <c r="AU98" s="1346"/>
      <c r="AV98" s="1346"/>
      <c r="AW98" s="1346"/>
      <c r="AX98" s="1346"/>
      <c r="AY98" s="1346"/>
      <c r="AZ98" s="1346"/>
      <c r="BA98" s="1346"/>
      <c r="BB98" s="1346"/>
      <c r="BC98" s="1346"/>
    </row>
    <row r="99" spans="1:55" s="1345" customFormat="1" ht="11.25">
      <c r="A99" s="1346"/>
      <c r="AR99" s="1346"/>
      <c r="AS99" s="1346"/>
      <c r="AT99" s="1346"/>
      <c r="AU99" s="1346"/>
      <c r="AV99" s="1346"/>
      <c r="AW99" s="1346"/>
      <c r="AX99" s="1346"/>
      <c r="AY99" s="1346"/>
      <c r="AZ99" s="1346"/>
      <c r="BA99" s="1346"/>
      <c r="BB99" s="1346"/>
      <c r="BC99" s="1346"/>
    </row>
    <row r="100" spans="1:55" s="1345" customFormat="1" ht="11.25">
      <c r="A100" s="1346"/>
      <c r="AR100" s="1346"/>
      <c r="AS100" s="1346"/>
      <c r="AT100" s="1346"/>
      <c r="AU100" s="1346"/>
      <c r="AV100" s="1346"/>
      <c r="AW100" s="1346"/>
      <c r="AX100" s="1346"/>
      <c r="AY100" s="1346"/>
      <c r="AZ100" s="1346"/>
      <c r="BA100" s="1346"/>
      <c r="BB100" s="1346"/>
      <c r="BC100" s="1346"/>
    </row>
    <row r="101" spans="1:55" s="1345" customFormat="1" ht="11.25">
      <c r="A101" s="1346"/>
      <c r="AR101" s="1346"/>
      <c r="AS101" s="1346"/>
      <c r="AT101" s="1346"/>
      <c r="AU101" s="1346"/>
      <c r="AV101" s="1346"/>
      <c r="AW101" s="1346"/>
      <c r="AX101" s="1346"/>
      <c r="AY101" s="1346"/>
      <c r="AZ101" s="1346"/>
      <c r="BA101" s="1346"/>
      <c r="BB101" s="1346"/>
      <c r="BC101" s="1346"/>
    </row>
    <row r="102" spans="1:55" s="1345" customFormat="1" ht="11.25">
      <c r="A102" s="1346"/>
      <c r="AR102" s="1346"/>
      <c r="AS102" s="1346"/>
      <c r="AT102" s="1346"/>
      <c r="AU102" s="1346"/>
      <c r="AV102" s="1346"/>
      <c r="AW102" s="1346"/>
      <c r="AX102" s="1346"/>
      <c r="AY102" s="1346"/>
      <c r="AZ102" s="1346"/>
      <c r="BA102" s="1346"/>
      <c r="BB102" s="1346"/>
      <c r="BC102" s="1346"/>
    </row>
    <row r="103" spans="1:55" s="1345" customFormat="1" ht="11.25">
      <c r="AR103" s="1346"/>
      <c r="AS103" s="1346"/>
      <c r="AT103" s="1346"/>
      <c r="AU103" s="1346"/>
      <c r="AV103" s="1346"/>
      <c r="AW103" s="1346"/>
      <c r="AX103" s="1346"/>
      <c r="AY103" s="1346"/>
      <c r="AZ103" s="1346"/>
      <c r="BA103" s="1346"/>
      <c r="BB103" s="1346"/>
      <c r="BC103" s="1346"/>
    </row>
    <row r="104" spans="1:55" s="1345" customFormat="1" ht="11.25">
      <c r="AR104" s="1346"/>
      <c r="AS104" s="1346"/>
      <c r="AT104" s="1346"/>
      <c r="AU104" s="1346"/>
      <c r="AV104" s="1346"/>
      <c r="AW104" s="1346"/>
      <c r="AX104" s="1346"/>
      <c r="AY104" s="1346"/>
      <c r="AZ104" s="1346"/>
      <c r="BA104" s="1346"/>
      <c r="BB104" s="1346"/>
      <c r="BC104" s="1346"/>
    </row>
    <row r="105" spans="1:55" s="1345" customFormat="1" ht="11.25">
      <c r="AR105" s="1346"/>
      <c r="AS105" s="1346"/>
      <c r="AT105" s="1346"/>
      <c r="AU105" s="1346"/>
      <c r="AV105" s="1346"/>
      <c r="AW105" s="1346"/>
      <c r="AX105" s="1346"/>
      <c r="AY105" s="1346"/>
      <c r="AZ105" s="1346"/>
      <c r="BA105" s="1346"/>
      <c r="BB105" s="1346"/>
      <c r="BC105" s="1346"/>
    </row>
    <row r="106" spans="1:55" s="1345" customFormat="1" ht="11.25">
      <c r="AR106" s="1346"/>
      <c r="AS106" s="1346"/>
      <c r="AT106" s="1346"/>
      <c r="AU106" s="1346"/>
      <c r="AV106" s="1346"/>
      <c r="AW106" s="1346"/>
      <c r="AX106" s="1346"/>
      <c r="AY106" s="1346"/>
      <c r="AZ106" s="1346"/>
      <c r="BA106" s="1346"/>
      <c r="BB106" s="1346"/>
      <c r="BC106" s="1346"/>
    </row>
    <row r="107" spans="1:55" s="1345" customFormat="1" ht="11.25">
      <c r="AR107" s="1346"/>
      <c r="AS107" s="1346"/>
      <c r="AT107" s="1346"/>
      <c r="AU107" s="1346"/>
      <c r="AV107" s="1346"/>
      <c r="AW107" s="1346"/>
      <c r="AX107" s="1346"/>
      <c r="AY107" s="1346"/>
      <c r="AZ107" s="1346"/>
      <c r="BA107" s="1346"/>
      <c r="BB107" s="1346"/>
      <c r="BC107" s="1346"/>
    </row>
    <row r="108" spans="1:55" s="1345" customFormat="1" ht="11.25">
      <c r="AR108" s="1346"/>
      <c r="AS108" s="1346"/>
      <c r="AT108" s="1346"/>
      <c r="AU108" s="1346"/>
      <c r="AV108" s="1346"/>
      <c r="AW108" s="1346"/>
      <c r="AX108" s="1346"/>
      <c r="AY108" s="1346"/>
      <c r="AZ108" s="1346"/>
      <c r="BA108" s="1346"/>
      <c r="BB108" s="1346"/>
      <c r="BC108" s="1346"/>
    </row>
    <row r="109" spans="1:55" s="1345" customFormat="1" ht="11.25">
      <c r="AR109" s="1346"/>
      <c r="AS109" s="1346"/>
      <c r="AT109" s="1346"/>
      <c r="AU109" s="1346"/>
      <c r="AV109" s="1346"/>
      <c r="AW109" s="1346"/>
      <c r="AX109" s="1346"/>
      <c r="AY109" s="1346"/>
      <c r="AZ109" s="1346"/>
      <c r="BA109" s="1346"/>
      <c r="BB109" s="1346"/>
      <c r="BC109" s="1346"/>
    </row>
    <row r="110" spans="1:55" s="1345" customFormat="1" ht="11.25">
      <c r="AR110" s="1346"/>
      <c r="AS110" s="1346"/>
      <c r="AT110" s="1346"/>
      <c r="AU110" s="1346"/>
      <c r="AV110" s="1346"/>
      <c r="AW110" s="1346"/>
      <c r="AX110" s="1346"/>
      <c r="AY110" s="1346"/>
      <c r="AZ110" s="1346"/>
      <c r="BA110" s="1346"/>
      <c r="BB110" s="1346"/>
      <c r="BC110" s="1346"/>
    </row>
    <row r="111" spans="1:55" s="1345" customFormat="1" ht="11.25">
      <c r="AR111" s="1346"/>
      <c r="AS111" s="1346"/>
      <c r="AT111" s="1346"/>
      <c r="AU111" s="1346"/>
      <c r="AV111" s="1346"/>
      <c r="AW111" s="1346"/>
      <c r="AX111" s="1346"/>
      <c r="AY111" s="1346"/>
      <c r="AZ111" s="1346"/>
      <c r="BA111" s="1346"/>
      <c r="BB111" s="1346"/>
      <c r="BC111" s="1346"/>
    </row>
    <row r="112" spans="1:55" s="1345" customFormat="1" ht="11.25">
      <c r="AR112" s="1346"/>
      <c r="AS112" s="1346"/>
      <c r="AT112" s="1346"/>
      <c r="AU112" s="1346"/>
      <c r="AV112" s="1346"/>
      <c r="AW112" s="1346"/>
      <c r="AX112" s="1346"/>
      <c r="AY112" s="1346"/>
      <c r="AZ112" s="1346"/>
      <c r="BA112" s="1346"/>
      <c r="BB112" s="1346"/>
      <c r="BC112" s="1346"/>
    </row>
    <row r="113" spans="44:55" s="1345" customFormat="1" ht="11.25">
      <c r="AR113" s="1346"/>
      <c r="AS113" s="1346"/>
      <c r="AT113" s="1346"/>
      <c r="AU113" s="1346"/>
      <c r="AV113" s="1346"/>
      <c r="AW113" s="1346"/>
      <c r="AX113" s="1346"/>
      <c r="AY113" s="1346"/>
      <c r="AZ113" s="1346"/>
      <c r="BA113" s="1346"/>
      <c r="BB113" s="1346"/>
      <c r="BC113" s="1346"/>
    </row>
    <row r="114" spans="44:55" s="1345" customFormat="1" ht="11.25">
      <c r="AR114" s="1346"/>
      <c r="AS114" s="1346"/>
      <c r="AT114" s="1346"/>
      <c r="AU114" s="1346"/>
      <c r="AV114" s="1346"/>
      <c r="AW114" s="1346"/>
      <c r="AX114" s="1346"/>
      <c r="AY114" s="1346"/>
      <c r="AZ114" s="1346"/>
      <c r="BA114" s="1346"/>
      <c r="BB114" s="1346"/>
      <c r="BC114" s="1346"/>
    </row>
    <row r="115" spans="44:55" s="1345" customFormat="1" ht="11.25">
      <c r="AR115" s="1346"/>
      <c r="AS115" s="1346"/>
      <c r="AT115" s="1346"/>
      <c r="AU115" s="1346"/>
      <c r="AV115" s="1346"/>
      <c r="AW115" s="1346"/>
      <c r="AX115" s="1346"/>
      <c r="AY115" s="1346"/>
      <c r="AZ115" s="1346"/>
      <c r="BA115" s="1346"/>
      <c r="BB115" s="1346"/>
      <c r="BC115" s="1346"/>
    </row>
    <row r="116" spans="44:55" s="1345" customFormat="1" ht="11.25">
      <c r="AR116" s="1346"/>
      <c r="AS116" s="1346"/>
      <c r="AT116" s="1346"/>
      <c r="AU116" s="1346"/>
      <c r="AV116" s="1346"/>
      <c r="AW116" s="1346"/>
      <c r="AX116" s="1346"/>
      <c r="AY116" s="1346"/>
      <c r="AZ116" s="1346"/>
      <c r="BA116" s="1346"/>
      <c r="BB116" s="1346"/>
      <c r="BC116" s="1346"/>
    </row>
    <row r="117" spans="44:55" s="1345" customFormat="1" ht="11.25">
      <c r="AR117" s="1346"/>
      <c r="AS117" s="1346"/>
      <c r="AT117" s="1346"/>
      <c r="AU117" s="1346"/>
      <c r="AV117" s="1346"/>
      <c r="AW117" s="1346"/>
      <c r="AX117" s="1346"/>
      <c r="AY117" s="1346"/>
      <c r="AZ117" s="1346"/>
      <c r="BA117" s="1346"/>
      <c r="BB117" s="1346"/>
      <c r="BC117" s="1346"/>
    </row>
    <row r="118" spans="44:55" s="1345" customFormat="1" ht="11.25">
      <c r="AR118" s="1346"/>
      <c r="AS118" s="1346"/>
      <c r="AT118" s="1346"/>
      <c r="AU118" s="1346"/>
      <c r="AV118" s="1346"/>
      <c r="AW118" s="1346"/>
      <c r="AX118" s="1346"/>
      <c r="AY118" s="1346"/>
      <c r="AZ118" s="1346"/>
      <c r="BA118" s="1346"/>
      <c r="BB118" s="1346"/>
      <c r="BC118" s="1346"/>
    </row>
    <row r="119" spans="44:55" s="1345" customFormat="1" ht="11.25">
      <c r="AR119" s="1346"/>
      <c r="AS119" s="1346"/>
      <c r="AT119" s="1346"/>
      <c r="AU119" s="1346"/>
      <c r="AV119" s="1346"/>
      <c r="AW119" s="1346"/>
      <c r="AX119" s="1346"/>
      <c r="AY119" s="1346"/>
      <c r="AZ119" s="1346"/>
      <c r="BA119" s="1346"/>
      <c r="BB119" s="1346"/>
      <c r="BC119" s="1346"/>
    </row>
    <row r="120" spans="44:55" s="1345" customFormat="1" ht="11.25">
      <c r="AR120" s="1346"/>
      <c r="AS120" s="1346"/>
      <c r="AT120" s="1346"/>
      <c r="AU120" s="1346"/>
      <c r="AV120" s="1346"/>
      <c r="AW120" s="1346"/>
      <c r="AX120" s="1346"/>
      <c r="AY120" s="1346"/>
      <c r="AZ120" s="1346"/>
      <c r="BA120" s="1346"/>
      <c r="BB120" s="1346"/>
      <c r="BC120" s="1346"/>
    </row>
    <row r="121" spans="44:55" s="1345" customFormat="1" ht="11.25">
      <c r="AR121" s="1346"/>
      <c r="AS121" s="1346"/>
      <c r="AT121" s="1346"/>
      <c r="AU121" s="1346"/>
      <c r="AV121" s="1346"/>
      <c r="AW121" s="1346"/>
      <c r="AX121" s="1346"/>
      <c r="AY121" s="1346"/>
      <c r="AZ121" s="1346"/>
      <c r="BA121" s="1346"/>
      <c r="BB121" s="1346"/>
      <c r="BC121" s="1346"/>
    </row>
    <row r="122" spans="44:55" s="1345" customFormat="1" ht="11.25">
      <c r="AR122" s="1346"/>
      <c r="AS122" s="1346"/>
      <c r="AT122" s="1346"/>
      <c r="AU122" s="1346"/>
      <c r="AV122" s="1346"/>
      <c r="AW122" s="1346"/>
      <c r="AX122" s="1346"/>
      <c r="AY122" s="1346"/>
      <c r="AZ122" s="1346"/>
      <c r="BA122" s="1346"/>
      <c r="BB122" s="1346"/>
      <c r="BC122" s="1346"/>
    </row>
    <row r="123" spans="44:55" s="1345" customFormat="1" ht="11.25">
      <c r="AR123" s="1346"/>
      <c r="AS123" s="1346"/>
      <c r="AT123" s="1346"/>
      <c r="AU123" s="1346"/>
      <c r="AV123" s="1346"/>
      <c r="AW123" s="1346"/>
      <c r="AX123" s="1346"/>
      <c r="AY123" s="1346"/>
      <c r="AZ123" s="1346"/>
      <c r="BA123" s="1346"/>
      <c r="BB123" s="1346"/>
      <c r="BC123" s="1346"/>
    </row>
    <row r="124" spans="44:55" s="1345" customFormat="1" ht="11.25">
      <c r="AR124" s="1346"/>
      <c r="AS124" s="1346"/>
      <c r="AT124" s="1346"/>
      <c r="AU124" s="1346"/>
      <c r="AV124" s="1346"/>
      <c r="AW124" s="1346"/>
      <c r="AX124" s="1346"/>
      <c r="AY124" s="1346"/>
      <c r="AZ124" s="1346"/>
      <c r="BA124" s="1346"/>
      <c r="BB124" s="1346"/>
      <c r="BC124" s="1346"/>
    </row>
    <row r="125" spans="44:55" s="1345" customFormat="1" ht="11.25">
      <c r="AR125" s="1346"/>
      <c r="AS125" s="1346"/>
      <c r="AT125" s="1346"/>
      <c r="AU125" s="1346"/>
      <c r="AV125" s="1346"/>
      <c r="AW125" s="1346"/>
      <c r="AX125" s="1346"/>
      <c r="AY125" s="1346"/>
      <c r="AZ125" s="1346"/>
      <c r="BA125" s="1346"/>
      <c r="BB125" s="1346"/>
      <c r="BC125" s="1346"/>
    </row>
    <row r="126" spans="44:55" s="1345" customFormat="1" ht="11.25">
      <c r="AR126" s="1346"/>
      <c r="AS126" s="1346"/>
      <c r="AT126" s="1346"/>
      <c r="AU126" s="1346"/>
      <c r="AV126" s="1346"/>
      <c r="AW126" s="1346"/>
      <c r="AX126" s="1346"/>
      <c r="AY126" s="1346"/>
      <c r="AZ126" s="1346"/>
      <c r="BA126" s="1346"/>
      <c r="BB126" s="1346"/>
      <c r="BC126" s="1346"/>
    </row>
    <row r="127" spans="44:55" s="1345" customFormat="1" ht="11.25">
      <c r="AR127" s="1346"/>
      <c r="AS127" s="1346"/>
      <c r="AT127" s="1346"/>
      <c r="AU127" s="1346"/>
      <c r="AV127" s="1346"/>
      <c r="AW127" s="1346"/>
      <c r="AX127" s="1346"/>
      <c r="AY127" s="1346"/>
      <c r="AZ127" s="1346"/>
      <c r="BA127" s="1346"/>
      <c r="BB127" s="1346"/>
      <c r="BC127" s="1346"/>
    </row>
    <row r="128" spans="44:55" s="1345" customFormat="1" ht="11.25">
      <c r="AR128" s="1346"/>
      <c r="AS128" s="1346"/>
      <c r="AT128" s="1346"/>
      <c r="AU128" s="1346"/>
      <c r="AV128" s="1346"/>
      <c r="AW128" s="1346"/>
      <c r="AX128" s="1346"/>
      <c r="AY128" s="1346"/>
      <c r="AZ128" s="1346"/>
      <c r="BA128" s="1346"/>
      <c r="BB128" s="1346"/>
      <c r="BC128" s="1346"/>
    </row>
    <row r="129" spans="44:55" s="1345" customFormat="1" ht="11.25">
      <c r="AR129" s="1346"/>
      <c r="AS129" s="1346"/>
      <c r="AT129" s="1346"/>
      <c r="AU129" s="1346"/>
      <c r="AV129" s="1346"/>
      <c r="AW129" s="1346"/>
      <c r="AX129" s="1346"/>
      <c r="AY129" s="1346"/>
      <c r="AZ129" s="1346"/>
      <c r="BA129" s="1346"/>
      <c r="BB129" s="1346"/>
      <c r="BC129" s="1346"/>
    </row>
    <row r="130" spans="44:55" s="1345" customFormat="1" ht="11.25">
      <c r="AR130" s="1346"/>
      <c r="AS130" s="1346"/>
      <c r="AT130" s="1346"/>
      <c r="AU130" s="1346"/>
      <c r="AV130" s="1346"/>
      <c r="AW130" s="1346"/>
      <c r="AX130" s="1346"/>
      <c r="AY130" s="1346"/>
      <c r="AZ130" s="1346"/>
      <c r="BA130" s="1346"/>
      <c r="BB130" s="1346"/>
      <c r="BC130" s="1346"/>
    </row>
    <row r="131" spans="44:55" s="1345" customFormat="1" ht="11.25">
      <c r="AR131" s="1346"/>
      <c r="AS131" s="1346"/>
      <c r="AT131" s="1346"/>
      <c r="AU131" s="1346"/>
      <c r="AV131" s="1346"/>
      <c r="AW131" s="1346"/>
      <c r="AX131" s="1346"/>
      <c r="AY131" s="1346"/>
      <c r="AZ131" s="1346"/>
      <c r="BA131" s="1346"/>
      <c r="BB131" s="1346"/>
      <c r="BC131" s="1346"/>
    </row>
    <row r="132" spans="44:55" s="1345" customFormat="1" ht="11.25">
      <c r="AR132" s="1346"/>
      <c r="AS132" s="1346"/>
      <c r="AT132" s="1346"/>
      <c r="AU132" s="1346"/>
      <c r="AV132" s="1346"/>
      <c r="AW132" s="1346"/>
      <c r="AX132" s="1346"/>
      <c r="AY132" s="1346"/>
      <c r="AZ132" s="1346"/>
      <c r="BA132" s="1346"/>
      <c r="BB132" s="1346"/>
      <c r="BC132" s="1346"/>
    </row>
    <row r="133" spans="44:55" s="1345" customFormat="1" ht="11.25">
      <c r="AR133" s="1346"/>
      <c r="AS133" s="1346"/>
      <c r="AT133" s="1346"/>
      <c r="AU133" s="1346"/>
      <c r="AV133" s="1346"/>
      <c r="AW133" s="1346"/>
      <c r="AX133" s="1346"/>
      <c r="AY133" s="1346"/>
      <c r="AZ133" s="1346"/>
      <c r="BA133" s="1346"/>
      <c r="BB133" s="1346"/>
      <c r="BC133" s="1346"/>
    </row>
    <row r="134" spans="44:55" s="1345" customFormat="1" ht="11.25">
      <c r="AR134" s="1346"/>
      <c r="AS134" s="1346"/>
      <c r="AT134" s="1346"/>
      <c r="AU134" s="1346"/>
      <c r="AV134" s="1346"/>
      <c r="AW134" s="1346"/>
      <c r="AX134" s="1346"/>
      <c r="AY134" s="1346"/>
      <c r="AZ134" s="1346"/>
      <c r="BA134" s="1346"/>
      <c r="BB134" s="1346"/>
      <c r="BC134" s="1346"/>
    </row>
    <row r="135" spans="44:55" s="1345" customFormat="1" ht="11.25">
      <c r="AR135" s="1346"/>
      <c r="AS135" s="1346"/>
      <c r="AT135" s="1346"/>
      <c r="AU135" s="1346"/>
      <c r="AV135" s="1346"/>
      <c r="AW135" s="1346"/>
      <c r="AX135" s="1346"/>
      <c r="AY135" s="1346"/>
      <c r="AZ135" s="1346"/>
      <c r="BA135" s="1346"/>
      <c r="BB135" s="1346"/>
      <c r="BC135" s="1346"/>
    </row>
    <row r="136" spans="44:55" s="1345" customFormat="1" ht="11.25">
      <c r="AR136" s="1346"/>
      <c r="AS136" s="1346"/>
      <c r="AT136" s="1346"/>
      <c r="AU136" s="1346"/>
      <c r="AV136" s="1346"/>
      <c r="AW136" s="1346"/>
      <c r="AX136" s="1346"/>
      <c r="AY136" s="1346"/>
      <c r="AZ136" s="1346"/>
      <c r="BA136" s="1346"/>
      <c r="BB136" s="1346"/>
      <c r="BC136" s="1346"/>
    </row>
    <row r="137" spans="44:55" s="1345" customFormat="1" ht="11.25">
      <c r="AR137" s="1346"/>
      <c r="AS137" s="1346"/>
      <c r="AT137" s="1346"/>
      <c r="AU137" s="1346"/>
      <c r="AV137" s="1346"/>
      <c r="AW137" s="1346"/>
      <c r="AX137" s="1346"/>
      <c r="AY137" s="1346"/>
      <c r="AZ137" s="1346"/>
      <c r="BA137" s="1346"/>
      <c r="BB137" s="1346"/>
      <c r="BC137" s="1346"/>
    </row>
    <row r="138" spans="44:55" s="1345" customFormat="1" ht="11.25">
      <c r="AR138" s="1346"/>
      <c r="AS138" s="1346"/>
      <c r="AT138" s="1346"/>
      <c r="AU138" s="1346"/>
      <c r="AV138" s="1346"/>
      <c r="AW138" s="1346"/>
      <c r="AX138" s="1346"/>
      <c r="AY138" s="1346"/>
      <c r="AZ138" s="1346"/>
      <c r="BA138" s="1346"/>
      <c r="BB138" s="1346"/>
      <c r="BC138" s="1346"/>
    </row>
    <row r="139" spans="44:55" s="1345" customFormat="1" ht="11.25">
      <c r="AR139" s="1346"/>
      <c r="AS139" s="1346"/>
      <c r="AT139" s="1346"/>
      <c r="AU139" s="1346"/>
      <c r="AV139" s="1346"/>
      <c r="AW139" s="1346"/>
      <c r="AX139" s="1346"/>
      <c r="AY139" s="1346"/>
      <c r="AZ139" s="1346"/>
      <c r="BA139" s="1346"/>
      <c r="BB139" s="1346"/>
      <c r="BC139" s="1346"/>
    </row>
    <row r="140" spans="44:55" s="1345" customFormat="1" ht="11.25">
      <c r="AR140" s="1346"/>
      <c r="AS140" s="1346"/>
      <c r="AT140" s="1346"/>
      <c r="AU140" s="1346"/>
      <c r="AV140" s="1346"/>
      <c r="AW140" s="1346"/>
      <c r="AX140" s="1346"/>
      <c r="AY140" s="1346"/>
      <c r="AZ140" s="1346"/>
      <c r="BA140" s="1346"/>
      <c r="BB140" s="1346"/>
      <c r="BC140" s="1346"/>
    </row>
    <row r="141" spans="44:55" s="1345" customFormat="1" ht="11.25">
      <c r="AR141" s="1346"/>
      <c r="AS141" s="1346"/>
      <c r="AT141" s="1346"/>
      <c r="AU141" s="1346"/>
      <c r="AV141" s="1346"/>
      <c r="AW141" s="1346"/>
      <c r="AX141" s="1346"/>
      <c r="AY141" s="1346"/>
      <c r="AZ141" s="1346"/>
      <c r="BA141" s="1346"/>
      <c r="BB141" s="1346"/>
      <c r="BC141" s="1346"/>
    </row>
    <row r="142" spans="44:55" s="1345" customFormat="1" ht="11.25">
      <c r="AR142" s="1346"/>
      <c r="AS142" s="1346"/>
      <c r="AT142" s="1346"/>
      <c r="AU142" s="1346"/>
      <c r="AV142" s="1346"/>
      <c r="AW142" s="1346"/>
      <c r="AX142" s="1346"/>
      <c r="AY142" s="1346"/>
      <c r="AZ142" s="1346"/>
      <c r="BA142" s="1346"/>
      <c r="BB142" s="1346"/>
      <c r="BC142" s="1346"/>
    </row>
    <row r="143" spans="44:55" s="1345" customFormat="1" ht="11.25">
      <c r="AR143" s="1346"/>
      <c r="AS143" s="1346"/>
      <c r="AT143" s="1346"/>
      <c r="AU143" s="1346"/>
      <c r="AV143" s="1346"/>
      <c r="AW143" s="1346"/>
      <c r="AX143" s="1346"/>
      <c r="AY143" s="1346"/>
      <c r="AZ143" s="1346"/>
      <c r="BA143" s="1346"/>
      <c r="BB143" s="1346"/>
      <c r="BC143" s="1346"/>
    </row>
    <row r="144" spans="44:55" s="1345" customFormat="1" ht="11.25">
      <c r="AR144" s="1346"/>
      <c r="AS144" s="1346"/>
      <c r="AT144" s="1346"/>
      <c r="AU144" s="1346"/>
      <c r="AV144" s="1346"/>
      <c r="AW144" s="1346"/>
      <c r="AX144" s="1346"/>
      <c r="AY144" s="1346"/>
      <c r="AZ144" s="1346"/>
      <c r="BA144" s="1346"/>
      <c r="BB144" s="1346"/>
      <c r="BC144" s="1346"/>
    </row>
    <row r="145" spans="44:55" s="1345" customFormat="1" ht="11.25">
      <c r="AR145" s="1346"/>
      <c r="AS145" s="1346"/>
      <c r="AT145" s="1346"/>
      <c r="AU145" s="1346"/>
      <c r="AV145" s="1346"/>
      <c r="AW145" s="1346"/>
      <c r="AX145" s="1346"/>
      <c r="AY145" s="1346"/>
      <c r="AZ145" s="1346"/>
      <c r="BA145" s="1346"/>
      <c r="BB145" s="1346"/>
      <c r="BC145" s="1346"/>
    </row>
    <row r="146" spans="44:55" s="1345" customFormat="1" ht="11.25">
      <c r="AR146" s="1346"/>
      <c r="AS146" s="1346"/>
      <c r="AT146" s="1346"/>
      <c r="AU146" s="1346"/>
      <c r="AV146" s="1346"/>
      <c r="AW146" s="1346"/>
      <c r="AX146" s="1346"/>
      <c r="AY146" s="1346"/>
      <c r="AZ146" s="1346"/>
      <c r="BA146" s="1346"/>
      <c r="BB146" s="1346"/>
      <c r="BC146" s="1346"/>
    </row>
    <row r="147" spans="44:55" s="1345" customFormat="1" ht="11.25">
      <c r="AR147" s="1346"/>
      <c r="AS147" s="1346"/>
      <c r="AT147" s="1346"/>
      <c r="AU147" s="1346"/>
      <c r="AV147" s="1346"/>
      <c r="AW147" s="1346"/>
      <c r="AX147" s="1346"/>
      <c r="AY147" s="1346"/>
      <c r="AZ147" s="1346"/>
      <c r="BA147" s="1346"/>
      <c r="BB147" s="1346"/>
      <c r="BC147" s="1346"/>
    </row>
    <row r="148" spans="44:55" s="1345" customFormat="1" ht="11.25">
      <c r="AR148" s="1346"/>
      <c r="AS148" s="1346"/>
      <c r="AT148" s="1346"/>
      <c r="AU148" s="1346"/>
      <c r="AV148" s="1346"/>
      <c r="AW148" s="1346"/>
      <c r="AX148" s="1346"/>
      <c r="AY148" s="1346"/>
      <c r="AZ148" s="1346"/>
      <c r="BA148" s="1346"/>
      <c r="BB148" s="1346"/>
      <c r="BC148" s="1346"/>
    </row>
    <row r="149" spans="44:55" s="1345" customFormat="1" ht="11.25">
      <c r="AR149" s="1346"/>
      <c r="AS149" s="1346"/>
      <c r="AT149" s="1346"/>
      <c r="AU149" s="1346"/>
      <c r="AV149" s="1346"/>
      <c r="AW149" s="1346"/>
      <c r="AX149" s="1346"/>
      <c r="AY149" s="1346"/>
      <c r="AZ149" s="1346"/>
      <c r="BA149" s="1346"/>
      <c r="BB149" s="1346"/>
      <c r="BC149" s="1346"/>
    </row>
    <row r="150" spans="44:55" s="1345" customFormat="1" ht="11.25">
      <c r="AR150" s="1346"/>
      <c r="AS150" s="1346"/>
      <c r="AT150" s="1346"/>
      <c r="AU150" s="1346"/>
      <c r="AV150" s="1346"/>
      <c r="AW150" s="1346"/>
      <c r="AX150" s="1346"/>
      <c r="AY150" s="1346"/>
      <c r="AZ150" s="1346"/>
      <c r="BA150" s="1346"/>
      <c r="BB150" s="1346"/>
      <c r="BC150" s="1346"/>
    </row>
    <row r="151" spans="44:55" s="1345" customFormat="1" ht="11.25">
      <c r="AR151" s="1346"/>
      <c r="AS151" s="1346"/>
      <c r="AT151" s="1346"/>
      <c r="AU151" s="1346"/>
      <c r="AV151" s="1346"/>
      <c r="AW151" s="1346"/>
      <c r="AX151" s="1346"/>
      <c r="AY151" s="1346"/>
      <c r="AZ151" s="1346"/>
      <c r="BA151" s="1346"/>
      <c r="BB151" s="1346"/>
      <c r="BC151" s="1346"/>
    </row>
    <row r="152" spans="44:55" s="1345" customFormat="1" ht="11.25">
      <c r="AR152" s="1346"/>
      <c r="AS152" s="1346"/>
      <c r="AT152" s="1346"/>
      <c r="AU152" s="1346"/>
      <c r="AV152" s="1346"/>
      <c r="AW152" s="1346"/>
      <c r="AX152" s="1346"/>
      <c r="AY152" s="1346"/>
      <c r="AZ152" s="1346"/>
      <c r="BA152" s="1346"/>
      <c r="BB152" s="1346"/>
      <c r="BC152" s="1346"/>
    </row>
    <row r="153" spans="44:55" s="1345" customFormat="1" ht="11.25">
      <c r="AR153" s="1346"/>
      <c r="AS153" s="1346"/>
      <c r="AT153" s="1346"/>
      <c r="AU153" s="1346"/>
      <c r="AV153" s="1346"/>
      <c r="AW153" s="1346"/>
      <c r="AX153" s="1346"/>
      <c r="AY153" s="1346"/>
      <c r="AZ153" s="1346"/>
      <c r="BA153" s="1346"/>
      <c r="BB153" s="1346"/>
      <c r="BC153" s="1346"/>
    </row>
    <row r="154" spans="44:55" s="1345" customFormat="1" ht="11.25">
      <c r="AR154" s="1346"/>
      <c r="AS154" s="1346"/>
      <c r="AT154" s="1346"/>
      <c r="AU154" s="1346"/>
      <c r="AV154" s="1346"/>
      <c r="AW154" s="1346"/>
      <c r="AX154" s="1346"/>
      <c r="AY154" s="1346"/>
      <c r="AZ154" s="1346"/>
      <c r="BA154" s="1346"/>
      <c r="BB154" s="1346"/>
      <c r="BC154" s="1346"/>
    </row>
    <row r="155" spans="44:55" s="1345" customFormat="1" ht="11.25">
      <c r="AR155" s="1346"/>
      <c r="AS155" s="1346"/>
      <c r="AT155" s="1346"/>
      <c r="AU155" s="1346"/>
      <c r="AV155" s="1346"/>
      <c r="AW155" s="1346"/>
      <c r="AX155" s="1346"/>
      <c r="AY155" s="1346"/>
      <c r="AZ155" s="1346"/>
      <c r="BA155" s="1346"/>
      <c r="BB155" s="1346"/>
      <c r="BC155" s="1346"/>
    </row>
    <row r="156" spans="44:55" s="1345" customFormat="1" ht="11.25">
      <c r="AR156" s="1346"/>
      <c r="AS156" s="1346"/>
      <c r="AT156" s="1346"/>
      <c r="AU156" s="1346"/>
      <c r="AV156" s="1346"/>
      <c r="AW156" s="1346"/>
      <c r="AX156" s="1346"/>
      <c r="AY156" s="1346"/>
      <c r="AZ156" s="1346"/>
      <c r="BA156" s="1346"/>
      <c r="BB156" s="1346"/>
      <c r="BC156" s="1346"/>
    </row>
    <row r="157" spans="44:55" s="1345" customFormat="1" ht="11.25">
      <c r="AR157" s="1346"/>
      <c r="AS157" s="1346"/>
      <c r="AT157" s="1346"/>
      <c r="AU157" s="1346"/>
      <c r="AV157" s="1346"/>
      <c r="AW157" s="1346"/>
      <c r="AX157" s="1346"/>
      <c r="AY157" s="1346"/>
      <c r="AZ157" s="1346"/>
      <c r="BA157" s="1346"/>
      <c r="BB157" s="1346"/>
      <c r="BC157" s="1346"/>
    </row>
    <row r="158" spans="44:55" s="1345" customFormat="1" ht="11.25">
      <c r="AR158" s="1346"/>
      <c r="AS158" s="1346"/>
      <c r="AT158" s="1346"/>
      <c r="AU158" s="1346"/>
      <c r="AV158" s="1346"/>
      <c r="AW158" s="1346"/>
      <c r="AX158" s="1346"/>
      <c r="AY158" s="1346"/>
      <c r="AZ158" s="1346"/>
      <c r="BA158" s="1346"/>
      <c r="BB158" s="1346"/>
      <c r="BC158" s="1346"/>
    </row>
    <row r="159" spans="44:55" s="1345" customFormat="1" ht="11.25">
      <c r="AR159" s="1346"/>
      <c r="AS159" s="1346"/>
      <c r="AT159" s="1346"/>
      <c r="AU159" s="1346"/>
      <c r="AV159" s="1346"/>
      <c r="AW159" s="1346"/>
      <c r="AX159" s="1346"/>
      <c r="AY159" s="1346"/>
      <c r="AZ159" s="1346"/>
      <c r="BA159" s="1346"/>
      <c r="BB159" s="1346"/>
      <c r="BC159" s="1346"/>
    </row>
    <row r="160" spans="44:55" s="1345" customFormat="1" ht="11.25">
      <c r="AR160" s="1346"/>
      <c r="AS160" s="1346"/>
      <c r="AT160" s="1346"/>
      <c r="AU160" s="1346"/>
      <c r="AV160" s="1346"/>
      <c r="AW160" s="1346"/>
      <c r="AX160" s="1346"/>
      <c r="AY160" s="1346"/>
      <c r="AZ160" s="1346"/>
      <c r="BA160" s="1346"/>
      <c r="BB160" s="1346"/>
      <c r="BC160" s="1346"/>
    </row>
    <row r="161" spans="44:55" s="1345" customFormat="1" ht="11.25">
      <c r="AR161" s="1346"/>
      <c r="AS161" s="1346"/>
      <c r="AT161" s="1346"/>
      <c r="AU161" s="1346"/>
      <c r="AV161" s="1346"/>
      <c r="AW161" s="1346"/>
      <c r="AX161" s="1346"/>
      <c r="AY161" s="1346"/>
      <c r="AZ161" s="1346"/>
      <c r="BA161" s="1346"/>
      <c r="BB161" s="1346"/>
      <c r="BC161" s="1346"/>
    </row>
    <row r="162" spans="44:55" s="1345" customFormat="1" ht="11.25">
      <c r="AR162" s="1346"/>
      <c r="AS162" s="1346"/>
      <c r="AT162" s="1346"/>
      <c r="AU162" s="1346"/>
      <c r="AV162" s="1346"/>
      <c r="AW162" s="1346"/>
      <c r="AX162" s="1346"/>
      <c r="AY162" s="1346"/>
      <c r="AZ162" s="1346"/>
      <c r="BA162" s="1346"/>
      <c r="BB162" s="1346"/>
      <c r="BC162" s="1346"/>
    </row>
    <row r="163" spans="44:55" s="1345" customFormat="1" ht="11.25">
      <c r="AR163" s="1346"/>
      <c r="AS163" s="1346"/>
      <c r="AT163" s="1346"/>
      <c r="AU163" s="1346"/>
      <c r="AV163" s="1346"/>
      <c r="AW163" s="1346"/>
      <c r="AX163" s="1346"/>
      <c r="AY163" s="1346"/>
      <c r="AZ163" s="1346"/>
      <c r="BA163" s="1346"/>
      <c r="BB163" s="1346"/>
      <c r="BC163" s="1346"/>
    </row>
    <row r="164" spans="44:55" s="1345" customFormat="1" ht="11.25">
      <c r="AR164" s="1346"/>
      <c r="AS164" s="1346"/>
      <c r="AT164" s="1346"/>
      <c r="AU164" s="1346"/>
      <c r="AV164" s="1346"/>
      <c r="AW164" s="1346"/>
      <c r="AX164" s="1346"/>
      <c r="AY164" s="1346"/>
      <c r="AZ164" s="1346"/>
      <c r="BA164" s="1346"/>
      <c r="BB164" s="1346"/>
      <c r="BC164" s="1346"/>
    </row>
    <row r="165" spans="44:55" s="1345" customFormat="1" ht="11.25">
      <c r="AR165" s="1346"/>
      <c r="AS165" s="1346"/>
      <c r="AT165" s="1346"/>
      <c r="AU165" s="1346"/>
      <c r="AV165" s="1346"/>
      <c r="AW165" s="1346"/>
      <c r="AX165" s="1346"/>
      <c r="AY165" s="1346"/>
      <c r="AZ165" s="1346"/>
      <c r="BA165" s="1346"/>
      <c r="BB165" s="1346"/>
      <c r="BC165" s="1346"/>
    </row>
    <row r="166" spans="44:55" s="1345" customFormat="1" ht="11.25">
      <c r="AR166" s="1346"/>
      <c r="AS166" s="1346"/>
      <c r="AT166" s="1346"/>
      <c r="AU166" s="1346"/>
      <c r="AV166" s="1346"/>
      <c r="AW166" s="1346"/>
      <c r="AX166" s="1346"/>
      <c r="AY166" s="1346"/>
      <c r="AZ166" s="1346"/>
      <c r="BA166" s="1346"/>
      <c r="BB166" s="1346"/>
      <c r="BC166" s="1346"/>
    </row>
    <row r="167" spans="44:55" s="1345" customFormat="1" ht="11.25">
      <c r="AR167" s="1346"/>
      <c r="AS167" s="1346"/>
      <c r="AT167" s="1346"/>
      <c r="AU167" s="1346"/>
      <c r="AV167" s="1346"/>
      <c r="AW167" s="1346"/>
      <c r="AX167" s="1346"/>
      <c r="AY167" s="1346"/>
      <c r="AZ167" s="1346"/>
      <c r="BA167" s="1346"/>
      <c r="BB167" s="1346"/>
      <c r="BC167" s="1346"/>
    </row>
    <row r="168" spans="44:55" s="1345" customFormat="1" ht="11.25">
      <c r="AR168" s="1346"/>
      <c r="AS168" s="1346"/>
      <c r="AT168" s="1346"/>
      <c r="AU168" s="1346"/>
      <c r="AV168" s="1346"/>
      <c r="AW168" s="1346"/>
      <c r="AX168" s="1346"/>
      <c r="AY168" s="1346"/>
      <c r="AZ168" s="1346"/>
      <c r="BA168" s="1346"/>
      <c r="BB168" s="1346"/>
      <c r="BC168" s="1346"/>
    </row>
    <row r="169" spans="44:55" s="1345" customFormat="1" ht="11.25">
      <c r="AR169" s="1346"/>
      <c r="AS169" s="1346"/>
      <c r="AT169" s="1346"/>
      <c r="AU169" s="1346"/>
      <c r="AV169" s="1346"/>
      <c r="AW169" s="1346"/>
      <c r="AX169" s="1346"/>
      <c r="AY169" s="1346"/>
      <c r="AZ169" s="1346"/>
      <c r="BA169" s="1346"/>
      <c r="BB169" s="1346"/>
      <c r="BC169" s="1346"/>
    </row>
    <row r="170" spans="44:55" s="1345" customFormat="1" ht="11.25">
      <c r="AR170" s="1346"/>
      <c r="AS170" s="1346"/>
      <c r="AT170" s="1346"/>
      <c r="AU170" s="1346"/>
      <c r="AV170" s="1346"/>
      <c r="AW170" s="1346"/>
      <c r="AX170" s="1346"/>
      <c r="AY170" s="1346"/>
      <c r="AZ170" s="1346"/>
      <c r="BA170" s="1346"/>
      <c r="BB170" s="1346"/>
      <c r="BC170" s="1346"/>
    </row>
    <row r="171" spans="44:55" s="1345" customFormat="1" ht="11.25">
      <c r="AR171" s="1346"/>
      <c r="AS171" s="1346"/>
      <c r="AT171" s="1346"/>
      <c r="AU171" s="1346"/>
      <c r="AV171" s="1346"/>
      <c r="AW171" s="1346"/>
      <c r="AX171" s="1346"/>
      <c r="AY171" s="1346"/>
      <c r="AZ171" s="1346"/>
      <c r="BA171" s="1346"/>
      <c r="BB171" s="1346"/>
      <c r="BC171" s="1346"/>
    </row>
    <row r="172" spans="44:55" s="1345" customFormat="1" ht="11.25">
      <c r="AR172" s="1346"/>
      <c r="AS172" s="1346"/>
      <c r="AT172" s="1346"/>
      <c r="AU172" s="1346"/>
      <c r="AV172" s="1346"/>
      <c r="AW172" s="1346"/>
      <c r="AX172" s="1346"/>
      <c r="AY172" s="1346"/>
      <c r="AZ172" s="1346"/>
      <c r="BA172" s="1346"/>
      <c r="BB172" s="1346"/>
      <c r="BC172" s="1346"/>
    </row>
    <row r="173" spans="44:55" s="1345" customFormat="1" ht="11.25">
      <c r="AR173" s="1346"/>
      <c r="AS173" s="1346"/>
      <c r="AT173" s="1346"/>
      <c r="AU173" s="1346"/>
      <c r="AV173" s="1346"/>
      <c r="AW173" s="1346"/>
      <c r="AX173" s="1346"/>
      <c r="AY173" s="1346"/>
      <c r="AZ173" s="1346"/>
      <c r="BA173" s="1346"/>
      <c r="BB173" s="1346"/>
      <c r="BC173" s="1346"/>
    </row>
    <row r="174" spans="44:55" s="1345" customFormat="1" ht="11.25">
      <c r="AR174" s="1346"/>
      <c r="AS174" s="1346"/>
      <c r="AT174" s="1346"/>
      <c r="AU174" s="1346"/>
      <c r="AV174" s="1346"/>
      <c r="AW174" s="1346"/>
      <c r="AX174" s="1346"/>
      <c r="AY174" s="1346"/>
      <c r="AZ174" s="1346"/>
      <c r="BA174" s="1346"/>
      <c r="BB174" s="1346"/>
      <c r="BC174" s="1346"/>
    </row>
    <row r="175" spans="44:55" s="1345" customFormat="1" ht="11.25">
      <c r="AR175" s="1346"/>
      <c r="AS175" s="1346"/>
      <c r="AT175" s="1346"/>
      <c r="AU175" s="1346"/>
      <c r="AV175" s="1346"/>
      <c r="AW175" s="1346"/>
      <c r="AX175" s="1346"/>
      <c r="AY175" s="1346"/>
      <c r="AZ175" s="1346"/>
      <c r="BA175" s="1346"/>
      <c r="BB175" s="1346"/>
      <c r="BC175" s="1346"/>
    </row>
    <row r="176" spans="44:55" s="1345" customFormat="1" ht="11.25">
      <c r="AR176" s="1346"/>
      <c r="AS176" s="1346"/>
      <c r="AT176" s="1346"/>
      <c r="AU176" s="1346"/>
      <c r="AV176" s="1346"/>
      <c r="AW176" s="1346"/>
      <c r="AX176" s="1346"/>
      <c r="AY176" s="1346"/>
      <c r="AZ176" s="1346"/>
      <c r="BA176" s="1346"/>
      <c r="BB176" s="1346"/>
      <c r="BC176" s="1346"/>
    </row>
    <row r="177" spans="44:55" s="1345" customFormat="1" ht="11.25">
      <c r="AR177" s="1346"/>
      <c r="AS177" s="1346"/>
      <c r="AT177" s="1346"/>
      <c r="AU177" s="1346"/>
      <c r="AV177" s="1346"/>
      <c r="AW177" s="1346"/>
      <c r="AX177" s="1346"/>
      <c r="AY177" s="1346"/>
      <c r="AZ177" s="1346"/>
      <c r="BA177" s="1346"/>
      <c r="BB177" s="1346"/>
      <c r="BC177" s="1346"/>
    </row>
    <row r="178" spans="44:55" s="1345" customFormat="1" ht="11.25">
      <c r="AR178" s="1346"/>
      <c r="AS178" s="1346"/>
      <c r="AT178" s="1346"/>
      <c r="AU178" s="1346"/>
      <c r="AV178" s="1346"/>
      <c r="AW178" s="1346"/>
      <c r="AX178" s="1346"/>
      <c r="AY178" s="1346"/>
      <c r="AZ178" s="1346"/>
      <c r="BA178" s="1346"/>
      <c r="BB178" s="1346"/>
      <c r="BC178" s="1346"/>
    </row>
    <row r="179" spans="44:55" s="1345" customFormat="1" ht="11.25">
      <c r="AR179" s="1346"/>
      <c r="AS179" s="1346"/>
      <c r="AT179" s="1346"/>
      <c r="AU179" s="1346"/>
      <c r="AV179" s="1346"/>
      <c r="AW179" s="1346"/>
      <c r="AX179" s="1346"/>
      <c r="AY179" s="1346"/>
      <c r="AZ179" s="1346"/>
      <c r="BA179" s="1346"/>
      <c r="BB179" s="1346"/>
      <c r="BC179" s="1346"/>
    </row>
    <row r="180" spans="44:55" s="1345" customFormat="1" ht="11.25">
      <c r="AR180" s="1346"/>
      <c r="AS180" s="1346"/>
      <c r="AT180" s="1346"/>
      <c r="AU180" s="1346"/>
      <c r="AV180" s="1346"/>
      <c r="AW180" s="1346"/>
      <c r="AX180" s="1346"/>
      <c r="AY180" s="1346"/>
      <c r="AZ180" s="1346"/>
      <c r="BA180" s="1346"/>
      <c r="BB180" s="1346"/>
      <c r="BC180" s="1346"/>
    </row>
    <row r="181" spans="44:55" s="1345" customFormat="1" ht="11.25">
      <c r="AR181" s="1346"/>
      <c r="AS181" s="1346"/>
      <c r="AT181" s="1346"/>
      <c r="AU181" s="1346"/>
      <c r="AV181" s="1346"/>
      <c r="AW181" s="1346"/>
      <c r="AX181" s="1346"/>
      <c r="AY181" s="1346"/>
      <c r="AZ181" s="1346"/>
      <c r="BA181" s="1346"/>
      <c r="BB181" s="1346"/>
      <c r="BC181" s="1346"/>
    </row>
    <row r="182" spans="44:55" s="1345" customFormat="1" ht="11.25">
      <c r="AR182" s="1346"/>
      <c r="AS182" s="1346"/>
      <c r="AT182" s="1346"/>
      <c r="AU182" s="1346"/>
      <c r="AV182" s="1346"/>
      <c r="AW182" s="1346"/>
      <c r="AX182" s="1346"/>
      <c r="AY182" s="1346"/>
      <c r="AZ182" s="1346"/>
      <c r="BA182" s="1346"/>
      <c r="BB182" s="1346"/>
      <c r="BC182" s="1346"/>
    </row>
    <row r="183" spans="44:55" s="1345" customFormat="1" ht="11.25">
      <c r="AR183" s="1346"/>
      <c r="AS183" s="1346"/>
      <c r="AT183" s="1346"/>
      <c r="AU183" s="1346"/>
      <c r="AV183" s="1346"/>
      <c r="AW183" s="1346"/>
      <c r="AX183" s="1346"/>
      <c r="AY183" s="1346"/>
      <c r="AZ183" s="1346"/>
      <c r="BA183" s="1346"/>
      <c r="BB183" s="1346"/>
      <c r="BC183" s="1346"/>
    </row>
    <row r="184" spans="44:55" s="1345" customFormat="1" ht="11.25">
      <c r="AR184" s="1346"/>
      <c r="AS184" s="1346"/>
      <c r="AT184" s="1346"/>
      <c r="AU184" s="1346"/>
      <c r="AV184" s="1346"/>
      <c r="AW184" s="1346"/>
      <c r="AX184" s="1346"/>
      <c r="AY184" s="1346"/>
      <c r="AZ184" s="1346"/>
      <c r="BA184" s="1346"/>
      <c r="BB184" s="1346"/>
      <c r="BC184" s="1346"/>
    </row>
    <row r="185" spans="44:55" s="1345" customFormat="1" ht="11.25">
      <c r="AR185" s="1346"/>
      <c r="AS185" s="1346"/>
      <c r="AT185" s="1346"/>
      <c r="AU185" s="1346"/>
      <c r="AV185" s="1346"/>
      <c r="AW185" s="1346"/>
      <c r="AX185" s="1346"/>
      <c r="AY185" s="1346"/>
      <c r="AZ185" s="1346"/>
      <c r="BA185" s="1346"/>
      <c r="BB185" s="1346"/>
      <c r="BC185" s="1346"/>
    </row>
    <row r="186" spans="44:55" s="1345" customFormat="1" ht="11.25">
      <c r="AR186" s="1346"/>
      <c r="AS186" s="1346"/>
      <c r="AT186" s="1346"/>
      <c r="AU186" s="1346"/>
      <c r="AV186" s="1346"/>
      <c r="AW186" s="1346"/>
      <c r="AX186" s="1346"/>
      <c r="AY186" s="1346"/>
      <c r="AZ186" s="1346"/>
      <c r="BA186" s="1346"/>
      <c r="BB186" s="1346"/>
      <c r="BC186" s="1346"/>
    </row>
    <row r="187" spans="44:55" s="1345" customFormat="1" ht="11.25">
      <c r="AR187" s="1346"/>
      <c r="AS187" s="1346"/>
      <c r="AT187" s="1346"/>
      <c r="AU187" s="1346"/>
      <c r="AV187" s="1346"/>
      <c r="AW187" s="1346"/>
      <c r="AX187" s="1346"/>
      <c r="AY187" s="1346"/>
      <c r="AZ187" s="1346"/>
      <c r="BA187" s="1346"/>
      <c r="BB187" s="1346"/>
      <c r="BC187" s="1346"/>
    </row>
    <row r="188" spans="44:55" s="1345" customFormat="1" ht="11.25">
      <c r="AR188" s="1346"/>
      <c r="AS188" s="1346"/>
      <c r="AT188" s="1346"/>
      <c r="AU188" s="1346"/>
      <c r="AV188" s="1346"/>
      <c r="AW188" s="1346"/>
      <c r="AX188" s="1346"/>
      <c r="AY188" s="1346"/>
      <c r="AZ188" s="1346"/>
      <c r="BA188" s="1346"/>
      <c r="BB188" s="1346"/>
      <c r="BC188" s="1346"/>
    </row>
    <row r="189" spans="44:55" s="1345" customFormat="1" ht="11.25">
      <c r="AR189" s="1346"/>
      <c r="AS189" s="1346"/>
      <c r="AT189" s="1346"/>
      <c r="AU189" s="1346"/>
      <c r="AV189" s="1346"/>
      <c r="AW189" s="1346"/>
      <c r="AX189" s="1346"/>
      <c r="AY189" s="1346"/>
      <c r="AZ189" s="1346"/>
      <c r="BA189" s="1346"/>
      <c r="BB189" s="1346"/>
      <c r="BC189" s="1346"/>
    </row>
    <row r="190" spans="44:55" s="1345" customFormat="1" ht="11.25">
      <c r="AR190" s="1346"/>
      <c r="AS190" s="1346"/>
      <c r="AT190" s="1346"/>
      <c r="AU190" s="1346"/>
      <c r="AV190" s="1346"/>
      <c r="AW190" s="1346"/>
      <c r="AX190" s="1346"/>
      <c r="AY190" s="1346"/>
      <c r="AZ190" s="1346"/>
      <c r="BA190" s="1346"/>
      <c r="BB190" s="1346"/>
      <c r="BC190" s="1346"/>
    </row>
    <row r="191" spans="44:55" s="1345" customFormat="1" ht="11.25">
      <c r="AR191" s="1346"/>
      <c r="AS191" s="1346"/>
      <c r="AT191" s="1346"/>
      <c r="AU191" s="1346"/>
      <c r="AV191" s="1346"/>
      <c r="AW191" s="1346"/>
      <c r="AX191" s="1346"/>
      <c r="AY191" s="1346"/>
      <c r="AZ191" s="1346"/>
      <c r="BA191" s="1346"/>
      <c r="BB191" s="1346"/>
      <c r="BC191" s="1346"/>
    </row>
    <row r="192" spans="44:55" s="1345" customFormat="1" ht="11.25">
      <c r="AR192" s="1346"/>
      <c r="AS192" s="1346"/>
      <c r="AT192" s="1346"/>
      <c r="AU192" s="1346"/>
      <c r="AV192" s="1346"/>
      <c r="AW192" s="1346"/>
      <c r="AX192" s="1346"/>
      <c r="AY192" s="1346"/>
      <c r="AZ192" s="1346"/>
      <c r="BA192" s="1346"/>
      <c r="BB192" s="1346"/>
      <c r="BC192" s="1346"/>
    </row>
    <row r="193" spans="44:55" s="1345" customFormat="1" ht="11.25">
      <c r="AR193" s="1346"/>
      <c r="AS193" s="1346"/>
      <c r="AT193" s="1346"/>
      <c r="AU193" s="1346"/>
      <c r="AV193" s="1346"/>
      <c r="AW193" s="1346"/>
      <c r="AX193" s="1346"/>
      <c r="AY193" s="1346"/>
      <c r="AZ193" s="1346"/>
      <c r="BA193" s="1346"/>
      <c r="BB193" s="1346"/>
      <c r="BC193" s="1346"/>
    </row>
    <row r="194" spans="44:55" s="1345" customFormat="1" ht="11.25">
      <c r="AR194" s="1346"/>
      <c r="AS194" s="1346"/>
      <c r="AT194" s="1346"/>
      <c r="AU194" s="1346"/>
      <c r="AV194" s="1346"/>
      <c r="AW194" s="1346"/>
      <c r="AX194" s="1346"/>
      <c r="AY194" s="1346"/>
      <c r="AZ194" s="1346"/>
      <c r="BA194" s="1346"/>
      <c r="BB194" s="1346"/>
      <c r="BC194" s="1346"/>
    </row>
    <row r="195" spans="44:55" s="1345" customFormat="1" ht="11.25">
      <c r="AR195" s="1346"/>
      <c r="AS195" s="1346"/>
      <c r="AT195" s="1346"/>
      <c r="AU195" s="1346"/>
      <c r="AV195" s="1346"/>
      <c r="AW195" s="1346"/>
      <c r="AX195" s="1346"/>
      <c r="AY195" s="1346"/>
      <c r="AZ195" s="1346"/>
      <c r="BA195" s="1346"/>
      <c r="BB195" s="1346"/>
      <c r="BC195" s="1346"/>
    </row>
    <row r="196" spans="44:55" s="1345" customFormat="1" ht="11.25">
      <c r="AR196" s="1346"/>
      <c r="AS196" s="1346"/>
      <c r="AT196" s="1346"/>
      <c r="AU196" s="1346"/>
      <c r="AV196" s="1346"/>
      <c r="AW196" s="1346"/>
      <c r="AX196" s="1346"/>
      <c r="AY196" s="1346"/>
      <c r="AZ196" s="1346"/>
      <c r="BA196" s="1346"/>
      <c r="BB196" s="1346"/>
      <c r="BC196" s="1346"/>
    </row>
    <row r="197" spans="44:55" s="1345" customFormat="1" ht="11.25">
      <c r="AR197" s="1346"/>
      <c r="AS197" s="1346"/>
      <c r="AT197" s="1346"/>
      <c r="AU197" s="1346"/>
      <c r="AV197" s="1346"/>
      <c r="AW197" s="1346"/>
      <c r="AX197" s="1346"/>
      <c r="AY197" s="1346"/>
      <c r="AZ197" s="1346"/>
      <c r="BA197" s="1346"/>
      <c r="BB197" s="1346"/>
      <c r="BC197" s="1346"/>
    </row>
    <row r="198" spans="44:55" s="1345" customFormat="1" ht="11.25">
      <c r="AR198" s="1346"/>
      <c r="AS198" s="1346"/>
      <c r="AT198" s="1346"/>
      <c r="AU198" s="1346"/>
      <c r="AV198" s="1346"/>
      <c r="AW198" s="1346"/>
      <c r="AX198" s="1346"/>
      <c r="AY198" s="1346"/>
      <c r="AZ198" s="1346"/>
      <c r="BA198" s="1346"/>
      <c r="BB198" s="1346"/>
      <c r="BC198" s="1346"/>
    </row>
    <row r="199" spans="44:55" s="1345" customFormat="1" ht="11.25">
      <c r="AR199" s="1346"/>
      <c r="AS199" s="1346"/>
      <c r="AT199" s="1346"/>
      <c r="AU199" s="1346"/>
      <c r="AV199" s="1346"/>
      <c r="AW199" s="1346"/>
      <c r="AX199" s="1346"/>
      <c r="AY199" s="1346"/>
      <c r="AZ199" s="1346"/>
      <c r="BA199" s="1346"/>
      <c r="BB199" s="1346"/>
      <c r="BC199" s="1346"/>
    </row>
    <row r="200" spans="44:55" s="1345" customFormat="1" ht="11.25">
      <c r="AR200" s="1346"/>
      <c r="AS200" s="1346"/>
      <c r="AT200" s="1346"/>
      <c r="AU200" s="1346"/>
      <c r="AV200" s="1346"/>
      <c r="AW200" s="1346"/>
      <c r="AX200" s="1346"/>
      <c r="AY200" s="1346"/>
      <c r="AZ200" s="1346"/>
      <c r="BA200" s="1346"/>
      <c r="BB200" s="1346"/>
      <c r="BC200" s="1346"/>
    </row>
    <row r="201" spans="44:55" s="1345" customFormat="1" ht="11.25">
      <c r="AR201" s="1346"/>
      <c r="AS201" s="1346"/>
      <c r="AT201" s="1346"/>
      <c r="AU201" s="1346"/>
      <c r="AV201" s="1346"/>
      <c r="AW201" s="1346"/>
      <c r="AX201" s="1346"/>
      <c r="AY201" s="1346"/>
      <c r="AZ201" s="1346"/>
      <c r="BA201" s="1346"/>
      <c r="BB201" s="1346"/>
      <c r="BC201" s="1346"/>
    </row>
    <row r="202" spans="44:55" s="1345" customFormat="1" ht="11.25">
      <c r="AR202" s="1346"/>
      <c r="AS202" s="1346"/>
      <c r="AT202" s="1346"/>
      <c r="AU202" s="1346"/>
      <c r="AV202" s="1346"/>
      <c r="AW202" s="1346"/>
      <c r="AX202" s="1346"/>
      <c r="AY202" s="1346"/>
      <c r="AZ202" s="1346"/>
      <c r="BA202" s="1346"/>
      <c r="BB202" s="1346"/>
      <c r="BC202" s="1346"/>
    </row>
    <row r="203" spans="44:55" s="1345" customFormat="1" ht="11.25">
      <c r="AR203" s="1346"/>
      <c r="AS203" s="1346"/>
      <c r="AT203" s="1346"/>
      <c r="AU203" s="1346"/>
      <c r="AV203" s="1346"/>
      <c r="AW203" s="1346"/>
      <c r="AX203" s="1346"/>
      <c r="AY203" s="1346"/>
      <c r="AZ203" s="1346"/>
      <c r="BA203" s="1346"/>
      <c r="BB203" s="1346"/>
      <c r="BC203" s="1346"/>
    </row>
    <row r="204" spans="44:55" s="1345" customFormat="1" ht="11.25">
      <c r="AR204" s="1346"/>
      <c r="AS204" s="1346"/>
      <c r="AT204" s="1346"/>
      <c r="AU204" s="1346"/>
      <c r="AV204" s="1346"/>
      <c r="AW204" s="1346"/>
      <c r="AX204" s="1346"/>
      <c r="AY204" s="1346"/>
      <c r="AZ204" s="1346"/>
      <c r="BA204" s="1346"/>
      <c r="BB204" s="1346"/>
      <c r="BC204" s="1346"/>
    </row>
    <row r="205" spans="44:55" s="1345" customFormat="1" ht="11.25">
      <c r="AR205" s="1346"/>
      <c r="AS205" s="1346"/>
      <c r="AT205" s="1346"/>
      <c r="AU205" s="1346"/>
      <c r="AV205" s="1346"/>
      <c r="AW205" s="1346"/>
      <c r="AX205" s="1346"/>
      <c r="AY205" s="1346"/>
      <c r="AZ205" s="1346"/>
      <c r="BA205" s="1346"/>
      <c r="BB205" s="1346"/>
      <c r="BC205" s="1346"/>
    </row>
    <row r="206" spans="44:55" s="1345" customFormat="1" ht="11.25">
      <c r="AR206" s="1346"/>
      <c r="AS206" s="1346"/>
      <c r="AT206" s="1346"/>
      <c r="AU206" s="1346"/>
      <c r="AV206" s="1346"/>
      <c r="AW206" s="1346"/>
      <c r="AX206" s="1346"/>
      <c r="AY206" s="1346"/>
      <c r="AZ206" s="1346"/>
      <c r="BA206" s="1346"/>
      <c r="BB206" s="1346"/>
      <c r="BC206" s="1346"/>
    </row>
    <row r="207" spans="44:55" s="1345" customFormat="1" ht="11.25">
      <c r="AR207" s="1346"/>
      <c r="AS207" s="1346"/>
      <c r="AT207" s="1346"/>
      <c r="AU207" s="1346"/>
      <c r="AV207" s="1346"/>
      <c r="AW207" s="1346"/>
      <c r="AX207" s="1346"/>
      <c r="AY207" s="1346"/>
      <c r="AZ207" s="1346"/>
      <c r="BA207" s="1346"/>
      <c r="BB207" s="1346"/>
      <c r="BC207" s="1346"/>
    </row>
    <row r="208" spans="44:55" s="1345" customFormat="1" ht="11.25">
      <c r="AR208" s="1346"/>
      <c r="AS208" s="1346"/>
      <c r="AT208" s="1346"/>
      <c r="AU208" s="1346"/>
      <c r="AV208" s="1346"/>
      <c r="AW208" s="1346"/>
      <c r="AX208" s="1346"/>
      <c r="AY208" s="1346"/>
      <c r="AZ208" s="1346"/>
      <c r="BA208" s="1346"/>
      <c r="BB208" s="1346"/>
      <c r="BC208" s="1346"/>
    </row>
    <row r="209" spans="44:55" s="1345" customFormat="1" ht="11.25">
      <c r="AR209" s="1346"/>
      <c r="AS209" s="1346"/>
      <c r="AT209" s="1346"/>
      <c r="AU209" s="1346"/>
      <c r="AV209" s="1346"/>
      <c r="AW209" s="1346"/>
      <c r="AX209" s="1346"/>
      <c r="AY209" s="1346"/>
      <c r="AZ209" s="1346"/>
      <c r="BA209" s="1346"/>
      <c r="BB209" s="1346"/>
      <c r="BC209" s="1346"/>
    </row>
    <row r="210" spans="44:55" s="1345" customFormat="1" ht="11.25">
      <c r="AR210" s="1346"/>
      <c r="AS210" s="1346"/>
      <c r="AT210" s="1346"/>
      <c r="AU210" s="1346"/>
      <c r="AV210" s="1346"/>
      <c r="AW210" s="1346"/>
      <c r="AX210" s="1346"/>
      <c r="AY210" s="1346"/>
      <c r="AZ210" s="1346"/>
      <c r="BA210" s="1346"/>
      <c r="BB210" s="1346"/>
      <c r="BC210" s="1346"/>
    </row>
    <row r="211" spans="44:55" s="1345" customFormat="1" ht="11.25">
      <c r="AR211" s="1346"/>
      <c r="AS211" s="1346"/>
      <c r="AT211" s="1346"/>
      <c r="AU211" s="1346"/>
      <c r="AV211" s="1346"/>
      <c r="AW211" s="1346"/>
      <c r="AX211" s="1346"/>
      <c r="AY211" s="1346"/>
      <c r="AZ211" s="1346"/>
      <c r="BA211" s="1346"/>
      <c r="BB211" s="1346"/>
      <c r="BC211" s="1346"/>
    </row>
    <row r="212" spans="44:55" s="1345" customFormat="1" ht="11.25">
      <c r="AR212" s="1346"/>
      <c r="AS212" s="1346"/>
      <c r="AT212" s="1346"/>
      <c r="AU212" s="1346"/>
      <c r="AV212" s="1346"/>
      <c r="AW212" s="1346"/>
      <c r="AX212" s="1346"/>
      <c r="AY212" s="1346"/>
      <c r="AZ212" s="1346"/>
      <c r="BA212" s="1346"/>
      <c r="BB212" s="1346"/>
      <c r="BC212" s="1346"/>
    </row>
    <row r="213" spans="44:55" s="1345" customFormat="1" ht="11.25">
      <c r="AR213" s="1346"/>
      <c r="AS213" s="1346"/>
      <c r="AT213" s="1346"/>
      <c r="AU213" s="1346"/>
      <c r="AV213" s="1346"/>
      <c r="AW213" s="1346"/>
      <c r="AX213" s="1346"/>
      <c r="AY213" s="1346"/>
      <c r="AZ213" s="1346"/>
      <c r="BA213" s="1346"/>
      <c r="BB213" s="1346"/>
      <c r="BC213" s="1346"/>
    </row>
    <row r="214" spans="44:55" s="1345" customFormat="1" ht="11.25">
      <c r="AR214" s="1346"/>
      <c r="AS214" s="1346"/>
      <c r="AT214" s="1346"/>
      <c r="AU214" s="1346"/>
      <c r="AV214" s="1346"/>
      <c r="AW214" s="1346"/>
      <c r="AX214" s="1346"/>
      <c r="AY214" s="1346"/>
      <c r="AZ214" s="1346"/>
      <c r="BA214" s="1346"/>
      <c r="BB214" s="1346"/>
      <c r="BC214" s="1346"/>
    </row>
    <row r="215" spans="44:55" s="1345" customFormat="1" ht="11.25">
      <c r="AR215" s="1346"/>
      <c r="AS215" s="1346"/>
      <c r="AT215" s="1346"/>
      <c r="AU215" s="1346"/>
      <c r="AV215" s="1346"/>
      <c r="AW215" s="1346"/>
      <c r="AX215" s="1346"/>
      <c r="AY215" s="1346"/>
      <c r="AZ215" s="1346"/>
      <c r="BA215" s="1346"/>
      <c r="BB215" s="1346"/>
      <c r="BC215" s="1346"/>
    </row>
    <row r="216" spans="44:55" s="1345" customFormat="1" ht="11.25">
      <c r="AR216" s="1346"/>
      <c r="AS216" s="1346"/>
      <c r="AT216" s="1346"/>
      <c r="AU216" s="1346"/>
      <c r="AV216" s="1346"/>
      <c r="AW216" s="1346"/>
      <c r="AX216" s="1346"/>
      <c r="AY216" s="1346"/>
      <c r="AZ216" s="1346"/>
      <c r="BA216" s="1346"/>
      <c r="BB216" s="1346"/>
      <c r="BC216" s="1346"/>
    </row>
    <row r="217" spans="44:55" s="1345" customFormat="1" ht="11.25">
      <c r="AR217" s="1346"/>
      <c r="AS217" s="1346"/>
      <c r="AT217" s="1346"/>
      <c r="AU217" s="1346"/>
      <c r="AV217" s="1346"/>
      <c r="AW217" s="1346"/>
      <c r="AX217" s="1346"/>
      <c r="AY217" s="1346"/>
      <c r="AZ217" s="1346"/>
      <c r="BA217" s="1346"/>
      <c r="BB217" s="1346"/>
      <c r="BC217" s="1346"/>
    </row>
    <row r="218" spans="44:55" s="1345" customFormat="1" ht="11.25">
      <c r="AR218" s="1346"/>
      <c r="AS218" s="1346"/>
      <c r="AT218" s="1346"/>
      <c r="AU218" s="1346"/>
      <c r="AV218" s="1346"/>
      <c r="AW218" s="1346"/>
      <c r="AX218" s="1346"/>
      <c r="AY218" s="1346"/>
      <c r="AZ218" s="1346"/>
      <c r="BA218" s="1346"/>
      <c r="BB218" s="1346"/>
      <c r="BC218" s="1346"/>
    </row>
    <row r="219" spans="44:55" s="1345" customFormat="1" ht="11.25">
      <c r="AR219" s="1346"/>
      <c r="AS219" s="1346"/>
      <c r="AT219" s="1346"/>
      <c r="AU219" s="1346"/>
      <c r="AV219" s="1346"/>
      <c r="AW219" s="1346"/>
      <c r="AX219" s="1346"/>
      <c r="AY219" s="1346"/>
      <c r="AZ219" s="1346"/>
      <c r="BA219" s="1346"/>
      <c r="BB219" s="1346"/>
      <c r="BC219" s="1346"/>
    </row>
    <row r="220" spans="44:55" s="1345" customFormat="1" ht="11.25">
      <c r="AR220" s="1346"/>
      <c r="AS220" s="1346"/>
      <c r="AT220" s="1346"/>
      <c r="AU220" s="1346"/>
      <c r="AV220" s="1346"/>
      <c r="AW220" s="1346"/>
      <c r="AX220" s="1346"/>
      <c r="AY220" s="1346"/>
      <c r="AZ220" s="1346"/>
      <c r="BA220" s="1346"/>
      <c r="BB220" s="1346"/>
      <c r="BC220" s="1346"/>
    </row>
    <row r="221" spans="44:55" s="1345" customFormat="1" ht="11.25">
      <c r="AR221" s="1346"/>
      <c r="AS221" s="1346"/>
      <c r="AT221" s="1346"/>
      <c r="AU221" s="1346"/>
      <c r="AV221" s="1346"/>
      <c r="AW221" s="1346"/>
      <c r="AX221" s="1346"/>
      <c r="AY221" s="1346"/>
      <c r="AZ221" s="1346"/>
      <c r="BA221" s="1346"/>
      <c r="BB221" s="1346"/>
      <c r="BC221" s="1346"/>
    </row>
    <row r="222" spans="44:55" s="1345" customFormat="1" ht="11.25">
      <c r="AR222" s="1346"/>
      <c r="AS222" s="1346"/>
      <c r="AT222" s="1346"/>
      <c r="AU222" s="1346"/>
      <c r="AV222" s="1346"/>
      <c r="AW222" s="1346"/>
      <c r="AX222" s="1346"/>
      <c r="AY222" s="1346"/>
      <c r="AZ222" s="1346"/>
      <c r="BA222" s="1346"/>
      <c r="BB222" s="1346"/>
      <c r="BC222" s="1346"/>
    </row>
    <row r="223" spans="44:55" s="1345" customFormat="1" ht="11.25">
      <c r="AR223" s="1346"/>
      <c r="AS223" s="1346"/>
      <c r="AT223" s="1346"/>
      <c r="AU223" s="1346"/>
      <c r="AV223" s="1346"/>
      <c r="AW223" s="1346"/>
      <c r="AX223" s="1346"/>
      <c r="AY223" s="1346"/>
      <c r="AZ223" s="1346"/>
      <c r="BA223" s="1346"/>
      <c r="BB223" s="1346"/>
      <c r="BC223" s="1346"/>
    </row>
    <row r="224" spans="44:55" s="1345" customFormat="1" ht="11.25">
      <c r="AR224" s="1346"/>
      <c r="AS224" s="1346"/>
      <c r="AT224" s="1346"/>
      <c r="AU224" s="1346"/>
      <c r="AV224" s="1346"/>
      <c r="AW224" s="1346"/>
      <c r="AX224" s="1346"/>
      <c r="AY224" s="1346"/>
      <c r="AZ224" s="1346"/>
      <c r="BA224" s="1346"/>
      <c r="BB224" s="1346"/>
      <c r="BC224" s="1346"/>
    </row>
    <row r="225" spans="44:55" s="1345" customFormat="1" ht="11.25">
      <c r="AR225" s="1346"/>
      <c r="AS225" s="1346"/>
      <c r="AT225" s="1346"/>
      <c r="AU225" s="1346"/>
      <c r="AV225" s="1346"/>
      <c r="AW225" s="1346"/>
      <c r="AX225" s="1346"/>
      <c r="AY225" s="1346"/>
      <c r="AZ225" s="1346"/>
      <c r="BA225" s="1346"/>
      <c r="BB225" s="1346"/>
      <c r="BC225" s="1346"/>
    </row>
    <row r="226" spans="44:55" s="1345" customFormat="1" ht="11.25">
      <c r="AR226" s="1346"/>
      <c r="AS226" s="1346"/>
      <c r="AT226" s="1346"/>
      <c r="AU226" s="1346"/>
      <c r="AV226" s="1346"/>
      <c r="AW226" s="1346"/>
      <c r="AX226" s="1346"/>
      <c r="AY226" s="1346"/>
      <c r="AZ226" s="1346"/>
      <c r="BA226" s="1346"/>
      <c r="BB226" s="1346"/>
      <c r="BC226" s="1346"/>
    </row>
    <row r="227" spans="44:55" s="1345" customFormat="1" ht="11.25">
      <c r="AR227" s="1346"/>
      <c r="AS227" s="1346"/>
      <c r="AT227" s="1346"/>
      <c r="AU227" s="1346"/>
      <c r="AV227" s="1346"/>
      <c r="AW227" s="1346"/>
      <c r="AX227" s="1346"/>
      <c r="AY227" s="1346"/>
      <c r="AZ227" s="1346"/>
      <c r="BA227" s="1346"/>
      <c r="BB227" s="1346"/>
      <c r="BC227" s="1346"/>
    </row>
    <row r="228" spans="44:55" s="1345" customFormat="1" ht="11.25">
      <c r="AR228" s="1346"/>
      <c r="AS228" s="1346"/>
      <c r="AT228" s="1346"/>
      <c r="AU228" s="1346"/>
      <c r="AV228" s="1346"/>
      <c r="AW228" s="1346"/>
      <c r="AX228" s="1346"/>
      <c r="AY228" s="1346"/>
      <c r="AZ228" s="1346"/>
      <c r="BA228" s="1346"/>
      <c r="BB228" s="1346"/>
      <c r="BC228" s="1346"/>
    </row>
    <row r="229" spans="44:55" s="1345" customFormat="1" ht="11.25">
      <c r="AR229" s="1346"/>
      <c r="AS229" s="1346"/>
      <c r="AT229" s="1346"/>
      <c r="AU229" s="1346"/>
      <c r="AV229" s="1346"/>
      <c r="AW229" s="1346"/>
      <c r="AX229" s="1346"/>
      <c r="AY229" s="1346"/>
      <c r="AZ229" s="1346"/>
      <c r="BA229" s="1346"/>
      <c r="BB229" s="1346"/>
      <c r="BC229" s="1346"/>
    </row>
    <row r="230" spans="44:55" s="1345" customFormat="1" ht="11.25">
      <c r="AR230" s="1346"/>
      <c r="AS230" s="1346"/>
      <c r="AT230" s="1346"/>
      <c r="AU230" s="1346"/>
      <c r="AV230" s="1346"/>
      <c r="AW230" s="1346"/>
      <c r="AX230" s="1346"/>
      <c r="AY230" s="1346"/>
      <c r="AZ230" s="1346"/>
      <c r="BA230" s="1346"/>
      <c r="BB230" s="1346"/>
      <c r="BC230" s="1346"/>
    </row>
    <row r="231" spans="44:55" s="1345" customFormat="1" ht="11.25">
      <c r="AR231" s="1346"/>
      <c r="AS231" s="1346"/>
      <c r="AT231" s="1346"/>
      <c r="AU231" s="1346"/>
      <c r="AV231" s="1346"/>
      <c r="AW231" s="1346"/>
      <c r="AX231" s="1346"/>
      <c r="AY231" s="1346"/>
      <c r="AZ231" s="1346"/>
      <c r="BA231" s="1346"/>
      <c r="BB231" s="1346"/>
      <c r="BC231" s="1346"/>
    </row>
    <row r="232" spans="44:55" s="1345" customFormat="1" ht="11.25">
      <c r="AR232" s="1346"/>
      <c r="AS232" s="1346"/>
      <c r="AT232" s="1346"/>
      <c r="AU232" s="1346"/>
      <c r="AV232" s="1346"/>
      <c r="AW232" s="1346"/>
      <c r="AX232" s="1346"/>
      <c r="AY232" s="1346"/>
      <c r="AZ232" s="1346"/>
      <c r="BA232" s="1346"/>
      <c r="BB232" s="1346"/>
      <c r="BC232" s="1346"/>
    </row>
    <row r="233" spans="44:55" s="1345" customFormat="1" ht="11.25">
      <c r="AR233" s="1346"/>
      <c r="AS233" s="1346"/>
      <c r="AT233" s="1346"/>
      <c r="AU233" s="1346"/>
      <c r="AV233" s="1346"/>
      <c r="AW233" s="1346"/>
      <c r="AX233" s="1346"/>
      <c r="AY233" s="1346"/>
      <c r="AZ233" s="1346"/>
      <c r="BA233" s="1346"/>
      <c r="BB233" s="1346"/>
      <c r="BC233" s="1346"/>
    </row>
    <row r="234" spans="44:55" s="1345" customFormat="1" ht="11.25">
      <c r="AR234" s="1346"/>
      <c r="AS234" s="1346"/>
      <c r="AT234" s="1346"/>
      <c r="AU234" s="1346"/>
      <c r="AV234" s="1346"/>
      <c r="AW234" s="1346"/>
      <c r="AX234" s="1346"/>
      <c r="AY234" s="1346"/>
      <c r="AZ234" s="1346"/>
      <c r="BA234" s="1346"/>
      <c r="BB234" s="1346"/>
      <c r="BC234" s="1346"/>
    </row>
    <row r="235" spans="44:55" s="1345" customFormat="1" ht="11.25">
      <c r="AR235" s="1346"/>
      <c r="AS235" s="1346"/>
      <c r="AT235" s="1346"/>
      <c r="AU235" s="1346"/>
      <c r="AV235" s="1346"/>
      <c r="AW235" s="1346"/>
      <c r="AX235" s="1346"/>
      <c r="AY235" s="1346"/>
      <c r="AZ235" s="1346"/>
      <c r="BA235" s="1346"/>
      <c r="BB235" s="1346"/>
      <c r="BC235" s="1346"/>
    </row>
    <row r="236" spans="44:55" s="1345" customFormat="1" ht="11.25">
      <c r="AR236" s="1346"/>
      <c r="AS236" s="1346"/>
      <c r="AT236" s="1346"/>
      <c r="AU236" s="1346"/>
      <c r="AV236" s="1346"/>
      <c r="AW236" s="1346"/>
      <c r="AX236" s="1346"/>
      <c r="AY236" s="1346"/>
      <c r="AZ236" s="1346"/>
      <c r="BA236" s="1346"/>
      <c r="BB236" s="1346"/>
      <c r="BC236" s="1346"/>
    </row>
    <row r="237" spans="44:55" s="1345" customFormat="1" ht="11.25">
      <c r="AR237" s="1346"/>
      <c r="AS237" s="1346"/>
      <c r="AT237" s="1346"/>
      <c r="AU237" s="1346"/>
      <c r="AV237" s="1346"/>
      <c r="AW237" s="1346"/>
      <c r="AX237" s="1346"/>
      <c r="AY237" s="1346"/>
      <c r="AZ237" s="1346"/>
      <c r="BA237" s="1346"/>
      <c r="BB237" s="1346"/>
      <c r="BC237" s="1346"/>
    </row>
    <row r="238" spans="44:55" s="1345" customFormat="1" ht="11.25">
      <c r="AR238" s="1346"/>
      <c r="AS238" s="1346"/>
      <c r="AT238" s="1346"/>
      <c r="AU238" s="1346"/>
      <c r="AV238" s="1346"/>
      <c r="AW238" s="1346"/>
      <c r="AX238" s="1346"/>
      <c r="AY238" s="1346"/>
      <c r="AZ238" s="1346"/>
      <c r="BA238" s="1346"/>
      <c r="BB238" s="1346"/>
      <c r="BC238" s="1346"/>
    </row>
    <row r="239" spans="44:55" s="1345" customFormat="1" ht="11.25">
      <c r="AR239" s="1346"/>
      <c r="AS239" s="1346"/>
      <c r="AT239" s="1346"/>
      <c r="AU239" s="1346"/>
      <c r="AV239" s="1346"/>
      <c r="AW239" s="1346"/>
      <c r="AX239" s="1346"/>
      <c r="AY239" s="1346"/>
      <c r="AZ239" s="1346"/>
      <c r="BA239" s="1346"/>
      <c r="BB239" s="1346"/>
      <c r="BC239" s="1346"/>
    </row>
    <row r="240" spans="44:55" s="1345" customFormat="1" ht="11.25">
      <c r="AR240" s="1346"/>
      <c r="AS240" s="1346"/>
      <c r="AT240" s="1346"/>
      <c r="AU240" s="1346"/>
      <c r="AV240" s="1346"/>
      <c r="AW240" s="1346"/>
      <c r="AX240" s="1346"/>
      <c r="AY240" s="1346"/>
      <c r="AZ240" s="1346"/>
      <c r="BA240" s="1346"/>
      <c r="BB240" s="1346"/>
      <c r="BC240" s="1346"/>
    </row>
    <row r="241" spans="1:55" s="1345" customFormat="1" ht="11.25">
      <c r="AR241" s="1346"/>
      <c r="AS241" s="1346"/>
      <c r="AT241" s="1346"/>
      <c r="AU241" s="1346"/>
      <c r="AV241" s="1346"/>
      <c r="AW241" s="1346"/>
      <c r="AX241" s="1346"/>
      <c r="AY241" s="1346"/>
      <c r="AZ241" s="1346"/>
      <c r="BA241" s="1346"/>
      <c r="BB241" s="1346"/>
      <c r="BC241" s="1346"/>
    </row>
    <row r="242" spans="1:55" s="1345" customFormat="1" ht="11.25">
      <c r="AR242" s="1346"/>
      <c r="AS242" s="1346"/>
      <c r="AT242" s="1346"/>
      <c r="AU242" s="1346"/>
      <c r="AV242" s="1346"/>
      <c r="AW242" s="1346"/>
      <c r="AX242" s="1346"/>
      <c r="AY242" s="1346"/>
      <c r="AZ242" s="1346"/>
      <c r="BA242" s="1346"/>
      <c r="BB242" s="1346"/>
      <c r="BC242" s="1346"/>
    </row>
    <row r="243" spans="1:55" s="1345" customFormat="1" ht="11.25">
      <c r="AR243" s="1346"/>
      <c r="AS243" s="1346"/>
      <c r="AT243" s="1346"/>
      <c r="AU243" s="1346"/>
      <c r="AV243" s="1346"/>
      <c r="AW243" s="1346"/>
      <c r="AX243" s="1346"/>
      <c r="AY243" s="1346"/>
      <c r="AZ243" s="1346"/>
      <c r="BA243" s="1346"/>
      <c r="BB243" s="1346"/>
      <c r="BC243" s="1346"/>
    </row>
    <row r="244" spans="1:55" s="1345" customFormat="1" ht="11.25">
      <c r="AR244" s="1346"/>
      <c r="AS244" s="1346"/>
      <c r="AT244" s="1346"/>
      <c r="AU244" s="1346"/>
      <c r="AV244" s="1346"/>
      <c r="AW244" s="1346"/>
      <c r="AX244" s="1346"/>
      <c r="AY244" s="1346"/>
      <c r="AZ244" s="1346"/>
      <c r="BA244" s="1346"/>
      <c r="BB244" s="1346"/>
      <c r="BC244" s="1346"/>
    </row>
    <row r="245" spans="1:55" s="1345" customFormat="1" ht="11.25">
      <c r="AR245" s="1346"/>
      <c r="AS245" s="1346"/>
      <c r="AT245" s="1346"/>
      <c r="AU245" s="1346"/>
      <c r="AV245" s="1346"/>
      <c r="AW245" s="1346"/>
      <c r="AX245" s="1346"/>
      <c r="AY245" s="1346"/>
      <c r="AZ245" s="1346"/>
      <c r="BA245" s="1346"/>
      <c r="BB245" s="1346"/>
      <c r="BC245" s="1346"/>
    </row>
    <row r="246" spans="1:55" s="1345" customFormat="1" ht="11.25">
      <c r="AR246" s="1346"/>
      <c r="AS246" s="1346"/>
      <c r="AT246" s="1346"/>
      <c r="AU246" s="1346"/>
      <c r="AV246" s="1346"/>
      <c r="AW246" s="1346"/>
      <c r="AX246" s="1346"/>
      <c r="AY246" s="1346"/>
      <c r="AZ246" s="1346"/>
      <c r="BA246" s="1346"/>
      <c r="BB246" s="1346"/>
      <c r="BC246" s="1346"/>
    </row>
    <row r="247" spans="1:55" s="1345" customFormat="1" ht="11.25">
      <c r="AR247" s="1346"/>
      <c r="AS247" s="1346"/>
      <c r="AT247" s="1346"/>
      <c r="AU247" s="1346"/>
      <c r="AV247" s="1346"/>
      <c r="AW247" s="1346"/>
      <c r="AX247" s="1346"/>
      <c r="AY247" s="1346"/>
      <c r="AZ247" s="1346"/>
      <c r="BA247" s="1346"/>
      <c r="BB247" s="1346"/>
      <c r="BC247" s="1346"/>
    </row>
    <row r="248" spans="1:55" s="1345" customFormat="1">
      <c r="A248" s="1084"/>
      <c r="B248" s="1084"/>
      <c r="C248" s="1084"/>
      <c r="D248" s="1084"/>
      <c r="E248" s="1084"/>
      <c r="F248" s="1084"/>
      <c r="G248" s="1084"/>
      <c r="H248" s="1084"/>
      <c r="I248" s="1084"/>
      <c r="J248" s="1084"/>
      <c r="AR248" s="1346"/>
      <c r="AS248" s="1346"/>
      <c r="AT248" s="1346"/>
      <c r="AU248" s="1346"/>
      <c r="AV248" s="1346"/>
      <c r="AW248" s="1346"/>
      <c r="AX248" s="1346"/>
      <c r="AY248" s="1346"/>
      <c r="AZ248" s="1346"/>
      <c r="BA248" s="1346"/>
      <c r="BB248" s="1346"/>
      <c r="BC248" s="1346"/>
    </row>
  </sheetData>
  <customSheetViews>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2"/>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3"/>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4"/>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5"/>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6"/>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7"/>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8"/>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9"/>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0"/>
      <headerFooter alignWithMargins="0"/>
    </customSheetView>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1"/>
      <headerFooter alignWithMargins="0"/>
    </customSheetView>
  </customSheetViews>
  <mergeCells count="15">
    <mergeCell ref="U47:AD47"/>
    <mergeCell ref="AE47:AN47"/>
    <mergeCell ref="AH13:AM13"/>
    <mergeCell ref="AJ14:AK14"/>
    <mergeCell ref="AJ15:AK15"/>
    <mergeCell ref="AJ16:AK16"/>
    <mergeCell ref="AJ17:AK17"/>
    <mergeCell ref="U44:AD44"/>
    <mergeCell ref="AE44:AN44"/>
    <mergeCell ref="A2:J2"/>
    <mergeCell ref="K2:T2"/>
    <mergeCell ref="U2:AD2"/>
    <mergeCell ref="AE2:AN2"/>
    <mergeCell ref="U6:AD6"/>
    <mergeCell ref="AE6:AN6"/>
  </mergeCells>
  <printOptions horizontalCentered="1" verticalCentered="1" gridLinesSet="0"/>
  <pageMargins left="0.5" right="0.5" top="0.5" bottom="0.25" header="0.5" footer="0.5"/>
  <pageSetup scale="88" fitToWidth="4" orientation="portrait" cellComments="asDisplayed" r:id="rId12"/>
  <headerFooter alignWithMargins="0"/>
  <colBreaks count="3" manualBreakCount="3">
    <brk id="10" max="63" man="1"/>
    <brk id="20" max="63" man="1"/>
    <brk id="30" max="6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workbookViewId="0">
      <selection activeCell="C38" sqref="C38"/>
    </sheetView>
  </sheetViews>
  <sheetFormatPr defaultColWidth="8.85546875" defaultRowHeight="12.75"/>
  <cols>
    <col min="1" max="1" width="4.5703125" style="1084" customWidth="1"/>
    <col min="2" max="2" width="48.42578125" style="1084" customWidth="1"/>
    <col min="3" max="3" width="17.7109375" style="1084" customWidth="1"/>
    <col min="4" max="4" width="16.140625" style="1084" customWidth="1"/>
    <col min="5" max="5" width="16.85546875" style="1084" customWidth="1"/>
    <col min="6" max="6" width="17.28515625" style="1084" customWidth="1"/>
    <col min="7" max="7" width="4.42578125" style="1084" customWidth="1"/>
    <col min="8" max="9" width="5.7109375" style="1084" customWidth="1"/>
    <col min="10" max="10" width="20.140625" style="2111" bestFit="1" customWidth="1"/>
    <col min="11" max="11" width="10.140625" style="2111" bestFit="1" customWidth="1"/>
    <col min="12" max="12" width="20.140625" style="2111" bestFit="1" customWidth="1"/>
    <col min="13" max="13" width="10.140625" style="2111" bestFit="1" customWidth="1"/>
    <col min="14" max="14" width="5.7109375" style="1084" customWidth="1"/>
    <col min="15" max="16384" width="8.85546875" style="1084"/>
  </cols>
  <sheetData>
    <row r="1" spans="1:14">
      <c r="A1" s="2097">
        <v>84</v>
      </c>
      <c r="B1" s="1440"/>
      <c r="C1" s="1440"/>
      <c r="D1" s="3434"/>
      <c r="E1" s="3435"/>
      <c r="F1" s="1440"/>
      <c r="G1" s="686" t="s">
        <v>3461</v>
      </c>
    </row>
    <row r="2" spans="1:14">
      <c r="A2" s="3906" t="s">
        <v>3300</v>
      </c>
      <c r="B2" s="3907"/>
      <c r="C2" s="3907"/>
      <c r="D2" s="3907"/>
      <c r="E2" s="3907"/>
      <c r="F2" s="3907"/>
      <c r="G2" s="3908"/>
    </row>
    <row r="3" spans="1:14" s="685" customFormat="1" ht="12" customHeight="1">
      <c r="A3" s="3909" t="s">
        <v>295</v>
      </c>
      <c r="B3" s="3947"/>
      <c r="C3" s="3947"/>
      <c r="D3" s="3947"/>
      <c r="E3" s="3947"/>
      <c r="F3" s="3947"/>
      <c r="G3" s="3911"/>
      <c r="H3" s="1084"/>
      <c r="I3" s="1084"/>
      <c r="J3" s="2111"/>
      <c r="K3" s="2111"/>
      <c r="L3" s="2111"/>
      <c r="M3" s="2111"/>
      <c r="N3" s="1084"/>
    </row>
    <row r="4" spans="1:14" s="685" customFormat="1" ht="12" customHeight="1">
      <c r="A4" s="1247"/>
      <c r="B4" s="1273"/>
      <c r="C4" s="1273"/>
      <c r="D4" s="1273"/>
      <c r="E4" s="1273"/>
      <c r="F4" s="1273"/>
      <c r="G4" s="1250"/>
      <c r="H4" s="1084"/>
      <c r="I4" s="1084"/>
      <c r="J4" s="2111"/>
      <c r="K4" s="2111"/>
      <c r="L4" s="2111"/>
      <c r="M4" s="2111"/>
      <c r="N4" s="1084"/>
    </row>
    <row r="5" spans="1:14" s="685" customFormat="1" ht="12" customHeight="1">
      <c r="A5" s="824"/>
      <c r="B5" s="855"/>
      <c r="C5" s="855"/>
      <c r="D5" s="855"/>
      <c r="E5" s="855"/>
      <c r="F5" s="855"/>
      <c r="G5" s="825"/>
      <c r="H5" s="1084"/>
      <c r="I5" s="1084"/>
      <c r="J5" s="2111"/>
      <c r="K5" s="2111"/>
      <c r="L5" s="2111"/>
      <c r="M5" s="2111"/>
      <c r="N5" s="1084"/>
    </row>
    <row r="6" spans="1:14" s="2111" customFormat="1" ht="12" customHeight="1">
      <c r="A6" s="1970" t="s">
        <v>153</v>
      </c>
      <c r="B6" s="685" t="s">
        <v>296</v>
      </c>
      <c r="C6" s="685"/>
      <c r="D6" s="685"/>
      <c r="E6" s="685"/>
      <c r="F6" s="685"/>
      <c r="G6" s="1253"/>
      <c r="H6" s="1084"/>
      <c r="I6" s="1084"/>
      <c r="N6" s="1084"/>
    </row>
    <row r="7" spans="1:14" s="2111" customFormat="1" ht="12" customHeight="1">
      <c r="A7" s="1388"/>
      <c r="B7" s="685" t="s">
        <v>297</v>
      </c>
      <c r="C7" s="685"/>
      <c r="D7" s="685"/>
      <c r="E7" s="685"/>
      <c r="F7" s="685"/>
      <c r="G7" s="1253"/>
      <c r="H7" s="1084"/>
      <c r="I7" s="1084"/>
      <c r="N7" s="1084"/>
    </row>
    <row r="8" spans="1:14" s="2111" customFormat="1" ht="12" customHeight="1">
      <c r="A8" s="1388"/>
      <c r="B8" s="685" t="s">
        <v>298</v>
      </c>
      <c r="C8" s="685"/>
      <c r="D8" s="685"/>
      <c r="E8" s="685"/>
      <c r="F8" s="685"/>
      <c r="G8" s="1253"/>
      <c r="H8" s="1084"/>
      <c r="I8" s="1084"/>
      <c r="N8" s="1084"/>
    </row>
    <row r="9" spans="1:14" s="2111" customFormat="1" ht="12" customHeight="1">
      <c r="A9" s="1388"/>
      <c r="B9" s="685" t="s">
        <v>299</v>
      </c>
      <c r="C9" s="685"/>
      <c r="D9" s="685"/>
      <c r="E9" s="685"/>
      <c r="F9" s="685"/>
      <c r="G9" s="1253"/>
      <c r="H9" s="1084"/>
      <c r="I9" s="1084"/>
      <c r="N9" s="1084"/>
    </row>
    <row r="10" spans="1:14" s="2111" customFormat="1" ht="12" customHeight="1">
      <c r="A10" s="1388"/>
      <c r="B10" s="685" t="s">
        <v>300</v>
      </c>
      <c r="C10" s="685"/>
      <c r="D10" s="685"/>
      <c r="E10" s="685"/>
      <c r="F10" s="685"/>
      <c r="G10" s="1253"/>
      <c r="H10" s="1084"/>
      <c r="I10" s="1084"/>
      <c r="N10" s="1084"/>
    </row>
    <row r="11" spans="1:14" s="685" customFormat="1" ht="12" customHeight="1">
      <c r="A11" s="1388"/>
      <c r="B11" s="685" t="s">
        <v>301</v>
      </c>
      <c r="G11" s="1253"/>
      <c r="H11" s="1084"/>
      <c r="I11" s="1084"/>
      <c r="J11" s="2111"/>
      <c r="K11" s="2111"/>
      <c r="L11" s="2111"/>
      <c r="M11" s="2111"/>
      <c r="N11" s="1084"/>
    </row>
    <row r="12" spans="1:14" s="685" customFormat="1" ht="12" customHeight="1">
      <c r="A12" s="1970" t="s">
        <v>157</v>
      </c>
      <c r="B12" s="685" t="s">
        <v>302</v>
      </c>
      <c r="G12" s="1253"/>
      <c r="H12" s="1084"/>
      <c r="I12" s="1084"/>
      <c r="J12" s="2111"/>
      <c r="K12" s="2111"/>
      <c r="L12" s="2111"/>
      <c r="M12" s="2111"/>
      <c r="N12" s="1084"/>
    </row>
    <row r="13" spans="1:14" s="685" customFormat="1" ht="12" customHeight="1">
      <c r="A13" s="1388"/>
      <c r="B13" s="685" t="s">
        <v>303</v>
      </c>
      <c r="G13" s="1253"/>
      <c r="H13" s="1084"/>
      <c r="I13" s="1084"/>
      <c r="J13" s="2111"/>
      <c r="K13" s="2111"/>
      <c r="L13" s="2111"/>
      <c r="M13" s="2111"/>
      <c r="N13" s="1084"/>
    </row>
    <row r="14" spans="1:14" s="685" customFormat="1" ht="12" customHeight="1">
      <c r="A14" s="1388"/>
      <c r="B14" s="685" t="s">
        <v>304</v>
      </c>
      <c r="G14" s="1253"/>
      <c r="H14" s="1084"/>
      <c r="I14" s="1084"/>
      <c r="J14" s="2111"/>
      <c r="K14" s="2111"/>
      <c r="L14" s="2111"/>
      <c r="M14" s="2111"/>
      <c r="N14" s="1084"/>
    </row>
    <row r="15" spans="1:14" s="685" customFormat="1" ht="12" customHeight="1">
      <c r="A15" s="1388"/>
      <c r="B15" s="685" t="s">
        <v>305</v>
      </c>
      <c r="G15" s="1253"/>
      <c r="H15" s="1084"/>
      <c r="I15" s="1084"/>
      <c r="J15" s="2111"/>
      <c r="K15" s="2111"/>
      <c r="L15" s="2111"/>
      <c r="M15" s="2111"/>
      <c r="N15" s="1084"/>
    </row>
    <row r="16" spans="1:14" s="685" customFormat="1" ht="12" customHeight="1">
      <c r="A16" s="1388"/>
      <c r="B16" s="685" t="s">
        <v>306</v>
      </c>
      <c r="G16" s="1253"/>
      <c r="H16" s="1084"/>
      <c r="I16" s="1084"/>
      <c r="J16" s="2111"/>
      <c r="K16" s="2111"/>
      <c r="L16" s="2111"/>
      <c r="M16" s="2111"/>
      <c r="N16" s="1084"/>
    </row>
    <row r="17" spans="1:14" s="685" customFormat="1" ht="12" customHeight="1">
      <c r="A17" s="1970" t="s">
        <v>162</v>
      </c>
      <c r="B17" s="685" t="s">
        <v>307</v>
      </c>
      <c r="G17" s="1253"/>
      <c r="H17" s="1084"/>
      <c r="I17" s="1084"/>
      <c r="J17" s="2111"/>
      <c r="K17" s="2111"/>
      <c r="L17" s="2111"/>
      <c r="M17" s="2111"/>
      <c r="N17" s="1084"/>
    </row>
    <row r="18" spans="1:14" s="685" customFormat="1" ht="12" customHeight="1">
      <c r="A18" s="1970" t="s">
        <v>155</v>
      </c>
      <c r="B18" s="685" t="s">
        <v>308</v>
      </c>
      <c r="G18" s="1253"/>
      <c r="H18" s="1084"/>
      <c r="I18" s="1084"/>
      <c r="J18" s="2111"/>
      <c r="K18" s="2111"/>
      <c r="L18" s="2111"/>
      <c r="M18" s="2111"/>
      <c r="N18" s="1084"/>
    </row>
    <row r="19" spans="1:14" s="685" customFormat="1" ht="12" customHeight="1">
      <c r="A19" s="1970" t="s">
        <v>164</v>
      </c>
      <c r="B19" s="685" t="s">
        <v>309</v>
      </c>
      <c r="G19" s="1253"/>
      <c r="H19" s="1084"/>
      <c r="I19" s="1084"/>
      <c r="J19" s="2111"/>
      <c r="K19" s="2111"/>
      <c r="L19" s="2111"/>
      <c r="M19" s="2111"/>
      <c r="N19" s="1084"/>
    </row>
    <row r="20" spans="1:14" s="685" customFormat="1" ht="12" customHeight="1">
      <c r="A20" s="1388"/>
      <c r="B20" s="685" t="s">
        <v>310</v>
      </c>
      <c r="G20" s="1253"/>
      <c r="H20" s="1084"/>
      <c r="I20" s="1084"/>
      <c r="J20" s="2111"/>
      <c r="K20" s="2111"/>
      <c r="L20" s="2111"/>
      <c r="M20" s="2111"/>
      <c r="N20" s="1084"/>
    </row>
    <row r="21" spans="1:14" s="685" customFormat="1" ht="12" customHeight="1">
      <c r="A21" s="1388"/>
      <c r="B21" s="685" t="s">
        <v>311</v>
      </c>
      <c r="G21" s="1253"/>
      <c r="H21" s="1084"/>
      <c r="I21" s="1084"/>
      <c r="J21" s="2111"/>
      <c r="K21" s="2111"/>
      <c r="L21" s="2111"/>
      <c r="M21" s="2111"/>
      <c r="N21" s="1084"/>
    </row>
    <row r="22" spans="1:14" s="685" customFormat="1" ht="12" customHeight="1">
      <c r="A22" s="1388"/>
      <c r="B22" s="685" t="s">
        <v>312</v>
      </c>
      <c r="G22" s="1253"/>
      <c r="H22" s="1084"/>
      <c r="I22" s="1084"/>
      <c r="J22" s="2111"/>
      <c r="K22" s="2111"/>
      <c r="L22" s="2111"/>
      <c r="M22" s="2111"/>
      <c r="N22" s="1084"/>
    </row>
    <row r="23" spans="1:14" s="685" customFormat="1" ht="12" customHeight="1">
      <c r="A23" s="1970" t="s">
        <v>313</v>
      </c>
      <c r="B23" s="685" t="s">
        <v>314</v>
      </c>
      <c r="G23" s="1253"/>
      <c r="H23" s="1084"/>
      <c r="I23" s="1084"/>
      <c r="J23" s="2111"/>
      <c r="K23" s="2111"/>
      <c r="L23" s="2111"/>
      <c r="M23" s="2111"/>
      <c r="N23" s="1084"/>
    </row>
    <row r="24" spans="1:14" s="685" customFormat="1" ht="12" customHeight="1">
      <c r="A24" s="1388"/>
      <c r="B24" s="685" t="s">
        <v>315</v>
      </c>
      <c r="G24" s="1253"/>
      <c r="H24" s="1084"/>
      <c r="I24" s="1084"/>
      <c r="J24" s="2111"/>
      <c r="K24" s="2111"/>
      <c r="L24" s="2111"/>
      <c r="M24" s="2111"/>
      <c r="N24" s="1084"/>
    </row>
    <row r="25" spans="1:14" s="685" customFormat="1" ht="12" customHeight="1">
      <c r="A25" s="1350" t="s">
        <v>316</v>
      </c>
      <c r="B25" s="1647"/>
      <c r="C25" s="1245"/>
      <c r="D25" s="1245"/>
      <c r="E25" s="1245"/>
      <c r="F25" s="1245"/>
      <c r="G25" s="1352"/>
      <c r="H25" s="1084"/>
      <c r="I25" s="1084"/>
      <c r="J25" s="2111"/>
      <c r="K25" s="2111"/>
      <c r="L25" s="2111"/>
      <c r="M25" s="2111"/>
      <c r="N25" s="1084"/>
    </row>
    <row r="26" spans="1:14" s="685" customFormat="1" ht="12" customHeight="1">
      <c r="A26" s="2105"/>
      <c r="B26" s="1650"/>
      <c r="C26" s="1452"/>
      <c r="D26" s="1452"/>
      <c r="E26" s="1452"/>
      <c r="F26" s="1452"/>
      <c r="G26" s="1625"/>
      <c r="H26" s="1084"/>
      <c r="I26" s="1084"/>
      <c r="J26" s="2111"/>
      <c r="K26" s="2111"/>
      <c r="L26" s="2111"/>
      <c r="M26" s="2111"/>
      <c r="N26" s="1084"/>
    </row>
    <row r="27" spans="1:14" s="685" customFormat="1" ht="12" customHeight="1">
      <c r="A27" s="1316"/>
      <c r="B27" s="1585"/>
      <c r="C27" s="855"/>
      <c r="D27" s="3436"/>
      <c r="E27" s="1306"/>
      <c r="F27" s="1306"/>
      <c r="G27" s="839"/>
      <c r="H27" s="1084"/>
      <c r="I27" s="1084"/>
      <c r="J27" s="2111"/>
      <c r="K27" s="2111"/>
      <c r="L27" s="2111"/>
      <c r="M27" s="2111"/>
      <c r="N27" s="1084"/>
    </row>
    <row r="28" spans="1:14" s="685" customFormat="1" ht="12" customHeight="1">
      <c r="A28" s="839" t="s">
        <v>7</v>
      </c>
      <c r="B28" s="1585"/>
      <c r="C28" s="1390" t="s">
        <v>317</v>
      </c>
      <c r="D28" s="3437" t="s">
        <v>318</v>
      </c>
      <c r="E28" s="3438" t="s">
        <v>319</v>
      </c>
      <c r="F28" s="3438" t="s">
        <v>320</v>
      </c>
      <c r="G28" s="839" t="s">
        <v>7</v>
      </c>
      <c r="H28" s="1084"/>
      <c r="I28" s="1084"/>
      <c r="J28" s="2111"/>
      <c r="K28" s="2111"/>
      <c r="L28" s="2111"/>
      <c r="M28" s="2111"/>
      <c r="N28" s="1084"/>
    </row>
    <row r="29" spans="1:14" s="685" customFormat="1" ht="12" customHeight="1">
      <c r="A29" s="839" t="s">
        <v>17</v>
      </c>
      <c r="B29" s="3439" t="s">
        <v>184</v>
      </c>
      <c r="C29" s="1390" t="s">
        <v>321</v>
      </c>
      <c r="D29" s="3437" t="s">
        <v>322</v>
      </c>
      <c r="E29" s="3438" t="s">
        <v>323</v>
      </c>
      <c r="F29" s="3438" t="s">
        <v>324</v>
      </c>
      <c r="G29" s="839" t="s">
        <v>17</v>
      </c>
      <c r="H29" s="1084"/>
      <c r="I29" s="1084"/>
      <c r="J29" s="2111"/>
      <c r="K29" s="2111"/>
      <c r="L29" s="2111"/>
      <c r="M29" s="2111"/>
      <c r="N29" s="1084"/>
    </row>
    <row r="30" spans="1:14" s="685" customFormat="1" ht="12" customHeight="1">
      <c r="A30" s="1316"/>
      <c r="B30" s="3439"/>
      <c r="C30" s="1390"/>
      <c r="D30" s="3437"/>
      <c r="E30" s="3438"/>
      <c r="F30" s="3438" t="s">
        <v>325</v>
      </c>
      <c r="G30" s="839"/>
      <c r="H30" s="1084"/>
      <c r="I30" s="1084"/>
      <c r="J30" s="2111"/>
      <c r="K30" s="2111"/>
      <c r="L30" s="2111"/>
      <c r="M30" s="2111"/>
      <c r="N30" s="1084"/>
    </row>
    <row r="31" spans="1:14" s="685" customFormat="1" ht="12" customHeight="1">
      <c r="A31" s="1316"/>
      <c r="B31" s="3439" t="s">
        <v>24</v>
      </c>
      <c r="C31" s="1908" t="s">
        <v>25</v>
      </c>
      <c r="D31" s="3440" t="s">
        <v>26</v>
      </c>
      <c r="E31" s="3441" t="s">
        <v>27</v>
      </c>
      <c r="F31" s="3438" t="s">
        <v>28</v>
      </c>
      <c r="G31" s="833"/>
      <c r="H31" s="1084"/>
      <c r="I31" s="1084"/>
      <c r="J31" s="220"/>
      <c r="K31" s="220"/>
      <c r="L31" s="220"/>
      <c r="M31" s="220"/>
      <c r="N31" s="1084"/>
    </row>
    <row r="32" spans="1:14" s="685" customFormat="1" ht="12" customHeight="1">
      <c r="A32" s="2017">
        <f>+A31+1</f>
        <v>1</v>
      </c>
      <c r="B32" s="1331" t="s">
        <v>3468</v>
      </c>
      <c r="C32" s="1930">
        <v>65</v>
      </c>
      <c r="D32" s="1944">
        <v>14040</v>
      </c>
      <c r="E32" s="1939">
        <v>144563</v>
      </c>
      <c r="F32" s="3442" t="s">
        <v>3301</v>
      </c>
      <c r="G32" s="2017">
        <f t="shared" ref="G32:G56" si="0">+A32</f>
        <v>1</v>
      </c>
      <c r="H32" s="1084"/>
      <c r="I32" s="1084"/>
      <c r="J32" s="2111"/>
      <c r="K32" s="2111"/>
      <c r="L32" s="2111"/>
      <c r="M32" s="2111"/>
      <c r="N32" s="1084"/>
    </row>
    <row r="33" spans="1:14" s="685" customFormat="1" ht="12" customHeight="1">
      <c r="A33" s="2017">
        <f>+A32+1</f>
        <v>2</v>
      </c>
      <c r="B33" s="1290" t="s">
        <v>3307</v>
      </c>
      <c r="C33" s="1930">
        <v>8</v>
      </c>
      <c r="D33" s="1944">
        <v>1112</v>
      </c>
      <c r="E33" s="1939">
        <v>6905</v>
      </c>
      <c r="F33" s="3442" t="s">
        <v>3305</v>
      </c>
      <c r="G33" s="2017">
        <f t="shared" si="0"/>
        <v>2</v>
      </c>
      <c r="H33" s="1084"/>
      <c r="I33" s="1084"/>
      <c r="J33" s="2111"/>
      <c r="K33" s="2111"/>
      <c r="L33" s="2111"/>
      <c r="M33" s="2111"/>
      <c r="N33" s="1084"/>
    </row>
    <row r="34" spans="1:14" s="685" customFormat="1" ht="12" customHeight="1">
      <c r="A34" s="2017">
        <f t="shared" ref="A34:A56" si="1">+A33+1</f>
        <v>3</v>
      </c>
      <c r="B34" s="1290" t="s">
        <v>3469</v>
      </c>
      <c r="C34" s="1930">
        <v>900</v>
      </c>
      <c r="D34" s="1944">
        <v>22115</v>
      </c>
      <c r="E34" s="1939">
        <v>76616</v>
      </c>
      <c r="F34" s="3442" t="s">
        <v>3301</v>
      </c>
      <c r="G34" s="2017">
        <f t="shared" si="0"/>
        <v>3</v>
      </c>
      <c r="H34" s="1084"/>
      <c r="I34" s="1084"/>
      <c r="J34" s="2111"/>
      <c r="K34" s="2111"/>
      <c r="L34" s="2111"/>
      <c r="M34" s="2111"/>
      <c r="N34" s="1084"/>
    </row>
    <row r="35" spans="1:14" s="685" customFormat="1" ht="12" customHeight="1">
      <c r="A35" s="2017">
        <f t="shared" si="1"/>
        <v>4</v>
      </c>
      <c r="B35" s="1290" t="s">
        <v>3302</v>
      </c>
      <c r="C35" s="1930">
        <v>2472</v>
      </c>
      <c r="D35" s="1944">
        <v>9270</v>
      </c>
      <c r="E35" s="1939">
        <v>31222</v>
      </c>
      <c r="F35" s="3442" t="s">
        <v>3301</v>
      </c>
      <c r="G35" s="2017">
        <f t="shared" si="0"/>
        <v>4</v>
      </c>
      <c r="H35" s="1084"/>
      <c r="I35" s="1084"/>
      <c r="J35" s="2111"/>
      <c r="K35" s="2111"/>
      <c r="L35" s="2111"/>
      <c r="M35" s="2111"/>
      <c r="N35" s="1084"/>
    </row>
    <row r="36" spans="1:14" s="685" customFormat="1" ht="12" customHeight="1">
      <c r="A36" s="2017">
        <f t="shared" si="1"/>
        <v>5</v>
      </c>
      <c r="B36" s="1290" t="s">
        <v>3303</v>
      </c>
      <c r="C36" s="1930">
        <v>3783</v>
      </c>
      <c r="D36" s="1944">
        <v>19300</v>
      </c>
      <c r="E36" s="1939">
        <v>41569</v>
      </c>
      <c r="F36" s="3442" t="s">
        <v>3301</v>
      </c>
      <c r="G36" s="2017">
        <f t="shared" si="0"/>
        <v>5</v>
      </c>
      <c r="H36" s="1084"/>
      <c r="I36" s="1084"/>
      <c r="J36" s="2111"/>
      <c r="K36" s="2111"/>
      <c r="L36" s="2111"/>
      <c r="M36" s="2111"/>
      <c r="N36" s="1084"/>
    </row>
    <row r="37" spans="1:14" s="685" customFormat="1" ht="12" customHeight="1">
      <c r="A37" s="2017">
        <f t="shared" si="1"/>
        <v>6</v>
      </c>
      <c r="B37" s="1290"/>
      <c r="C37" s="1930"/>
      <c r="D37" s="1944"/>
      <c r="E37" s="1939"/>
      <c r="F37" s="3442"/>
      <c r="G37" s="2017">
        <f t="shared" si="0"/>
        <v>6</v>
      </c>
      <c r="H37" s="1084"/>
      <c r="I37" s="1084"/>
      <c r="J37" s="2111"/>
      <c r="K37" s="2111"/>
      <c r="L37" s="2111"/>
      <c r="M37" s="2111"/>
      <c r="N37" s="1084"/>
    </row>
    <row r="38" spans="1:14" s="685" customFormat="1" ht="12" customHeight="1">
      <c r="A38" s="2017">
        <f t="shared" si="1"/>
        <v>7</v>
      </c>
      <c r="B38" s="1331"/>
      <c r="C38" s="1930"/>
      <c r="D38" s="1944"/>
      <c r="E38" s="1939"/>
      <c r="F38" s="3442"/>
      <c r="G38" s="2017">
        <f t="shared" si="0"/>
        <v>7</v>
      </c>
      <c r="H38" s="1084"/>
      <c r="I38" s="1084"/>
      <c r="J38" s="2111"/>
      <c r="K38" s="2111"/>
      <c r="L38" s="2111"/>
      <c r="M38" s="2111"/>
      <c r="N38" s="1084"/>
    </row>
    <row r="39" spans="1:14" s="685" customFormat="1" ht="12" customHeight="1">
      <c r="A39" s="2017">
        <f t="shared" si="1"/>
        <v>8</v>
      </c>
      <c r="B39" s="1331"/>
      <c r="C39" s="1930"/>
      <c r="D39" s="1944"/>
      <c r="E39" s="1939"/>
      <c r="F39" s="3442"/>
      <c r="G39" s="2017">
        <f t="shared" si="0"/>
        <v>8</v>
      </c>
      <c r="H39" s="1084"/>
      <c r="I39" s="1084"/>
      <c r="J39" s="2111"/>
      <c r="K39" s="2111"/>
      <c r="L39" s="2111"/>
      <c r="M39" s="2111"/>
      <c r="N39" s="1084"/>
    </row>
    <row r="40" spans="1:14" s="685" customFormat="1" ht="12" customHeight="1">
      <c r="A40" s="2017">
        <f t="shared" si="1"/>
        <v>9</v>
      </c>
      <c r="B40" s="1331"/>
      <c r="C40" s="1930"/>
      <c r="D40" s="1944"/>
      <c r="E40" s="1939"/>
      <c r="F40" s="3442"/>
      <c r="G40" s="2017">
        <f t="shared" si="0"/>
        <v>9</v>
      </c>
      <c r="H40" s="1084"/>
      <c r="I40" s="1084"/>
      <c r="J40" s="2111"/>
      <c r="K40" s="2111"/>
      <c r="L40" s="2111"/>
      <c r="M40" s="2111"/>
      <c r="N40" s="1084"/>
    </row>
    <row r="41" spans="1:14" s="685" customFormat="1" ht="12" customHeight="1">
      <c r="A41" s="2017">
        <f t="shared" si="1"/>
        <v>10</v>
      </c>
      <c r="B41" s="1331"/>
      <c r="C41" s="1930"/>
      <c r="D41" s="1944"/>
      <c r="E41" s="1939"/>
      <c r="F41" s="3442"/>
      <c r="G41" s="2017">
        <f t="shared" si="0"/>
        <v>10</v>
      </c>
      <c r="H41" s="1084"/>
      <c r="I41" s="1084"/>
      <c r="J41" s="2111"/>
      <c r="K41" s="2111"/>
      <c r="L41" s="2111"/>
      <c r="M41" s="2111"/>
      <c r="N41" s="1084"/>
    </row>
    <row r="42" spans="1:14" s="685" customFormat="1" ht="12" customHeight="1">
      <c r="A42" s="2017">
        <f t="shared" si="1"/>
        <v>11</v>
      </c>
      <c r="B42" s="1331"/>
      <c r="C42" s="1930"/>
      <c r="D42" s="1944"/>
      <c r="E42" s="1939"/>
      <c r="F42" s="3442"/>
      <c r="G42" s="2017">
        <f t="shared" si="0"/>
        <v>11</v>
      </c>
      <c r="H42" s="1084"/>
      <c r="I42" s="1084"/>
      <c r="J42" s="2111"/>
      <c r="K42" s="2111"/>
      <c r="L42" s="2111"/>
      <c r="M42" s="2111"/>
      <c r="N42" s="1084"/>
    </row>
    <row r="43" spans="1:14" s="685" customFormat="1" ht="12" customHeight="1">
      <c r="A43" s="2017">
        <f t="shared" si="1"/>
        <v>12</v>
      </c>
      <c r="B43" s="1331"/>
      <c r="C43" s="1930"/>
      <c r="D43" s="1944"/>
      <c r="E43" s="1939"/>
      <c r="F43" s="3442"/>
      <c r="G43" s="2017">
        <f t="shared" si="0"/>
        <v>12</v>
      </c>
      <c r="H43" s="1084"/>
      <c r="I43" s="1084"/>
      <c r="J43" s="2111"/>
      <c r="K43" s="2111"/>
      <c r="L43" s="2111"/>
      <c r="M43" s="2111"/>
      <c r="N43" s="1084"/>
    </row>
    <row r="44" spans="1:14" s="685" customFormat="1" ht="12" customHeight="1">
      <c r="A44" s="2017">
        <f t="shared" si="1"/>
        <v>13</v>
      </c>
      <c r="B44" s="1331"/>
      <c r="C44" s="1930"/>
      <c r="D44" s="1944"/>
      <c r="E44" s="1939"/>
      <c r="F44" s="3442"/>
      <c r="G44" s="2017">
        <f t="shared" si="0"/>
        <v>13</v>
      </c>
      <c r="H44" s="1084"/>
      <c r="I44" s="1084"/>
      <c r="J44" s="2111"/>
      <c r="K44" s="2111"/>
      <c r="L44" s="2111"/>
      <c r="M44" s="2111"/>
      <c r="N44" s="1084"/>
    </row>
    <row r="45" spans="1:14" s="685" customFormat="1" ht="12" customHeight="1">
      <c r="A45" s="2017">
        <f t="shared" si="1"/>
        <v>14</v>
      </c>
      <c r="B45" s="1331"/>
      <c r="C45" s="1930"/>
      <c r="D45" s="1944"/>
      <c r="E45" s="1939"/>
      <c r="F45" s="3442"/>
      <c r="G45" s="2017">
        <f t="shared" si="0"/>
        <v>14</v>
      </c>
      <c r="H45" s="1084"/>
      <c r="I45" s="1084"/>
      <c r="J45" s="2111"/>
      <c r="K45" s="2111"/>
      <c r="L45" s="2111"/>
      <c r="M45" s="2111"/>
      <c r="N45" s="1084"/>
    </row>
    <row r="46" spans="1:14" s="685" customFormat="1" ht="12" customHeight="1">
      <c r="A46" s="2017">
        <f t="shared" si="1"/>
        <v>15</v>
      </c>
      <c r="B46" s="1331"/>
      <c r="C46" s="1930"/>
      <c r="D46" s="1944"/>
      <c r="E46" s="1939"/>
      <c r="F46" s="3442"/>
      <c r="G46" s="2017">
        <f t="shared" si="0"/>
        <v>15</v>
      </c>
      <c r="H46" s="1084"/>
      <c r="I46" s="1084"/>
      <c r="J46" s="2111"/>
      <c r="K46" s="2111"/>
      <c r="L46" s="2111"/>
      <c r="M46" s="2111"/>
      <c r="N46" s="1084"/>
    </row>
    <row r="47" spans="1:14" s="685" customFormat="1" ht="12" customHeight="1">
      <c r="A47" s="2017">
        <f t="shared" si="1"/>
        <v>16</v>
      </c>
      <c r="B47" s="1331"/>
      <c r="C47" s="1930"/>
      <c r="D47" s="1944"/>
      <c r="E47" s="1939"/>
      <c r="F47" s="3442"/>
      <c r="G47" s="2017">
        <f t="shared" si="0"/>
        <v>16</v>
      </c>
      <c r="H47" s="1084"/>
      <c r="I47" s="1084"/>
      <c r="J47" s="2111"/>
      <c r="K47" s="2111"/>
      <c r="L47" s="2111"/>
      <c r="M47" s="2111"/>
      <c r="N47" s="1084"/>
    </row>
    <row r="48" spans="1:14" s="685" customFormat="1" ht="12" customHeight="1">
      <c r="A48" s="2017">
        <f t="shared" si="1"/>
        <v>17</v>
      </c>
      <c r="B48" s="1331"/>
      <c r="C48" s="2035"/>
      <c r="D48" s="1973"/>
      <c r="E48" s="1685"/>
      <c r="F48" s="3443"/>
      <c r="G48" s="2017">
        <f t="shared" si="0"/>
        <v>17</v>
      </c>
      <c r="H48" s="1084"/>
      <c r="I48" s="1084"/>
      <c r="J48" s="2111"/>
      <c r="K48" s="2111"/>
      <c r="L48" s="2111"/>
      <c r="M48" s="2111"/>
      <c r="N48" s="1084"/>
    </row>
    <row r="49" spans="1:14" s="685" customFormat="1" ht="12" customHeight="1">
      <c r="A49" s="2017">
        <f t="shared" si="1"/>
        <v>18</v>
      </c>
      <c r="B49" s="1331"/>
      <c r="C49" s="1930"/>
      <c r="D49" s="1944"/>
      <c r="E49" s="1939"/>
      <c r="F49" s="3442"/>
      <c r="G49" s="2017">
        <f t="shared" si="0"/>
        <v>18</v>
      </c>
      <c r="H49" s="1084"/>
      <c r="I49" s="1084"/>
      <c r="J49" s="2111"/>
      <c r="K49" s="2111"/>
      <c r="L49" s="2111"/>
      <c r="M49" s="2111"/>
      <c r="N49" s="1084"/>
    </row>
    <row r="50" spans="1:14" s="685" customFormat="1" ht="12" customHeight="1">
      <c r="A50" s="2017">
        <f t="shared" si="1"/>
        <v>19</v>
      </c>
      <c r="B50" s="1331"/>
      <c r="C50" s="1930"/>
      <c r="D50" s="1944"/>
      <c r="E50" s="1939"/>
      <c r="F50" s="3442"/>
      <c r="G50" s="2017">
        <f t="shared" si="0"/>
        <v>19</v>
      </c>
      <c r="H50" s="1084"/>
      <c r="I50" s="1084"/>
      <c r="J50" s="2111"/>
      <c r="K50" s="2111"/>
      <c r="L50" s="2111"/>
      <c r="M50" s="2111"/>
      <c r="N50" s="1084"/>
    </row>
    <row r="51" spans="1:14" s="685" customFormat="1" ht="12" customHeight="1">
      <c r="A51" s="2017">
        <f t="shared" si="1"/>
        <v>20</v>
      </c>
      <c r="B51" s="1331"/>
      <c r="C51" s="1930"/>
      <c r="D51" s="1944"/>
      <c r="E51" s="1939"/>
      <c r="F51" s="3442"/>
      <c r="G51" s="2017">
        <f t="shared" si="0"/>
        <v>20</v>
      </c>
      <c r="H51" s="1084"/>
      <c r="I51" s="1084"/>
      <c r="J51" s="2111"/>
      <c r="K51" s="2111"/>
      <c r="L51" s="2111"/>
      <c r="M51" s="2111"/>
      <c r="N51" s="1084"/>
    </row>
    <row r="52" spans="1:14" s="685" customFormat="1" ht="12" customHeight="1">
      <c r="A52" s="2017">
        <f t="shared" si="1"/>
        <v>21</v>
      </c>
      <c r="B52" s="1331"/>
      <c r="C52" s="1930"/>
      <c r="D52" s="1944"/>
      <c r="E52" s="1939"/>
      <c r="F52" s="3442"/>
      <c r="G52" s="2017">
        <f t="shared" si="0"/>
        <v>21</v>
      </c>
      <c r="H52" s="1084"/>
      <c r="I52" s="1084"/>
      <c r="J52" s="2111"/>
      <c r="K52" s="2111"/>
      <c r="L52" s="2111"/>
      <c r="M52" s="2111"/>
      <c r="N52" s="1084"/>
    </row>
    <row r="53" spans="1:14" s="685" customFormat="1" ht="12" customHeight="1">
      <c r="A53" s="2017">
        <f t="shared" si="1"/>
        <v>22</v>
      </c>
      <c r="B53" s="1331"/>
      <c r="C53" s="1930"/>
      <c r="D53" s="1944"/>
      <c r="E53" s="1939"/>
      <c r="F53" s="3442"/>
      <c r="G53" s="2017">
        <f t="shared" si="0"/>
        <v>22</v>
      </c>
      <c r="H53" s="1084"/>
      <c r="I53" s="1084"/>
      <c r="J53" s="2111"/>
      <c r="K53" s="2111"/>
      <c r="L53" s="2111"/>
      <c r="M53" s="2111"/>
      <c r="N53" s="1084"/>
    </row>
    <row r="54" spans="1:14" s="685" customFormat="1" ht="12" customHeight="1">
      <c r="A54" s="2017">
        <f t="shared" si="1"/>
        <v>23</v>
      </c>
      <c r="B54" s="1331"/>
      <c r="C54" s="1930"/>
      <c r="D54" s="1944"/>
      <c r="E54" s="1939"/>
      <c r="F54" s="3442"/>
      <c r="G54" s="2017">
        <f t="shared" si="0"/>
        <v>23</v>
      </c>
      <c r="H54" s="1084"/>
      <c r="I54" s="1084"/>
      <c r="J54" s="2111"/>
      <c r="K54" s="2111"/>
      <c r="L54" s="2111"/>
      <c r="M54" s="2111"/>
      <c r="N54" s="1084"/>
    </row>
    <row r="55" spans="1:14" s="685" customFormat="1" ht="12" customHeight="1">
      <c r="A55" s="2017">
        <f t="shared" si="1"/>
        <v>24</v>
      </c>
      <c r="B55" s="1331"/>
      <c r="C55" s="1930"/>
      <c r="D55" s="1944"/>
      <c r="E55" s="1939"/>
      <c r="F55" s="3442"/>
      <c r="G55" s="2017">
        <f t="shared" si="0"/>
        <v>24</v>
      </c>
      <c r="H55" s="1084"/>
      <c r="I55" s="1084"/>
      <c r="J55" s="2111"/>
      <c r="K55" s="2111"/>
      <c r="L55" s="2111"/>
      <c r="M55" s="2111"/>
      <c r="N55" s="1084"/>
    </row>
    <row r="56" spans="1:14" s="685" customFormat="1" ht="12" customHeight="1">
      <c r="A56" s="2017">
        <f t="shared" si="1"/>
        <v>25</v>
      </c>
      <c r="B56" s="3444" t="s">
        <v>16</v>
      </c>
      <c r="C56" s="2035">
        <f>SUM(C32:C55)</f>
        <v>7228</v>
      </c>
      <c r="D56" s="1944">
        <f>SUM(D32:D55)</f>
        <v>65837</v>
      </c>
      <c r="E56" s="1993">
        <f>SUM(E32:E55)</f>
        <v>300875</v>
      </c>
      <c r="F56" s="3443" t="s">
        <v>104</v>
      </c>
      <c r="G56" s="2017">
        <f t="shared" si="0"/>
        <v>25</v>
      </c>
      <c r="H56" s="1084"/>
      <c r="I56" s="1084"/>
      <c r="J56" s="2111"/>
      <c r="K56" s="2111"/>
      <c r="L56" s="2111"/>
      <c r="M56" s="2111"/>
      <c r="N56" s="1084"/>
    </row>
    <row r="57" spans="1:14" s="685" customFormat="1" ht="12" customHeight="1">
      <c r="A57" s="1350" t="s">
        <v>326</v>
      </c>
      <c r="B57" s="1647"/>
      <c r="C57" s="1245"/>
      <c r="D57" s="1245"/>
      <c r="E57" s="1245"/>
      <c r="F57" s="1245"/>
      <c r="G57" s="2107"/>
      <c r="H57" s="1084"/>
      <c r="I57" s="1084"/>
      <c r="J57" s="2111"/>
      <c r="K57" s="2111"/>
      <c r="L57" s="2111"/>
      <c r="M57" s="2111"/>
      <c r="N57" s="1084"/>
    </row>
    <row r="58" spans="1:14" s="685" customFormat="1" ht="12" customHeight="1">
      <c r="A58" s="2017">
        <f>+A56+1</f>
        <v>26</v>
      </c>
      <c r="B58" s="1331" t="s">
        <v>3304</v>
      </c>
      <c r="C58" s="1973">
        <v>9</v>
      </c>
      <c r="D58" s="1973">
        <v>1224</v>
      </c>
      <c r="E58" s="1685">
        <v>10765</v>
      </c>
      <c r="F58" s="3443" t="s">
        <v>3305</v>
      </c>
      <c r="G58" s="2026">
        <f t="shared" ref="G58:G71" si="2">+A58</f>
        <v>26</v>
      </c>
      <c r="H58" s="1084"/>
      <c r="I58" s="1084"/>
      <c r="J58" s="2111"/>
      <c r="K58" s="2111"/>
      <c r="L58" s="2111"/>
      <c r="M58" s="2111"/>
      <c r="N58" s="1084"/>
    </row>
    <row r="59" spans="1:14" s="685" customFormat="1" ht="12" customHeight="1">
      <c r="A59" s="2017">
        <f t="shared" ref="A59:A71" si="3">+A58+1</f>
        <v>27</v>
      </c>
      <c r="B59" s="1331" t="s">
        <v>3470</v>
      </c>
      <c r="C59" s="2035">
        <v>47</v>
      </c>
      <c r="D59" s="1973">
        <v>9437</v>
      </c>
      <c r="E59" s="1685">
        <v>61201</v>
      </c>
      <c r="F59" s="3443" t="s">
        <v>3305</v>
      </c>
      <c r="G59" s="2026">
        <f t="shared" si="2"/>
        <v>27</v>
      </c>
      <c r="H59" s="1084"/>
      <c r="I59" s="1084"/>
      <c r="J59" s="2111"/>
      <c r="K59" s="2111"/>
      <c r="L59" s="2111"/>
      <c r="M59" s="2111"/>
      <c r="N59" s="1084"/>
    </row>
    <row r="60" spans="1:14" s="685" customFormat="1" ht="12" customHeight="1">
      <c r="A60" s="2017">
        <f t="shared" si="3"/>
        <v>28</v>
      </c>
      <c r="B60" s="1331" t="s">
        <v>3306</v>
      </c>
      <c r="C60" s="2035">
        <v>1</v>
      </c>
      <c r="D60" s="1973">
        <v>195</v>
      </c>
      <c r="E60" s="1685">
        <v>379</v>
      </c>
      <c r="F60" s="3443" t="s">
        <v>3305</v>
      </c>
      <c r="G60" s="2026">
        <f t="shared" si="2"/>
        <v>28</v>
      </c>
      <c r="H60" s="1084"/>
      <c r="I60" s="1084"/>
      <c r="J60" s="2111"/>
      <c r="K60" s="2111"/>
      <c r="L60" s="2111"/>
      <c r="M60" s="2111"/>
      <c r="N60" s="1084"/>
    </row>
    <row r="61" spans="1:14" s="685" customFormat="1" ht="12" customHeight="1">
      <c r="A61" s="2017">
        <f t="shared" si="3"/>
        <v>29</v>
      </c>
      <c r="B61" s="1331" t="s">
        <v>3307</v>
      </c>
      <c r="C61" s="1930">
        <v>8</v>
      </c>
      <c r="D61" s="1944">
        <v>1112</v>
      </c>
      <c r="E61" s="1685">
        <v>6023</v>
      </c>
      <c r="F61" s="3443" t="s">
        <v>3305</v>
      </c>
      <c r="G61" s="2026">
        <f t="shared" si="2"/>
        <v>29</v>
      </c>
      <c r="H61" s="1084"/>
      <c r="I61" s="1084"/>
      <c r="J61" s="2111"/>
      <c r="K61" s="2111"/>
      <c r="L61" s="2111"/>
      <c r="M61" s="2111"/>
      <c r="N61" s="1084"/>
    </row>
    <row r="62" spans="1:14" s="685" customFormat="1" ht="12" customHeight="1">
      <c r="A62" s="2017">
        <f t="shared" si="3"/>
        <v>30</v>
      </c>
      <c r="B62" s="1331"/>
      <c r="C62" s="2035"/>
      <c r="D62" s="1973"/>
      <c r="E62" s="1685"/>
      <c r="F62" s="3443"/>
      <c r="G62" s="2026">
        <f t="shared" si="2"/>
        <v>30</v>
      </c>
      <c r="H62" s="1084"/>
      <c r="I62" s="1084"/>
      <c r="J62" s="2111"/>
      <c r="K62" s="2111"/>
      <c r="L62" s="2111"/>
      <c r="M62" s="2111"/>
      <c r="N62" s="1084"/>
    </row>
    <row r="63" spans="1:14" s="685" customFormat="1" ht="12" customHeight="1">
      <c r="A63" s="2017">
        <f t="shared" si="3"/>
        <v>31</v>
      </c>
      <c r="B63" s="1331" t="s">
        <v>327</v>
      </c>
      <c r="C63" s="2035"/>
      <c r="D63" s="1973"/>
      <c r="E63" s="1685"/>
      <c r="F63" s="3443"/>
      <c r="G63" s="2026">
        <f t="shared" si="2"/>
        <v>31</v>
      </c>
      <c r="H63" s="1084"/>
      <c r="I63" s="1084"/>
      <c r="J63" s="2111"/>
      <c r="K63" s="2111"/>
      <c r="L63" s="2111"/>
      <c r="M63" s="2111"/>
      <c r="N63" s="1084"/>
    </row>
    <row r="64" spans="1:14" s="685" customFormat="1" ht="12" customHeight="1">
      <c r="A64" s="2017">
        <f t="shared" si="3"/>
        <v>32</v>
      </c>
      <c r="B64" s="1331" t="s">
        <v>327</v>
      </c>
      <c r="C64" s="2035"/>
      <c r="D64" s="1973"/>
      <c r="E64" s="1685"/>
      <c r="F64" s="3443"/>
      <c r="G64" s="2026">
        <f t="shared" si="2"/>
        <v>32</v>
      </c>
      <c r="H64" s="1084"/>
      <c r="I64" s="1084"/>
      <c r="J64" s="2111"/>
      <c r="K64" s="2111"/>
      <c r="L64" s="2111"/>
      <c r="M64" s="2111"/>
      <c r="N64" s="1084"/>
    </row>
    <row r="65" spans="1:14" s="685" customFormat="1" ht="12" customHeight="1">
      <c r="A65" s="2017">
        <f t="shared" si="3"/>
        <v>33</v>
      </c>
      <c r="B65" s="1331"/>
      <c r="C65" s="2035"/>
      <c r="D65" s="1973"/>
      <c r="E65" s="1685"/>
      <c r="F65" s="3443"/>
      <c r="G65" s="2026">
        <f t="shared" si="2"/>
        <v>33</v>
      </c>
      <c r="H65" s="1084"/>
      <c r="I65" s="1084"/>
      <c r="J65" s="2111"/>
      <c r="K65" s="2111"/>
      <c r="L65" s="2111"/>
      <c r="M65" s="2111"/>
      <c r="N65" s="1084"/>
    </row>
    <row r="66" spans="1:14" s="685" customFormat="1" ht="12" customHeight="1">
      <c r="A66" s="2017">
        <f t="shared" si="3"/>
        <v>34</v>
      </c>
      <c r="B66" s="1331"/>
      <c r="C66" s="2035"/>
      <c r="D66" s="1973"/>
      <c r="E66" s="1685"/>
      <c r="F66" s="3443"/>
      <c r="G66" s="2026">
        <f t="shared" si="2"/>
        <v>34</v>
      </c>
      <c r="H66" s="1084"/>
      <c r="I66" s="1084"/>
      <c r="J66" s="2111"/>
      <c r="K66" s="2111"/>
      <c r="L66" s="2111"/>
      <c r="M66" s="2111"/>
      <c r="N66" s="1084"/>
    </row>
    <row r="67" spans="1:14" s="685" customFormat="1" ht="12" customHeight="1">
      <c r="A67" s="2017">
        <f t="shared" si="3"/>
        <v>35</v>
      </c>
      <c r="B67" s="1331"/>
      <c r="C67" s="2035"/>
      <c r="D67" s="1973"/>
      <c r="E67" s="1685"/>
      <c r="F67" s="3443"/>
      <c r="G67" s="2026">
        <f t="shared" si="2"/>
        <v>35</v>
      </c>
      <c r="H67" s="1084"/>
      <c r="I67" s="1084"/>
      <c r="J67" s="2111"/>
      <c r="K67" s="2111"/>
      <c r="L67" s="2111"/>
      <c r="M67" s="2111"/>
      <c r="N67" s="1084"/>
    </row>
    <row r="68" spans="1:14" s="685" customFormat="1" ht="12" customHeight="1">
      <c r="A68" s="2017">
        <f t="shared" si="3"/>
        <v>36</v>
      </c>
      <c r="B68" s="1331"/>
      <c r="C68" s="1930"/>
      <c r="D68" s="1944"/>
      <c r="E68" s="1939"/>
      <c r="F68" s="3442"/>
      <c r="G68" s="2026">
        <f t="shared" si="2"/>
        <v>36</v>
      </c>
      <c r="H68" s="1084"/>
      <c r="I68" s="1084"/>
      <c r="J68" s="2111"/>
      <c r="K68" s="2111"/>
      <c r="L68" s="2111"/>
      <c r="M68" s="2111"/>
      <c r="N68" s="1084"/>
    </row>
    <row r="69" spans="1:14" s="685" customFormat="1" ht="12" customHeight="1">
      <c r="A69" s="2017">
        <f t="shared" si="3"/>
        <v>37</v>
      </c>
      <c r="B69" s="1331"/>
      <c r="C69" s="1930"/>
      <c r="D69" s="1944"/>
      <c r="E69" s="1939"/>
      <c r="F69" s="3442"/>
      <c r="G69" s="2026">
        <f t="shared" si="2"/>
        <v>37</v>
      </c>
      <c r="H69" s="1084"/>
      <c r="I69" s="1084"/>
      <c r="J69" s="2111"/>
      <c r="K69" s="2111"/>
      <c r="L69" s="2111"/>
      <c r="M69" s="2111"/>
      <c r="N69" s="1084"/>
    </row>
    <row r="70" spans="1:14" s="685" customFormat="1" ht="12" customHeight="1">
      <c r="A70" s="2017">
        <f t="shared" si="3"/>
        <v>38</v>
      </c>
      <c r="B70" s="3444" t="s">
        <v>16</v>
      </c>
      <c r="C70" s="1685">
        <f>SUM(C58:C69)</f>
        <v>65</v>
      </c>
      <c r="D70" s="1685">
        <f>SUM(D58:D69)</f>
        <v>11968</v>
      </c>
      <c r="E70" s="2035">
        <f>SUM(E58:E69)</f>
        <v>78368</v>
      </c>
      <c r="F70" s="3443" t="s">
        <v>104</v>
      </c>
      <c r="G70" s="2026">
        <f t="shared" si="2"/>
        <v>38</v>
      </c>
      <c r="H70" s="1084"/>
      <c r="I70" s="1084"/>
      <c r="J70" s="2111"/>
      <c r="K70" s="2111"/>
      <c r="L70" s="2111"/>
      <c r="M70" s="2111"/>
      <c r="N70" s="1084"/>
    </row>
    <row r="71" spans="1:14" s="685" customFormat="1" ht="12" customHeight="1">
      <c r="A71" s="2017">
        <f t="shared" si="3"/>
        <v>39</v>
      </c>
      <c r="B71" s="3444" t="s">
        <v>328</v>
      </c>
      <c r="C71" s="2055">
        <f>+C56+C70</f>
        <v>7293</v>
      </c>
      <c r="D71" s="2055">
        <f>+D56+D70</f>
        <v>77805</v>
      </c>
      <c r="E71" s="2055">
        <f>+E56+E70</f>
        <v>379243</v>
      </c>
      <c r="F71" s="3443" t="s">
        <v>104</v>
      </c>
      <c r="G71" s="2026">
        <f t="shared" si="2"/>
        <v>39</v>
      </c>
      <c r="H71" s="1084"/>
      <c r="I71" s="1084"/>
      <c r="J71" s="2111"/>
      <c r="K71" s="2111"/>
      <c r="L71" s="2111"/>
      <c r="M71" s="2111"/>
      <c r="N71" s="1084"/>
    </row>
    <row r="72" spans="1:14" ht="12" customHeight="1">
      <c r="A72" s="685"/>
      <c r="B72" s="685"/>
      <c r="C72" s="685"/>
      <c r="D72" s="685"/>
      <c r="E72" s="685"/>
      <c r="F72" s="686"/>
      <c r="G72" s="686" t="s">
        <v>391</v>
      </c>
    </row>
  </sheetData>
  <customSheetViews>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12"/>
  <headerFooter alignWithMargins="0"/>
  <colBreaks count="1" manualBreakCount="1">
    <brk id="7"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workbookViewId="0">
      <selection activeCell="C38" sqref="C38"/>
    </sheetView>
  </sheetViews>
  <sheetFormatPr defaultColWidth="10.7109375" defaultRowHeight="12.75"/>
  <cols>
    <col min="1" max="1" width="3.140625" style="245" bestFit="1" customWidth="1"/>
    <col min="2" max="2" width="4.85546875" style="245" customWidth="1"/>
    <col min="3" max="3" width="23" style="245" customWidth="1"/>
    <col min="4" max="4" width="25.28515625" style="245" customWidth="1"/>
    <col min="5" max="5" width="26.42578125" style="245" customWidth="1"/>
    <col min="6" max="6" width="25.5703125" style="245" customWidth="1"/>
    <col min="7" max="7" width="25.140625" style="245" customWidth="1"/>
    <col min="8" max="8" width="6" style="245" customWidth="1"/>
    <col min="9" max="9" width="2.7109375" style="245" customWidth="1"/>
    <col min="10" max="10" width="10.7109375" style="245"/>
    <col min="11" max="11" width="20.140625" style="245" bestFit="1" customWidth="1"/>
    <col min="12" max="12" width="10.140625" style="245" bestFit="1" customWidth="1"/>
    <col min="13" max="13" width="26.7109375" style="245" bestFit="1" customWidth="1"/>
    <col min="14" max="14" width="10.140625" style="245" bestFit="1" customWidth="1"/>
    <col min="15" max="16384" width="10.7109375" style="245"/>
  </cols>
  <sheetData>
    <row r="1" spans="1:9">
      <c r="B1" s="246"/>
      <c r="C1" s="246"/>
      <c r="D1" s="246"/>
      <c r="E1" s="246"/>
      <c r="F1" s="246"/>
      <c r="G1" s="246"/>
      <c r="H1" s="246"/>
      <c r="I1" s="246"/>
    </row>
    <row r="2" spans="1:9">
      <c r="A2" s="246"/>
      <c r="B2" s="246"/>
      <c r="C2" s="246"/>
      <c r="D2" s="246"/>
      <c r="E2" s="246"/>
      <c r="F2" s="246"/>
      <c r="G2" s="246"/>
      <c r="H2" s="246"/>
      <c r="I2" s="246"/>
    </row>
    <row r="3" spans="1:9">
      <c r="A3" s="4075" t="s">
        <v>391</v>
      </c>
      <c r="B3" s="247"/>
      <c r="C3" s="248"/>
      <c r="D3" s="248"/>
      <c r="E3" s="248"/>
      <c r="F3" s="248"/>
      <c r="G3" s="248"/>
      <c r="H3" s="249"/>
      <c r="I3" s="4077" t="s">
        <v>3461</v>
      </c>
    </row>
    <row r="4" spans="1:9">
      <c r="A4" s="4076"/>
      <c r="B4" s="250" t="s">
        <v>3308</v>
      </c>
      <c r="C4" s="251"/>
      <c r="D4" s="251"/>
      <c r="E4" s="251"/>
      <c r="F4" s="251"/>
      <c r="G4" s="251"/>
      <c r="H4" s="252"/>
      <c r="I4" s="4078"/>
    </row>
    <row r="5" spans="1:9" ht="11.1" customHeight="1">
      <c r="A5" s="4076"/>
      <c r="B5" s="253"/>
      <c r="C5" s="254"/>
      <c r="D5" s="254"/>
      <c r="E5" s="254"/>
      <c r="F5" s="254"/>
      <c r="G5" s="254"/>
      <c r="H5" s="255"/>
      <c r="I5" s="4078"/>
    </row>
    <row r="6" spans="1:9" ht="15.95" customHeight="1">
      <c r="A6" s="4076"/>
      <c r="B6" s="253" t="s">
        <v>330</v>
      </c>
      <c r="C6" s="254"/>
      <c r="D6" s="254"/>
      <c r="E6" s="254"/>
      <c r="F6" s="254"/>
      <c r="G6" s="254"/>
      <c r="H6" s="255"/>
      <c r="I6" s="4078"/>
    </row>
    <row r="7" spans="1:9" ht="15.95" customHeight="1">
      <c r="A7" s="4076"/>
      <c r="B7" s="253" t="s">
        <v>331</v>
      </c>
      <c r="C7" s="254"/>
      <c r="D7" s="254"/>
      <c r="E7" s="254"/>
      <c r="F7" s="254"/>
      <c r="G7" s="254"/>
      <c r="H7" s="255"/>
      <c r="I7" s="4078"/>
    </row>
    <row r="8" spans="1:9" ht="15.95" customHeight="1">
      <c r="A8" s="4076"/>
      <c r="B8" s="253" t="s">
        <v>332</v>
      </c>
      <c r="C8" s="254"/>
      <c r="D8" s="254"/>
      <c r="E8" s="254"/>
      <c r="F8" s="254"/>
      <c r="G8" s="254"/>
      <c r="H8" s="255"/>
      <c r="I8" s="4078"/>
    </row>
    <row r="9" spans="1:9" ht="15.95" customHeight="1">
      <c r="A9" s="4076"/>
      <c r="B9" s="253" t="s">
        <v>333</v>
      </c>
      <c r="C9" s="254"/>
      <c r="D9" s="254"/>
      <c r="E9" s="254"/>
      <c r="F9" s="254"/>
      <c r="G9" s="254"/>
      <c r="H9" s="255"/>
      <c r="I9" s="4078"/>
    </row>
    <row r="10" spans="1:9" ht="15.95" customHeight="1">
      <c r="A10" s="4076"/>
      <c r="B10" s="253" t="s">
        <v>334</v>
      </c>
      <c r="C10" s="254"/>
      <c r="D10" s="254"/>
      <c r="E10" s="254"/>
      <c r="F10" s="254"/>
      <c r="G10" s="254"/>
      <c r="H10" s="255"/>
      <c r="I10" s="4078"/>
    </row>
    <row r="11" spans="1:9" ht="15.95" customHeight="1">
      <c r="A11" s="4076"/>
      <c r="B11" s="253" t="s">
        <v>335</v>
      </c>
      <c r="C11" s="254"/>
      <c r="D11" s="254"/>
      <c r="E11" s="254"/>
      <c r="F11" s="254"/>
      <c r="G11" s="254"/>
      <c r="H11" s="255"/>
      <c r="I11" s="4078"/>
    </row>
    <row r="12" spans="1:9" ht="15.95" customHeight="1">
      <c r="A12" s="4076"/>
      <c r="B12" s="253" t="s">
        <v>336</v>
      </c>
      <c r="C12" s="254"/>
      <c r="D12" s="254"/>
      <c r="E12" s="254"/>
      <c r="F12" s="254"/>
      <c r="G12" s="254"/>
      <c r="H12" s="255"/>
      <c r="I12" s="4078"/>
    </row>
    <row r="13" spans="1:9" ht="17.25" customHeight="1">
      <c r="A13" s="4076"/>
      <c r="B13" s="253" t="s">
        <v>337</v>
      </c>
      <c r="C13" s="254"/>
      <c r="D13" s="254"/>
      <c r="E13" s="254"/>
      <c r="F13" s="254"/>
      <c r="G13" s="254"/>
      <c r="H13" s="255"/>
      <c r="I13" s="4078"/>
    </row>
    <row r="14" spans="1:9" ht="12.75" customHeight="1">
      <c r="A14" s="4076"/>
      <c r="B14" s="253" t="s">
        <v>338</v>
      </c>
      <c r="C14" s="254"/>
      <c r="D14" s="254"/>
      <c r="E14" s="254"/>
      <c r="F14" s="254"/>
      <c r="G14" s="254"/>
      <c r="H14" s="255"/>
      <c r="I14" s="4078"/>
    </row>
    <row r="15" spans="1:9" ht="15.95" customHeight="1">
      <c r="A15" s="4076"/>
      <c r="B15" s="253" t="s">
        <v>339</v>
      </c>
      <c r="C15" s="254"/>
      <c r="D15" s="254"/>
      <c r="E15" s="254"/>
      <c r="F15" s="254"/>
      <c r="G15" s="254"/>
      <c r="H15" s="255"/>
      <c r="I15" s="4078"/>
    </row>
    <row r="16" spans="1:9" ht="15.95" customHeight="1">
      <c r="A16" s="256"/>
      <c r="B16" s="253" t="s">
        <v>340</v>
      </c>
      <c r="C16" s="254"/>
      <c r="D16" s="254"/>
      <c r="E16" s="254"/>
      <c r="F16" s="254"/>
      <c r="G16" s="254"/>
      <c r="H16" s="255"/>
      <c r="I16" s="246"/>
    </row>
    <row r="17" spans="1:14" ht="15.95" customHeight="1">
      <c r="A17" s="256"/>
      <c r="B17" s="253" t="s">
        <v>341</v>
      </c>
      <c r="C17" s="254"/>
      <c r="D17" s="254"/>
      <c r="E17" s="254"/>
      <c r="F17" s="254"/>
      <c r="G17" s="254"/>
      <c r="H17" s="255"/>
      <c r="I17" s="246"/>
    </row>
    <row r="18" spans="1:14" ht="15.95" customHeight="1">
      <c r="A18" s="256"/>
      <c r="B18" s="253" t="s">
        <v>342</v>
      </c>
      <c r="C18" s="254"/>
      <c r="D18" s="254"/>
      <c r="E18" s="254"/>
      <c r="F18" s="254"/>
      <c r="G18" s="254"/>
      <c r="H18" s="255"/>
      <c r="I18" s="246"/>
    </row>
    <row r="19" spans="1:14" ht="15.95" customHeight="1">
      <c r="A19" s="256"/>
      <c r="B19" s="253" t="s">
        <v>343</v>
      </c>
      <c r="C19" s="254"/>
      <c r="D19" s="254"/>
      <c r="E19" s="254"/>
      <c r="F19" s="254"/>
      <c r="G19" s="254"/>
      <c r="H19" s="255"/>
      <c r="I19" s="246"/>
    </row>
    <row r="20" spans="1:14" ht="11.1" customHeight="1">
      <c r="A20" s="256"/>
      <c r="B20" s="257"/>
      <c r="C20" s="258"/>
      <c r="D20" s="258"/>
      <c r="E20" s="258"/>
      <c r="F20" s="258"/>
      <c r="G20" s="258"/>
      <c r="H20" s="259"/>
      <c r="I20" s="246"/>
    </row>
    <row r="21" spans="1:14" ht="11.1" customHeight="1">
      <c r="A21" s="256"/>
      <c r="B21" s="253"/>
      <c r="C21" s="254"/>
      <c r="D21" s="254"/>
      <c r="E21" s="254"/>
      <c r="F21" s="254"/>
      <c r="G21" s="254"/>
      <c r="H21" s="255"/>
      <c r="I21" s="246"/>
    </row>
    <row r="22" spans="1:14" ht="11.1" customHeight="1">
      <c r="A22" s="256"/>
      <c r="B22" s="250" t="s">
        <v>344</v>
      </c>
      <c r="C22" s="251"/>
      <c r="D22" s="251"/>
      <c r="E22" s="251"/>
      <c r="F22" s="251"/>
      <c r="G22" s="251"/>
      <c r="H22" s="252"/>
      <c r="I22" s="246"/>
    </row>
    <row r="23" spans="1:14" ht="11.1" customHeight="1">
      <c r="A23" s="256"/>
      <c r="B23" s="253"/>
      <c r="C23" s="254"/>
      <c r="D23" s="254"/>
      <c r="E23" s="254"/>
      <c r="F23" s="254"/>
      <c r="G23" s="254"/>
      <c r="H23" s="255"/>
      <c r="I23" s="246"/>
    </row>
    <row r="24" spans="1:14" ht="12.95" customHeight="1">
      <c r="A24" s="256"/>
      <c r="B24" s="253" t="s">
        <v>345</v>
      </c>
      <c r="C24" s="254"/>
      <c r="D24" s="254"/>
      <c r="E24" s="254"/>
      <c r="F24" s="254"/>
      <c r="G24" s="254"/>
      <c r="H24" s="255"/>
      <c r="I24" s="246"/>
    </row>
    <row r="25" spans="1:14" ht="12.95" customHeight="1" thickBot="1">
      <c r="A25" s="256"/>
      <c r="B25" s="260"/>
      <c r="C25" s="261"/>
      <c r="D25" s="261"/>
      <c r="E25" s="261"/>
      <c r="F25" s="261"/>
      <c r="G25" s="261"/>
      <c r="H25" s="262"/>
      <c r="I25" s="246"/>
    </row>
    <row r="26" spans="1:14" ht="16.5" customHeight="1" thickTop="1">
      <c r="A26" s="256"/>
      <c r="B26" s="263" t="s">
        <v>7</v>
      </c>
      <c r="C26" s="264"/>
      <c r="D26" s="263" t="s">
        <v>346</v>
      </c>
      <c r="E26" s="265" t="s">
        <v>347</v>
      </c>
      <c r="F26" s="263" t="s">
        <v>348</v>
      </c>
      <c r="G26" s="266" t="s">
        <v>349</v>
      </c>
      <c r="H26" s="266" t="s">
        <v>7</v>
      </c>
      <c r="I26" s="246"/>
    </row>
    <row r="27" spans="1:14" ht="12.95" customHeight="1">
      <c r="A27" s="256"/>
      <c r="B27" s="267" t="s">
        <v>17</v>
      </c>
      <c r="C27" s="268" t="s">
        <v>350</v>
      </c>
      <c r="D27" s="267" t="s">
        <v>351</v>
      </c>
      <c r="E27" s="269" t="s">
        <v>352</v>
      </c>
      <c r="F27" s="267" t="s">
        <v>353</v>
      </c>
      <c r="G27" s="270" t="s">
        <v>354</v>
      </c>
      <c r="H27" s="270" t="s">
        <v>17</v>
      </c>
      <c r="I27" s="246"/>
    </row>
    <row r="28" spans="1:14" ht="12.95" customHeight="1">
      <c r="A28" s="256"/>
      <c r="B28" s="271"/>
      <c r="C28" s="256"/>
      <c r="D28" s="267" t="s">
        <v>355</v>
      </c>
      <c r="E28" s="269" t="s">
        <v>356</v>
      </c>
      <c r="F28" s="267" t="s">
        <v>357</v>
      </c>
      <c r="G28" s="272"/>
      <c r="H28" s="272"/>
      <c r="I28" s="246"/>
    </row>
    <row r="29" spans="1:14" ht="12.95" customHeight="1">
      <c r="A29" s="256"/>
      <c r="B29" s="271"/>
      <c r="C29" s="256"/>
      <c r="D29" s="271"/>
      <c r="E29" s="269" t="s">
        <v>357</v>
      </c>
      <c r="F29" s="271"/>
      <c r="G29" s="272"/>
      <c r="H29" s="272"/>
      <c r="I29" s="246"/>
    </row>
    <row r="30" spans="1:14" ht="12.95" customHeight="1" thickBot="1">
      <c r="A30" s="256"/>
      <c r="B30" s="273"/>
      <c r="C30" s="274" t="s">
        <v>24</v>
      </c>
      <c r="D30" s="275" t="s">
        <v>25</v>
      </c>
      <c r="E30" s="276" t="s">
        <v>26</v>
      </c>
      <c r="F30" s="275" t="s">
        <v>27</v>
      </c>
      <c r="G30" s="277" t="s">
        <v>28</v>
      </c>
      <c r="H30" s="278"/>
      <c r="I30" s="246"/>
      <c r="K30" s="220"/>
      <c r="L30" s="220"/>
      <c r="M30" s="220"/>
      <c r="N30" s="220"/>
    </row>
    <row r="31" spans="1:14" ht="14.1" customHeight="1">
      <c r="A31" s="256"/>
      <c r="B31" s="279">
        <v>1</v>
      </c>
      <c r="C31" s="280" t="s">
        <v>358</v>
      </c>
      <c r="D31" s="3445">
        <v>9162</v>
      </c>
      <c r="E31" s="3446">
        <v>42.12</v>
      </c>
      <c r="F31" s="3447">
        <v>53.46</v>
      </c>
      <c r="G31" s="3448">
        <v>37</v>
      </c>
      <c r="H31" s="283">
        <v>1</v>
      </c>
      <c r="I31" s="246"/>
    </row>
    <row r="32" spans="1:14" ht="14.1" customHeight="1">
      <c r="A32" s="256"/>
      <c r="B32" s="279">
        <v>2</v>
      </c>
      <c r="C32" s="280" t="s">
        <v>359</v>
      </c>
      <c r="D32" s="3445">
        <v>6126</v>
      </c>
      <c r="E32" s="3446">
        <v>12.27</v>
      </c>
      <c r="F32" s="3447">
        <v>45.54</v>
      </c>
      <c r="G32" s="3448">
        <v>28</v>
      </c>
      <c r="H32" s="283">
        <v>2</v>
      </c>
      <c r="I32" s="246"/>
    </row>
    <row r="33" spans="1:9" ht="14.1" customHeight="1">
      <c r="A33" s="256"/>
      <c r="B33" s="279">
        <v>3</v>
      </c>
      <c r="C33" s="280" t="s">
        <v>360</v>
      </c>
      <c r="D33" s="3445">
        <v>2634</v>
      </c>
      <c r="E33" s="3446">
        <v>2.69</v>
      </c>
      <c r="F33" s="3447">
        <v>30.68</v>
      </c>
      <c r="G33" s="3448">
        <v>41</v>
      </c>
      <c r="H33" s="283">
        <v>3</v>
      </c>
      <c r="I33" s="246"/>
    </row>
    <row r="34" spans="1:9" ht="14.1" customHeight="1">
      <c r="A34" s="256"/>
      <c r="B34" s="279">
        <v>4</v>
      </c>
      <c r="C34" s="280" t="s">
        <v>361</v>
      </c>
      <c r="D34" s="3445">
        <v>2384</v>
      </c>
      <c r="E34" s="3446">
        <v>0.28000000000000003</v>
      </c>
      <c r="F34" s="3447">
        <v>20.02</v>
      </c>
      <c r="G34" s="3448">
        <v>129</v>
      </c>
      <c r="H34" s="283">
        <v>4</v>
      </c>
      <c r="I34" s="246"/>
    </row>
    <row r="35" spans="1:9" ht="14.1" customHeight="1">
      <c r="A35" s="256"/>
      <c r="B35" s="279">
        <v>5</v>
      </c>
      <c r="C35" s="280" t="s">
        <v>362</v>
      </c>
      <c r="D35" s="3445">
        <v>8446</v>
      </c>
      <c r="E35" s="3449" t="s">
        <v>104</v>
      </c>
      <c r="F35" s="3447" t="s">
        <v>104</v>
      </c>
      <c r="G35" s="3448" t="s">
        <v>104</v>
      </c>
      <c r="H35" s="283">
        <v>5</v>
      </c>
      <c r="I35" s="246"/>
    </row>
    <row r="36" spans="1:9" ht="14.1" customHeight="1">
      <c r="A36" s="256"/>
      <c r="B36" s="279">
        <v>6</v>
      </c>
      <c r="C36" s="280" t="s">
        <v>365</v>
      </c>
      <c r="D36" s="3445">
        <v>28752</v>
      </c>
      <c r="E36" s="3449">
        <v>23.08</v>
      </c>
      <c r="F36" s="3447">
        <v>44.19</v>
      </c>
      <c r="G36" s="3448">
        <v>235</v>
      </c>
      <c r="H36" s="283">
        <v>6</v>
      </c>
      <c r="I36" s="246"/>
    </row>
    <row r="37" spans="1:9" ht="14.1" customHeight="1">
      <c r="A37" s="256"/>
      <c r="B37" s="279">
        <v>7</v>
      </c>
      <c r="C37" s="280" t="s">
        <v>366</v>
      </c>
      <c r="D37" s="3445">
        <v>3365</v>
      </c>
      <c r="E37" s="3449" t="s">
        <v>104</v>
      </c>
      <c r="F37" s="3450" t="s">
        <v>104</v>
      </c>
      <c r="G37" s="3448" t="s">
        <v>104</v>
      </c>
      <c r="H37" s="283">
        <v>7</v>
      </c>
      <c r="I37" s="246"/>
    </row>
    <row r="38" spans="1:9" ht="14.1" customHeight="1" thickBot="1">
      <c r="A38" s="256"/>
      <c r="B38" s="279">
        <v>8</v>
      </c>
      <c r="C38" s="280" t="s">
        <v>367</v>
      </c>
      <c r="D38" s="3451">
        <v>0</v>
      </c>
      <c r="E38" s="3452"/>
      <c r="F38" s="3453"/>
      <c r="G38" s="3454"/>
      <c r="H38" s="283">
        <v>8</v>
      </c>
      <c r="I38" s="246"/>
    </row>
    <row r="39" spans="1:9" ht="12.95" customHeight="1">
      <c r="A39" s="256"/>
      <c r="B39" s="253" t="s">
        <v>368</v>
      </c>
      <c r="C39" s="254"/>
      <c r="D39" s="254"/>
      <c r="E39" s="254"/>
      <c r="F39" s="254"/>
      <c r="G39" s="254"/>
      <c r="H39" s="255"/>
      <c r="I39" s="246"/>
    </row>
    <row r="40" spans="1:9" ht="12.95" customHeight="1">
      <c r="A40" s="256"/>
      <c r="B40" s="292"/>
      <c r="C40" s="256"/>
      <c r="D40" s="256"/>
      <c r="E40" s="256"/>
      <c r="F40" s="256"/>
      <c r="G40" s="256"/>
      <c r="H40" s="272"/>
      <c r="I40" s="246"/>
    </row>
    <row r="41" spans="1:9" ht="16.5" customHeight="1">
      <c r="A41" s="256"/>
      <c r="B41" s="292"/>
      <c r="C41" s="256"/>
      <c r="D41" s="293"/>
      <c r="E41" s="256"/>
      <c r="F41" s="256"/>
      <c r="G41" s="256"/>
      <c r="H41" s="272"/>
      <c r="I41" s="246"/>
    </row>
    <row r="42" spans="1:9" ht="16.5" customHeight="1">
      <c r="A42" s="256"/>
      <c r="B42" s="292"/>
      <c r="C42" s="256"/>
      <c r="D42" s="256"/>
      <c r="E42" s="256"/>
      <c r="F42" s="256"/>
      <c r="G42" s="256"/>
      <c r="H42" s="272"/>
      <c r="I42" s="246"/>
    </row>
    <row r="43" spans="1:9" ht="15.75" customHeight="1">
      <c r="A43" s="256"/>
      <c r="B43" s="294"/>
      <c r="C43" s="280"/>
      <c r="D43" s="280"/>
      <c r="E43" s="280"/>
      <c r="F43" s="280"/>
      <c r="G43" s="280"/>
      <c r="H43" s="278"/>
      <c r="I43" s="3455">
        <v>85</v>
      </c>
    </row>
    <row r="44" spans="1:9">
      <c r="A44" s="295"/>
      <c r="B44" s="295"/>
      <c r="C44" s="295"/>
      <c r="D44" s="295"/>
      <c r="E44" s="295"/>
      <c r="F44" s="295"/>
      <c r="G44" s="295"/>
      <c r="H44" s="295"/>
      <c r="I44" s="295"/>
    </row>
  </sheetData>
  <customSheetViews>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1"/>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2"/>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3"/>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4"/>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5"/>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6"/>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7"/>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8"/>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9"/>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10"/>
      <headerFooter alignWithMargins="0"/>
    </customSheetView>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11"/>
      <headerFooter alignWithMargins="0"/>
    </customSheetView>
  </customSheetViews>
  <mergeCells count="2">
    <mergeCell ref="A3:A15"/>
    <mergeCell ref="I3:I15"/>
  </mergeCells>
  <printOptions horizontalCentered="1" verticalCentered="1"/>
  <pageMargins left="0.5" right="0.5" top="0.5" bottom="0.25" header="0.5" footer="0.5"/>
  <pageSetup scale="89" orientation="landscape" r:id="rId1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workbookViewId="0">
      <selection activeCell="C38" sqref="C38"/>
    </sheetView>
  </sheetViews>
  <sheetFormatPr defaultColWidth="10.7109375" defaultRowHeight="12.75"/>
  <cols>
    <col min="1" max="1" width="3.28515625" style="3458" bestFit="1" customWidth="1"/>
    <col min="2" max="2" width="4.28515625" style="3458" customWidth="1"/>
    <col min="3" max="3" width="21.42578125" style="3458" customWidth="1"/>
    <col min="4" max="4" width="9.7109375" style="3458" customWidth="1"/>
    <col min="5" max="5" width="9.28515625" style="3458" customWidth="1"/>
    <col min="6" max="6" width="9.85546875" style="3458" customWidth="1"/>
    <col min="7" max="7" width="8.7109375" style="3458" customWidth="1"/>
    <col min="8" max="8" width="10.140625" style="3458" customWidth="1"/>
    <col min="9" max="9" width="9" style="3458" customWidth="1"/>
    <col min="10" max="10" width="9.140625" style="3458" customWidth="1"/>
    <col min="11" max="11" width="11.140625" style="3458" customWidth="1"/>
    <col min="12" max="13" width="11.28515625" style="3458" customWidth="1"/>
    <col min="14" max="14" width="4.42578125" style="3458" customWidth="1"/>
    <col min="15" max="15" width="3.28515625" style="3458" customWidth="1"/>
    <col min="16" max="16" width="10.7109375" style="3458"/>
    <col min="17" max="17" width="20.140625" style="3459" bestFit="1" customWidth="1"/>
    <col min="18" max="18" width="10.140625" style="3459" bestFit="1" customWidth="1"/>
    <col min="19" max="19" width="27.28515625" style="3459" bestFit="1" customWidth="1"/>
    <col min="20" max="20" width="10.140625" style="3459" bestFit="1" customWidth="1"/>
    <col min="21" max="16384" width="10.7109375" style="3458"/>
  </cols>
  <sheetData>
    <row r="1" spans="1:16" ht="15.75">
      <c r="A1" s="3456"/>
      <c r="B1" s="4079" t="s">
        <v>3309</v>
      </c>
      <c r="C1" s="4080"/>
      <c r="D1" s="4080"/>
      <c r="E1" s="4080"/>
      <c r="F1" s="4080"/>
      <c r="G1" s="4080"/>
      <c r="H1" s="4080"/>
      <c r="I1" s="4080"/>
      <c r="J1" s="4080"/>
      <c r="K1" s="4080"/>
      <c r="L1" s="4080"/>
      <c r="M1" s="4080"/>
      <c r="N1" s="4081"/>
      <c r="O1" s="3457">
        <v>86</v>
      </c>
    </row>
    <row r="2" spans="1:16">
      <c r="A2" s="3456"/>
      <c r="B2" s="4082"/>
      <c r="C2" s="4083"/>
      <c r="D2" s="4083"/>
      <c r="E2" s="4083"/>
      <c r="F2" s="4083"/>
      <c r="G2" s="4083"/>
      <c r="H2" s="4083"/>
      <c r="I2" s="4083"/>
      <c r="J2" s="4083"/>
      <c r="K2" s="4083"/>
      <c r="L2" s="4083"/>
      <c r="M2" s="4083"/>
      <c r="N2" s="4084"/>
      <c r="O2" s="3456"/>
    </row>
    <row r="3" spans="1:16" ht="12" customHeight="1">
      <c r="A3" s="3456"/>
      <c r="B3" s="3460"/>
      <c r="C3" s="3461"/>
      <c r="D3" s="3461"/>
      <c r="E3" s="3461"/>
      <c r="F3" s="3461"/>
      <c r="G3" s="3461"/>
      <c r="H3" s="3461"/>
      <c r="I3" s="3461"/>
      <c r="J3" s="3461"/>
      <c r="K3" s="3461"/>
      <c r="L3" s="3461"/>
      <c r="M3" s="3461"/>
      <c r="N3" s="3462"/>
      <c r="O3" s="3456"/>
    </row>
    <row r="4" spans="1:16" ht="12.95" customHeight="1">
      <c r="A4" s="3456"/>
      <c r="B4" s="3463" t="s">
        <v>153</v>
      </c>
      <c r="C4" s="3461" t="s">
        <v>3310</v>
      </c>
      <c r="D4" s="3461"/>
      <c r="E4" s="3461"/>
      <c r="F4" s="3461"/>
      <c r="G4" s="3461"/>
      <c r="H4" s="3461"/>
      <c r="I4" s="3461"/>
      <c r="J4" s="3461"/>
      <c r="K4" s="3461"/>
      <c r="L4" s="3461"/>
      <c r="M4" s="3461"/>
      <c r="N4" s="3462"/>
      <c r="O4" s="3464"/>
      <c r="P4" s="3465"/>
    </row>
    <row r="5" spans="1:16" ht="12.95" customHeight="1">
      <c r="A5" s="3456"/>
      <c r="B5" s="3466"/>
      <c r="C5" s="3461"/>
      <c r="D5" s="3461"/>
      <c r="E5" s="3461"/>
      <c r="F5" s="3461"/>
      <c r="G5" s="3461"/>
      <c r="H5" s="3461"/>
      <c r="I5" s="3461"/>
      <c r="J5" s="3461"/>
      <c r="K5" s="3461"/>
      <c r="L5" s="3461"/>
      <c r="M5" s="3461"/>
      <c r="N5" s="3462"/>
      <c r="O5" s="3464"/>
      <c r="P5" s="3465"/>
    </row>
    <row r="6" spans="1:16" ht="12.95" customHeight="1">
      <c r="A6" s="3456"/>
      <c r="B6" s="3463" t="s">
        <v>157</v>
      </c>
      <c r="C6" s="3461" t="s">
        <v>3311</v>
      </c>
      <c r="D6" s="3461"/>
      <c r="E6" s="3461"/>
      <c r="F6" s="3461"/>
      <c r="G6" s="3461"/>
      <c r="H6" s="3461"/>
      <c r="I6" s="3461"/>
      <c r="J6" s="3461"/>
      <c r="K6" s="3461"/>
      <c r="L6" s="3461"/>
      <c r="M6" s="3461"/>
      <c r="N6" s="3462"/>
      <c r="O6" s="3464"/>
      <c r="P6" s="3465"/>
    </row>
    <row r="7" spans="1:16" ht="12.95" customHeight="1">
      <c r="A7" s="3456"/>
      <c r="B7" s="3466"/>
      <c r="C7" s="3461"/>
      <c r="D7" s="3461"/>
      <c r="E7" s="3461"/>
      <c r="F7" s="3461"/>
      <c r="G7" s="3461"/>
      <c r="H7" s="3461"/>
      <c r="I7" s="3461"/>
      <c r="J7" s="3461"/>
      <c r="K7" s="3461"/>
      <c r="L7" s="3461"/>
      <c r="M7" s="3461"/>
      <c r="N7" s="3462"/>
      <c r="O7" s="3464"/>
      <c r="P7" s="3465"/>
    </row>
    <row r="8" spans="1:16" ht="12.95" customHeight="1">
      <c r="A8" s="3456"/>
      <c r="B8" s="3463" t="s">
        <v>162</v>
      </c>
      <c r="C8" s="3461" t="s">
        <v>3312</v>
      </c>
      <c r="D8" s="3461"/>
      <c r="E8" s="3461"/>
      <c r="F8" s="3461"/>
      <c r="G8" s="3461"/>
      <c r="H8" s="3461"/>
      <c r="I8" s="3461"/>
      <c r="J8" s="3461"/>
      <c r="K8" s="3461"/>
      <c r="L8" s="3461"/>
      <c r="M8" s="3461"/>
      <c r="N8" s="3462"/>
      <c r="O8" s="3464"/>
      <c r="P8" s="3465"/>
    </row>
    <row r="9" spans="1:16" ht="12.95" customHeight="1">
      <c r="A9" s="3456"/>
      <c r="B9" s="3466"/>
      <c r="C9" s="3461" t="s">
        <v>3313</v>
      </c>
      <c r="D9" s="3461"/>
      <c r="E9" s="3461"/>
      <c r="F9" s="3461"/>
      <c r="G9" s="3461"/>
      <c r="H9" s="3461"/>
      <c r="I9" s="3461"/>
      <c r="J9" s="3461"/>
      <c r="K9" s="3461"/>
      <c r="L9" s="3461"/>
      <c r="M9" s="3461"/>
      <c r="N9" s="3462"/>
      <c r="O9" s="3464"/>
      <c r="P9" s="3465"/>
    </row>
    <row r="10" spans="1:16" ht="12.95" customHeight="1">
      <c r="A10" s="3456"/>
      <c r="B10" s="3466"/>
      <c r="C10" s="3461" t="s">
        <v>3314</v>
      </c>
      <c r="D10" s="3461"/>
      <c r="E10" s="3461"/>
      <c r="F10" s="3461"/>
      <c r="G10" s="3461"/>
      <c r="H10" s="3461"/>
      <c r="I10" s="3461"/>
      <c r="J10" s="3461"/>
      <c r="K10" s="3461"/>
      <c r="L10" s="3461"/>
      <c r="M10" s="3461"/>
      <c r="N10" s="3462"/>
      <c r="O10" s="3464"/>
      <c r="P10" s="3465"/>
    </row>
    <row r="11" spans="1:16" ht="12.95" customHeight="1">
      <c r="A11" s="3456"/>
      <c r="B11" s="3466"/>
      <c r="C11" s="3461"/>
      <c r="D11" s="3461"/>
      <c r="E11" s="3461"/>
      <c r="F11" s="3461"/>
      <c r="G11" s="3461"/>
      <c r="H11" s="3461"/>
      <c r="I11" s="3461"/>
      <c r="J11" s="3461"/>
      <c r="K11" s="3461"/>
      <c r="L11" s="3461"/>
      <c r="M11" s="3461"/>
      <c r="N11" s="3462"/>
      <c r="O11" s="3464"/>
      <c r="P11" s="3465"/>
    </row>
    <row r="12" spans="1:16" ht="12.95" customHeight="1">
      <c r="A12" s="3456"/>
      <c r="B12" s="3463" t="s">
        <v>155</v>
      </c>
      <c r="C12" s="3461" t="s">
        <v>3315</v>
      </c>
      <c r="D12" s="3461"/>
      <c r="E12" s="3461"/>
      <c r="F12" s="3461"/>
      <c r="G12" s="3461"/>
      <c r="H12" s="3461"/>
      <c r="I12" s="3461"/>
      <c r="J12" s="3461"/>
      <c r="K12" s="3461"/>
      <c r="L12" s="3461"/>
      <c r="M12" s="3461"/>
      <c r="N12" s="3462"/>
      <c r="O12" s="3464"/>
      <c r="P12" s="3465"/>
    </row>
    <row r="13" spans="1:16" ht="12.95" customHeight="1">
      <c r="A13" s="3456"/>
      <c r="B13" s="3460"/>
      <c r="C13" s="3461" t="s">
        <v>3316</v>
      </c>
      <c r="D13" s="3461"/>
      <c r="E13" s="3461"/>
      <c r="F13" s="3461"/>
      <c r="G13" s="3461"/>
      <c r="H13" s="3461"/>
      <c r="I13" s="3461"/>
      <c r="J13" s="3461"/>
      <c r="K13" s="3461"/>
      <c r="L13" s="3461"/>
      <c r="M13" s="3461"/>
      <c r="N13" s="3462"/>
      <c r="O13" s="3464"/>
      <c r="P13" s="3465"/>
    </row>
    <row r="14" spans="1:16" ht="12.95" customHeight="1">
      <c r="A14" s="3456"/>
      <c r="B14" s="3460"/>
      <c r="C14" s="3461" t="s">
        <v>3317</v>
      </c>
      <c r="D14" s="3461"/>
      <c r="E14" s="3461"/>
      <c r="F14" s="3461"/>
      <c r="G14" s="3461"/>
      <c r="H14" s="3461"/>
      <c r="I14" s="3461"/>
      <c r="J14" s="3461"/>
      <c r="K14" s="3461"/>
      <c r="L14" s="3461"/>
      <c r="M14" s="3461"/>
      <c r="N14" s="3462"/>
      <c r="O14" s="3464"/>
      <c r="P14" s="3465"/>
    </row>
    <row r="15" spans="1:16" ht="12" customHeight="1">
      <c r="A15" s="3456"/>
      <c r="B15" s="3460"/>
      <c r="C15" s="3461" t="s">
        <v>3318</v>
      </c>
      <c r="D15" s="3461"/>
      <c r="E15" s="3461"/>
      <c r="F15" s="3461"/>
      <c r="G15" s="3461"/>
      <c r="H15" s="3461"/>
      <c r="I15" s="3461"/>
      <c r="J15" s="3461"/>
      <c r="K15" s="3461"/>
      <c r="L15" s="3461"/>
      <c r="M15" s="3461"/>
      <c r="N15" s="3462"/>
      <c r="O15" s="3464"/>
      <c r="P15" s="3465"/>
    </row>
    <row r="16" spans="1:16" ht="12" customHeight="1">
      <c r="A16" s="3456"/>
      <c r="B16" s="3460"/>
      <c r="C16" s="3461"/>
      <c r="D16" s="3461"/>
      <c r="E16" s="3461"/>
      <c r="F16" s="3461"/>
      <c r="G16" s="3461"/>
      <c r="H16" s="3461"/>
      <c r="I16" s="3461"/>
      <c r="J16" s="3461"/>
      <c r="K16" s="3461"/>
      <c r="L16" s="3461"/>
      <c r="M16" s="3461"/>
      <c r="N16" s="3462"/>
      <c r="O16" s="3464"/>
      <c r="P16" s="3465"/>
    </row>
    <row r="17" spans="1:20" ht="12" customHeight="1" thickBot="1">
      <c r="A17" s="3456"/>
      <c r="B17" s="3467"/>
      <c r="C17" s="3468"/>
      <c r="D17" s="3468"/>
      <c r="E17" s="3468"/>
      <c r="F17" s="3468"/>
      <c r="G17" s="3468"/>
      <c r="H17" s="3468"/>
      <c r="I17" s="3468"/>
      <c r="J17" s="3468"/>
      <c r="K17" s="3468"/>
      <c r="L17" s="3468"/>
      <c r="M17" s="3468"/>
      <c r="N17" s="3469"/>
      <c r="O17" s="3456"/>
    </row>
    <row r="18" spans="1:20" ht="15.6" customHeight="1" thickTop="1">
      <c r="A18" s="3456"/>
      <c r="B18" s="3470"/>
      <c r="C18" s="3471"/>
      <c r="D18" s="3472" t="s">
        <v>3319</v>
      </c>
      <c r="E18" s="3472"/>
      <c r="F18" s="3472"/>
      <c r="G18" s="3472"/>
      <c r="H18" s="3472"/>
      <c r="I18" s="3472"/>
      <c r="J18" s="3472"/>
      <c r="K18" s="3470"/>
      <c r="L18" s="3471"/>
      <c r="M18" s="3473" t="s">
        <v>2653</v>
      </c>
      <c r="N18" s="3471"/>
      <c r="O18" s="3456"/>
    </row>
    <row r="19" spans="1:20" ht="15.6" customHeight="1">
      <c r="A19" s="3456"/>
      <c r="B19" s="3470"/>
      <c r="C19" s="3471"/>
      <c r="D19" s="4087" t="s">
        <v>3320</v>
      </c>
      <c r="E19" s="4088"/>
      <c r="F19" s="4088"/>
      <c r="G19" s="4089"/>
      <c r="H19" s="4087" t="s">
        <v>3321</v>
      </c>
      <c r="I19" s="4088"/>
      <c r="J19" s="4089"/>
      <c r="K19" s="3460"/>
      <c r="L19" s="3471"/>
      <c r="M19" s="3473" t="s">
        <v>3322</v>
      </c>
      <c r="N19" s="3471"/>
      <c r="O19" s="3456"/>
    </row>
    <row r="20" spans="1:20" ht="15.6" customHeight="1">
      <c r="A20" s="3456"/>
      <c r="B20" s="3475" t="s">
        <v>7</v>
      </c>
      <c r="C20" s="3476" t="s">
        <v>350</v>
      </c>
      <c r="D20" s="3461"/>
      <c r="E20" s="3461"/>
      <c r="F20" s="3471"/>
      <c r="G20" s="3477"/>
      <c r="H20" s="3460"/>
      <c r="I20" s="3461"/>
      <c r="J20" s="3470"/>
      <c r="K20" s="3470"/>
      <c r="L20" s="3476" t="s">
        <v>2654</v>
      </c>
      <c r="M20" s="3478" t="s">
        <v>2655</v>
      </c>
      <c r="N20" s="3476" t="s">
        <v>7</v>
      </c>
      <c r="O20" s="3456"/>
    </row>
    <row r="21" spans="1:20" ht="15.6" customHeight="1">
      <c r="A21" s="3456"/>
      <c r="B21" s="3475" t="s">
        <v>17</v>
      </c>
      <c r="C21" s="3471"/>
      <c r="D21" s="3472" t="s">
        <v>3323</v>
      </c>
      <c r="E21" s="3472"/>
      <c r="F21" s="3476" t="s">
        <v>3324</v>
      </c>
      <c r="G21" s="3473" t="s">
        <v>1247</v>
      </c>
      <c r="H21" s="3474" t="s">
        <v>3323</v>
      </c>
      <c r="I21" s="3472"/>
      <c r="J21" s="3475" t="s">
        <v>1247</v>
      </c>
      <c r="K21" s="3475" t="s">
        <v>319</v>
      </c>
      <c r="L21" s="3476" t="s">
        <v>2655</v>
      </c>
      <c r="M21" s="3473" t="s">
        <v>2656</v>
      </c>
      <c r="N21" s="3476" t="s">
        <v>17</v>
      </c>
      <c r="O21" s="3456"/>
    </row>
    <row r="22" spans="1:20" ht="15.6" customHeight="1">
      <c r="A22" s="3456"/>
      <c r="B22" s="3470"/>
      <c r="C22" s="3471"/>
      <c r="D22" s="3477"/>
      <c r="E22" s="3471"/>
      <c r="F22" s="3471"/>
      <c r="G22" s="3477"/>
      <c r="H22" s="3471"/>
      <c r="I22" s="3477"/>
      <c r="J22" s="3470"/>
      <c r="K22" s="3470"/>
      <c r="L22" s="3476" t="s">
        <v>3325</v>
      </c>
      <c r="M22" s="3473" t="s">
        <v>3326</v>
      </c>
      <c r="N22" s="3471"/>
      <c r="O22" s="3456"/>
    </row>
    <row r="23" spans="1:20" ht="15.6" customHeight="1">
      <c r="A23" s="3456"/>
      <c r="B23" s="3470"/>
      <c r="C23" s="3471"/>
      <c r="D23" s="3473" t="s">
        <v>3327</v>
      </c>
      <c r="E23" s="3476" t="s">
        <v>3328</v>
      </c>
      <c r="F23" s="3471"/>
      <c r="G23" s="3477"/>
      <c r="H23" s="3476" t="s">
        <v>3327</v>
      </c>
      <c r="I23" s="3473" t="s">
        <v>3328</v>
      </c>
      <c r="J23" s="3470"/>
      <c r="K23" s="3470"/>
      <c r="L23" s="3471"/>
      <c r="M23" s="3473" t="s">
        <v>3329</v>
      </c>
      <c r="N23" s="3471"/>
      <c r="O23" s="3456"/>
      <c r="Q23" s="220"/>
      <c r="R23" s="220"/>
      <c r="S23" s="220"/>
      <c r="T23" s="220"/>
    </row>
    <row r="24" spans="1:20" ht="15.6" customHeight="1">
      <c r="A24" s="3456"/>
      <c r="B24" s="3479"/>
      <c r="C24" s="3480" t="s">
        <v>24</v>
      </c>
      <c r="D24" s="3478" t="s">
        <v>25</v>
      </c>
      <c r="E24" s="3480" t="s">
        <v>26</v>
      </c>
      <c r="F24" s="3480" t="s">
        <v>27</v>
      </c>
      <c r="G24" s="3478" t="s">
        <v>28</v>
      </c>
      <c r="H24" s="3480" t="s">
        <v>29</v>
      </c>
      <c r="I24" s="3478" t="s">
        <v>30</v>
      </c>
      <c r="J24" s="3481" t="s">
        <v>31</v>
      </c>
      <c r="K24" s="3481" t="s">
        <v>32</v>
      </c>
      <c r="L24" s="3480" t="s">
        <v>89</v>
      </c>
      <c r="M24" s="3478" t="s">
        <v>90</v>
      </c>
      <c r="N24" s="3482"/>
      <c r="O24" s="3456"/>
    </row>
    <row r="25" spans="1:20" ht="15.6" customHeight="1">
      <c r="A25" s="3456"/>
      <c r="B25" s="3481">
        <v>1</v>
      </c>
      <c r="C25" s="3482" t="s">
        <v>358</v>
      </c>
      <c r="D25" s="3483">
        <v>1669126</v>
      </c>
      <c r="E25" s="3484"/>
      <c r="F25" s="3484">
        <v>0</v>
      </c>
      <c r="G25" s="3483">
        <v>0</v>
      </c>
      <c r="H25" s="3484">
        <v>15640</v>
      </c>
      <c r="I25" s="3483"/>
      <c r="J25" s="3485"/>
      <c r="K25" s="3485">
        <v>1684766</v>
      </c>
      <c r="L25" s="3484">
        <v>3476057</v>
      </c>
      <c r="M25" s="3486">
        <v>0.7</v>
      </c>
      <c r="N25" s="3480">
        <v>1</v>
      </c>
      <c r="O25" s="3456"/>
    </row>
    <row r="26" spans="1:20" ht="15.6" customHeight="1">
      <c r="A26" s="3456"/>
      <c r="B26" s="3481">
        <v>2</v>
      </c>
      <c r="C26" s="3482" t="s">
        <v>359</v>
      </c>
      <c r="D26" s="3483">
        <v>594657</v>
      </c>
      <c r="E26" s="3484"/>
      <c r="F26" s="3484">
        <v>0</v>
      </c>
      <c r="G26" s="3483">
        <v>0</v>
      </c>
      <c r="H26" s="3484">
        <v>3885</v>
      </c>
      <c r="I26" s="3483"/>
      <c r="J26" s="3485"/>
      <c r="K26" s="3485">
        <v>598542</v>
      </c>
      <c r="L26" s="3484">
        <v>2155658</v>
      </c>
      <c r="M26" s="3486">
        <v>0.4</v>
      </c>
      <c r="N26" s="3480">
        <v>2</v>
      </c>
      <c r="O26" s="3456"/>
    </row>
    <row r="27" spans="1:20" ht="15.6" customHeight="1">
      <c r="A27" s="3456"/>
      <c r="B27" s="3481">
        <v>3</v>
      </c>
      <c r="C27" s="3482" t="s">
        <v>360</v>
      </c>
      <c r="D27" s="3483">
        <v>95062</v>
      </c>
      <c r="E27" s="3484"/>
      <c r="F27" s="3484">
        <v>0</v>
      </c>
      <c r="G27" s="3483">
        <v>0</v>
      </c>
      <c r="H27" s="3484">
        <v>16951</v>
      </c>
      <c r="I27" s="3483" t="s">
        <v>327</v>
      </c>
      <c r="J27" s="3485"/>
      <c r="K27" s="3485">
        <v>112013</v>
      </c>
      <c r="L27" s="3484">
        <v>478924</v>
      </c>
      <c r="M27" s="3486">
        <v>10.199999999999999</v>
      </c>
      <c r="N27" s="3480">
        <v>3</v>
      </c>
      <c r="O27" s="3456"/>
    </row>
    <row r="28" spans="1:20" ht="15.6" customHeight="1">
      <c r="A28" s="3456"/>
      <c r="B28" s="3481">
        <v>4</v>
      </c>
      <c r="C28" s="3482" t="s">
        <v>361</v>
      </c>
      <c r="D28" s="3483">
        <v>112669</v>
      </c>
      <c r="E28" s="3484"/>
      <c r="F28" s="3484">
        <v>0</v>
      </c>
      <c r="G28" s="3483">
        <v>0</v>
      </c>
      <c r="H28" s="3484">
        <v>54121</v>
      </c>
      <c r="I28" s="3483"/>
      <c r="J28" s="3485"/>
      <c r="K28" s="3485">
        <v>166790</v>
      </c>
      <c r="L28" s="3484">
        <v>718258</v>
      </c>
      <c r="M28" s="3486">
        <v>21.9</v>
      </c>
      <c r="N28" s="3480">
        <v>4</v>
      </c>
      <c r="O28" s="3456"/>
    </row>
    <row r="29" spans="1:20" ht="15.6" customHeight="1">
      <c r="A29" s="3456"/>
      <c r="B29" s="3481">
        <v>5</v>
      </c>
      <c r="C29" s="3482" t="s">
        <v>362</v>
      </c>
      <c r="D29" s="3483">
        <v>71746</v>
      </c>
      <c r="E29" s="3484"/>
      <c r="F29" s="3484">
        <v>0</v>
      </c>
      <c r="G29" s="3483">
        <v>3580</v>
      </c>
      <c r="H29" s="3484">
        <v>79623</v>
      </c>
      <c r="I29" s="3483" t="s">
        <v>327</v>
      </c>
      <c r="J29" s="3485"/>
      <c r="K29" s="3485">
        <v>154949</v>
      </c>
      <c r="L29" s="3484">
        <v>1170962</v>
      </c>
      <c r="M29" s="3486">
        <v>32.4</v>
      </c>
      <c r="N29" s="3480">
        <v>5</v>
      </c>
      <c r="O29" s="4085" t="s">
        <v>3461</v>
      </c>
    </row>
    <row r="30" spans="1:20" ht="15" customHeight="1">
      <c r="A30" s="4086" t="s">
        <v>391</v>
      </c>
      <c r="B30" s="3481">
        <v>6</v>
      </c>
      <c r="C30" s="3482" t="s">
        <v>2136</v>
      </c>
      <c r="D30" s="3483">
        <v>2543260</v>
      </c>
      <c r="E30" s="3484"/>
      <c r="F30" s="3484"/>
      <c r="G30" s="3483">
        <v>3580</v>
      </c>
      <c r="H30" s="3484">
        <v>170220</v>
      </c>
      <c r="I30" s="3483"/>
      <c r="J30" s="3485"/>
      <c r="K30" s="3485">
        <v>2717060</v>
      </c>
      <c r="L30" s="3484">
        <v>7999859</v>
      </c>
      <c r="M30" s="3486">
        <v>4.4000000000000004</v>
      </c>
      <c r="N30" s="3480">
        <v>6</v>
      </c>
      <c r="O30" s="4085"/>
      <c r="S30" s="3487"/>
      <c r="T30" s="3487"/>
    </row>
    <row r="31" spans="1:20" ht="15.6" customHeight="1">
      <c r="A31" s="4086"/>
      <c r="B31" s="3481">
        <v>7</v>
      </c>
      <c r="C31" s="3482" t="s">
        <v>366</v>
      </c>
      <c r="D31" s="3483"/>
      <c r="E31" s="3484"/>
      <c r="F31" s="3484"/>
      <c r="G31" s="3483"/>
      <c r="H31" s="3484"/>
      <c r="I31" s="3483"/>
      <c r="J31" s="3485"/>
      <c r="K31" s="3485"/>
      <c r="L31" s="3484"/>
      <c r="M31" s="3488"/>
      <c r="N31" s="3480">
        <v>7</v>
      </c>
      <c r="O31" s="4085"/>
    </row>
    <row r="32" spans="1:20" ht="15.6" customHeight="1">
      <c r="A32" s="4086"/>
      <c r="B32" s="3481">
        <v>8</v>
      </c>
      <c r="C32" s="3482" t="s">
        <v>367</v>
      </c>
      <c r="D32" s="3489"/>
      <c r="E32" s="3484"/>
      <c r="F32" s="3484"/>
      <c r="G32" s="3483"/>
      <c r="H32" s="3484"/>
      <c r="I32" s="3483"/>
      <c r="J32" s="3485"/>
      <c r="K32" s="3485"/>
      <c r="L32" s="3484"/>
      <c r="M32" s="3478"/>
      <c r="N32" s="3480">
        <v>8</v>
      </c>
      <c r="O32" s="4085"/>
    </row>
    <row r="33" spans="1:17" ht="14.1" customHeight="1">
      <c r="A33" s="4086"/>
      <c r="B33" s="3490">
        <v>9</v>
      </c>
      <c r="C33" s="3491" t="s">
        <v>3330</v>
      </c>
      <c r="D33" s="3492">
        <v>47.08</v>
      </c>
      <c r="E33" s="3493" t="s">
        <v>3331</v>
      </c>
      <c r="F33" s="3494"/>
      <c r="G33" s="3492">
        <v>1355.08</v>
      </c>
      <c r="H33" s="3461"/>
      <c r="I33" s="3461"/>
      <c r="J33" s="3461"/>
      <c r="K33" s="3461"/>
      <c r="L33" s="3461"/>
      <c r="M33" s="3461"/>
      <c r="N33" s="3495" t="s">
        <v>327</v>
      </c>
      <c r="O33" s="4085"/>
      <c r="P33" s="3496"/>
      <c r="Q33" s="3497"/>
    </row>
    <row r="34" spans="1:17" ht="14.1" customHeight="1">
      <c r="A34" s="4086"/>
      <c r="B34" s="3470"/>
      <c r="C34" s="3477"/>
      <c r="D34" s="3477"/>
      <c r="E34" s="3477"/>
      <c r="F34" s="3477"/>
      <c r="G34" s="3477"/>
      <c r="H34" s="3477"/>
      <c r="I34" s="3477"/>
      <c r="J34" s="3477"/>
      <c r="K34" s="3477"/>
      <c r="L34" s="3477"/>
      <c r="M34" s="3477"/>
      <c r="N34" s="3498"/>
      <c r="O34" s="4085"/>
    </row>
    <row r="35" spans="1:17" ht="14.1" customHeight="1">
      <c r="A35" s="4086"/>
      <c r="B35" s="3470"/>
      <c r="C35" s="3477"/>
      <c r="D35" s="3477"/>
      <c r="E35" s="3477"/>
      <c r="F35" s="3477"/>
      <c r="G35" s="3477"/>
      <c r="H35" s="3477"/>
      <c r="I35" s="3477"/>
      <c r="J35" s="3477"/>
      <c r="K35" s="3477"/>
      <c r="L35" s="3477"/>
      <c r="M35" s="3477"/>
      <c r="N35" s="3498"/>
      <c r="O35" s="4085"/>
    </row>
    <row r="36" spans="1:17" ht="14.1" customHeight="1">
      <c r="A36" s="4086"/>
      <c r="B36" s="3470"/>
      <c r="C36" s="3477"/>
      <c r="D36" s="3477"/>
      <c r="E36" s="3477"/>
      <c r="F36" s="3477"/>
      <c r="G36" s="3477"/>
      <c r="H36" s="3477"/>
      <c r="I36" s="3477"/>
      <c r="J36" s="3477"/>
      <c r="K36" s="3499"/>
      <c r="L36" s="3477"/>
      <c r="M36" s="3477"/>
      <c r="N36" s="3498"/>
      <c r="O36" s="4085"/>
    </row>
    <row r="37" spans="1:17" ht="14.1" customHeight="1">
      <c r="A37" s="4086"/>
      <c r="B37" s="3470"/>
      <c r="C37" s="3477"/>
      <c r="D37" s="3477"/>
      <c r="E37" s="3477"/>
      <c r="F37" s="3477"/>
      <c r="G37" s="3477"/>
      <c r="H37" s="3477"/>
      <c r="I37" s="3477"/>
      <c r="J37" s="3477"/>
      <c r="K37" s="3477"/>
      <c r="L37" s="3477"/>
      <c r="M37" s="3477"/>
      <c r="N37" s="3498"/>
      <c r="O37" s="4085"/>
    </row>
    <row r="38" spans="1:17" ht="14.1" customHeight="1">
      <c r="A38" s="4086"/>
      <c r="B38" s="3470"/>
      <c r="C38" s="3477"/>
      <c r="D38" s="3477"/>
      <c r="E38" s="3477"/>
      <c r="F38" s="3477"/>
      <c r="G38" s="3477"/>
      <c r="H38" s="3477"/>
      <c r="I38" s="3477"/>
      <c r="J38" s="3477"/>
      <c r="K38" s="3477"/>
      <c r="L38" s="3477"/>
      <c r="M38" s="3477"/>
      <c r="N38" s="3498"/>
      <c r="O38" s="4085"/>
    </row>
    <row r="39" spans="1:17" ht="14.1" customHeight="1">
      <c r="A39" s="4086"/>
      <c r="B39" s="3470"/>
      <c r="C39" s="3477"/>
      <c r="D39" s="3477"/>
      <c r="E39" s="3477"/>
      <c r="F39" s="3477"/>
      <c r="G39" s="3477"/>
      <c r="H39" s="3477"/>
      <c r="I39" s="3477"/>
      <c r="J39" s="3477"/>
      <c r="K39" s="3477"/>
      <c r="L39" s="3477"/>
      <c r="M39" s="3477"/>
      <c r="N39" s="3498"/>
      <c r="O39" s="4085"/>
    </row>
    <row r="40" spans="1:17" ht="14.1" customHeight="1">
      <c r="A40" s="4086"/>
      <c r="B40" s="3470"/>
      <c r="C40" s="3477"/>
      <c r="D40" s="3477"/>
      <c r="E40" s="3477"/>
      <c r="F40" s="3477"/>
      <c r="G40" s="3477"/>
      <c r="H40" s="3477"/>
      <c r="I40" s="3477"/>
      <c r="J40" s="3477"/>
      <c r="K40" s="3477"/>
      <c r="L40" s="3477"/>
      <c r="M40" s="3477"/>
      <c r="N40" s="3498"/>
      <c r="O40" s="4085"/>
    </row>
    <row r="41" spans="1:17" ht="14.1" customHeight="1">
      <c r="A41" s="4086"/>
      <c r="B41" s="3479"/>
      <c r="C41" s="3500"/>
      <c r="D41" s="3500"/>
      <c r="E41" s="3500"/>
      <c r="F41" s="3500"/>
      <c r="G41" s="3500"/>
      <c r="H41" s="3500"/>
      <c r="I41" s="3500"/>
      <c r="J41" s="3500"/>
      <c r="K41" s="3500"/>
      <c r="L41" s="3500"/>
      <c r="M41" s="3500"/>
      <c r="N41" s="3501"/>
      <c r="O41" s="4085"/>
    </row>
    <row r="42" spans="1:17" ht="14.1" customHeight="1">
      <c r="A42" s="3456"/>
      <c r="B42" s="3456"/>
      <c r="C42" s="3456"/>
      <c r="D42" s="3456"/>
      <c r="E42" s="3456"/>
      <c r="F42" s="3456"/>
      <c r="G42" s="3456"/>
      <c r="H42" s="3456"/>
      <c r="I42" s="3456"/>
      <c r="J42" s="3456"/>
      <c r="K42" s="3456"/>
      <c r="L42" s="3456"/>
      <c r="M42" s="3456"/>
      <c r="N42" s="3456"/>
      <c r="O42" s="3456"/>
    </row>
    <row r="43" spans="1:17">
      <c r="A43" s="3502"/>
      <c r="B43" s="3502"/>
      <c r="C43" s="3502"/>
      <c r="D43" s="3502"/>
      <c r="E43" s="3502"/>
      <c r="F43" s="3502"/>
      <c r="G43" s="3502"/>
      <c r="H43" s="3502"/>
      <c r="I43" s="3502"/>
      <c r="J43" s="3502"/>
      <c r="K43" s="3502"/>
      <c r="L43" s="3502"/>
      <c r="M43" s="3502"/>
      <c r="N43" s="3502"/>
      <c r="O43" s="3502"/>
    </row>
    <row r="44" spans="1:17">
      <c r="A44" s="3502"/>
      <c r="B44" s="3502"/>
      <c r="C44" s="3502"/>
      <c r="D44" s="3502"/>
      <c r="E44" s="3502"/>
      <c r="F44" s="3502"/>
      <c r="G44" s="3502"/>
      <c r="H44" s="3502"/>
      <c r="I44" s="3502"/>
      <c r="J44" s="3502"/>
      <c r="K44" s="3502"/>
      <c r="L44" s="3502"/>
      <c r="M44" s="3502"/>
      <c r="N44" s="3502"/>
      <c r="O44" s="3502"/>
    </row>
  </sheetData>
  <customSheetViews>
    <customSheetView guid="{4E7A3D04-9F51-465C-A42B-3DF9B3E7D5B5}" showPageBreaks="1" fitToPage="1" printArea="1">
      <selection activeCell="Q28" sqref="Q28"/>
      <pageMargins left="0.5" right="0.5" top="0.5" bottom="0.25" header="0.5" footer="0.5"/>
      <printOptions horizontalCentered="1" verticalCentered="1"/>
      <pageSetup scale="93" orientation="landscape" horizontalDpi="4294967292" verticalDpi="4294967292" r:id="rId1"/>
      <headerFooter alignWithMargins="0"/>
    </customSheetView>
    <customSheetView guid="{0DB5BAD5-393A-4F38-9E8B-709DEA7858B1}" showPageBreaks="1" fitToPage="1" printArea="1">
      <selection activeCell="Q28" sqref="Q28"/>
      <pageMargins left="0.5" right="0.5" top="0.5" bottom="0.25" header="0.5" footer="0.5"/>
      <printOptions horizontalCentered="1" verticalCentered="1"/>
      <pageSetup scale="93" orientation="landscape" horizontalDpi="4294967292" verticalDpi="4294967292" r:id="rId2"/>
      <headerFooter alignWithMargins="0"/>
    </customSheetView>
    <customSheetView guid="{9188604F-721B-4607-B5A7-F14601E34BB8}" showPageBreaks="1" fitToPage="1" printArea="1">
      <selection activeCell="Q28" sqref="Q28"/>
      <pageMargins left="0.5" right="0.5" top="0.5" bottom="0.25" header="0.5" footer="0.5"/>
      <printOptions horizontalCentered="1" verticalCentered="1"/>
      <pageSetup scale="94" orientation="landscape" horizontalDpi="4294967292" verticalDpi="4294967292" r:id="rId3"/>
      <headerFooter alignWithMargins="0"/>
    </customSheetView>
    <customSheetView guid="{26429A53-B624-4AA6-8C8D-667186B058B8}" fitToPage="1">
      <selection activeCell="Q28" sqref="Q28"/>
      <pageMargins left="0.5" right="0.5" top="0.5" bottom="0.25" header="0.5" footer="0.5"/>
      <printOptions horizontalCentered="1" verticalCentered="1"/>
      <pageSetup scale="93" orientation="landscape" horizontalDpi="4294967292" verticalDpi="4294967292" r:id="rId4"/>
      <headerFooter alignWithMargins="0"/>
    </customSheetView>
    <customSheetView guid="{7390B031-6060-4327-BF01-8B9465EDB6D9}" fitToPage="1">
      <selection activeCell="Q28" sqref="Q28"/>
      <pageMargins left="0.5" right="0.5" top="0.5" bottom="0.25" header="0.5" footer="0.5"/>
      <printOptions horizontalCentered="1" verticalCentered="1"/>
      <pageSetup scale="93" orientation="landscape" horizontalDpi="4294967292" verticalDpi="4294967292" r:id="rId5"/>
      <headerFooter alignWithMargins="0"/>
    </customSheetView>
    <customSheetView guid="{49D366EC-C851-4932-854D-8EA887B298C5}" fitToPage="1">
      <selection activeCell="Q28" sqref="Q28"/>
      <pageMargins left="0.5" right="0.5" top="0.5" bottom="0.25" header="0.5" footer="0.5"/>
      <printOptions horizontalCentered="1" verticalCentered="1"/>
      <pageSetup scale="93" orientation="landscape" horizontalDpi="4294967292" verticalDpi="4294967292" r:id="rId6"/>
      <headerFooter alignWithMargins="0"/>
    </customSheetView>
    <customSheetView guid="{F228F194-B0FE-4A91-A927-06A4E89703F0}" fitToPage="1">
      <selection activeCell="Q28" sqref="Q28"/>
      <pageMargins left="0.5" right="0.5" top="0.5" bottom="0.25" header="0.5" footer="0.5"/>
      <printOptions horizontalCentered="1" verticalCentered="1"/>
      <pageSetup scale="93" orientation="landscape" horizontalDpi="4294967292" verticalDpi="4294967292" r:id="rId7"/>
      <headerFooter alignWithMargins="0"/>
    </customSheetView>
    <customSheetView guid="{A2494C54-8D9D-4A05-9F27-C858173D9692}" fitToPage="1">
      <selection activeCell="Q28" sqref="Q28"/>
      <pageMargins left="0.5" right="0.5" top="0.5" bottom="0.25" header="0.5" footer="0.5"/>
      <printOptions horizontalCentered="1" verticalCentered="1"/>
      <pageSetup scale="93" orientation="landscape" horizontalDpi="4294967292" verticalDpi="4294967292" r:id="rId8"/>
      <headerFooter alignWithMargins="0"/>
    </customSheetView>
    <customSheetView guid="{74404EEC-CA6A-48B0-B168-B7933282EEB2}" showPageBreaks="1" fitToPage="1" printArea="1">
      <selection activeCell="Q28" sqref="Q28"/>
      <pageMargins left="0.5" right="0.5" top="0.5" bottom="0.25" header="0.5" footer="0.5"/>
      <printOptions horizontalCentered="1" verticalCentered="1"/>
      <pageSetup scale="93" orientation="landscape" horizontalDpi="4294967292" verticalDpi="4294967292" r:id="rId9"/>
      <headerFooter alignWithMargins="0"/>
    </customSheetView>
    <customSheetView guid="{FB19BFAA-60BA-4CC2-92E5-E4C141AE804E}" fitToPage="1">
      <selection activeCell="Q28" sqref="Q28"/>
      <pageMargins left="0.5" right="0.5" top="0.5" bottom="0.25" header="0.5" footer="0.5"/>
      <printOptions horizontalCentered="1" verticalCentered="1"/>
      <pageSetup scale="93" orientation="landscape" horizontalDpi="4294967292" verticalDpi="4294967292" r:id="rId10"/>
      <headerFooter alignWithMargins="0"/>
    </customSheetView>
    <customSheetView guid="{F56BCD39-3910-4701-BCCF-245589B07D98}" showPageBreaks="1" fitToPage="1" printArea="1">
      <selection activeCell="Q28" sqref="Q28"/>
      <pageMargins left="0.5" right="0.5" top="0.5" bottom="0.25" header="0.5" footer="0.5"/>
      <printOptions horizontalCentered="1" verticalCentered="1"/>
      <pageSetup scale="94" orientation="landscape" horizontalDpi="4294967292" verticalDpi="4294967292" r:id="rId11"/>
      <headerFooter alignWithMargins="0"/>
    </customSheetView>
  </customSheetViews>
  <mergeCells count="6">
    <mergeCell ref="B1:N1"/>
    <mergeCell ref="B2:N2"/>
    <mergeCell ref="O29:O41"/>
    <mergeCell ref="A30:A41"/>
    <mergeCell ref="H19:J19"/>
    <mergeCell ref="D19:G19"/>
  </mergeCells>
  <printOptions horizontalCentered="1" verticalCentered="1"/>
  <pageMargins left="0.5" right="0.5" top="0.5" bottom="0.25" header="0.5" footer="0.5"/>
  <pageSetup scale="93" orientation="landscape" r:id="rId1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A31" zoomScaleNormal="100" workbookViewId="0">
      <selection activeCell="C38" sqref="C38"/>
    </sheetView>
  </sheetViews>
  <sheetFormatPr defaultColWidth="10.7109375" defaultRowHeight="12.75"/>
  <cols>
    <col min="1" max="1" width="3.140625" style="3504" bestFit="1" customWidth="1"/>
    <col min="2" max="2" width="4.28515625" style="3504" customWidth="1"/>
    <col min="3" max="3" width="11.140625" style="3504" customWidth="1"/>
    <col min="4" max="4" width="13.28515625" style="3504" customWidth="1"/>
    <col min="5" max="5" width="12" style="3504" customWidth="1"/>
    <col min="6" max="6" width="13.7109375" style="3504" customWidth="1"/>
    <col min="7" max="7" width="13.85546875" style="3504" customWidth="1"/>
    <col min="8" max="8" width="14" style="3504" customWidth="1"/>
    <col min="9" max="9" width="15" style="3504" customWidth="1"/>
    <col min="10" max="10" width="37.5703125" style="3504" customWidth="1"/>
    <col min="11" max="11" width="4.28515625" style="3504" customWidth="1"/>
    <col min="12" max="12" width="3.28515625" style="3504" customWidth="1"/>
    <col min="13" max="13" width="3.85546875" style="3504" customWidth="1"/>
    <col min="14" max="14" width="10.7109375" style="3504"/>
    <col min="15" max="15" width="20.140625" style="3524" bestFit="1" customWidth="1"/>
    <col min="16" max="16" width="10.140625" style="3524" bestFit="1" customWidth="1"/>
    <col min="17" max="17" width="34.140625" style="3524" bestFit="1" customWidth="1"/>
    <col min="18" max="18" width="10.140625" style="3524" bestFit="1" customWidth="1"/>
    <col min="19" max="16384" width="10.7109375" style="3504"/>
  </cols>
  <sheetData>
    <row r="1" spans="1:12" s="3504" customFormat="1">
      <c r="A1" s="3503"/>
      <c r="B1" s="3503"/>
      <c r="C1" s="3503"/>
      <c r="D1" s="3503"/>
      <c r="E1" s="3503"/>
      <c r="F1" s="3503"/>
      <c r="G1" s="3503"/>
      <c r="H1" s="3503"/>
      <c r="I1" s="3503"/>
      <c r="J1" s="3503"/>
      <c r="K1" s="3503"/>
      <c r="L1" s="3503"/>
    </row>
    <row r="2" spans="1:12" s="3504" customFormat="1">
      <c r="A2" s="3503"/>
      <c r="B2" s="3503"/>
      <c r="C2" s="3503"/>
      <c r="D2" s="3503"/>
      <c r="E2" s="3503"/>
      <c r="F2" s="3503"/>
      <c r="G2" s="3503"/>
      <c r="H2" s="3503"/>
      <c r="I2" s="3503"/>
      <c r="J2" s="3503"/>
      <c r="K2" s="3503"/>
      <c r="L2" s="3503"/>
    </row>
    <row r="3" spans="1:12" s="3504" customFormat="1" ht="12.75" customHeight="1">
      <c r="A3" s="4090" t="s">
        <v>391</v>
      </c>
      <c r="B3" s="3505" t="s">
        <v>3332</v>
      </c>
      <c r="C3" s="3506"/>
      <c r="D3" s="3506"/>
      <c r="E3" s="3506"/>
      <c r="F3" s="3506"/>
      <c r="G3" s="3506"/>
      <c r="H3" s="3506"/>
      <c r="I3" s="3506"/>
      <c r="J3" s="3506"/>
      <c r="K3" s="3507"/>
      <c r="L3" s="4092" t="s">
        <v>3461</v>
      </c>
    </row>
    <row r="4" spans="1:12" s="3504" customFormat="1">
      <c r="A4" s="4091"/>
      <c r="B4" s="3508" t="s">
        <v>295</v>
      </c>
      <c r="C4" s="3509"/>
      <c r="D4" s="3509"/>
      <c r="E4" s="3509"/>
      <c r="F4" s="3509"/>
      <c r="G4" s="3509"/>
      <c r="H4" s="3509"/>
      <c r="I4" s="3509"/>
      <c r="J4" s="3509"/>
      <c r="K4" s="3510"/>
      <c r="L4" s="4093"/>
    </row>
    <row r="5" spans="1:12" s="3504" customFormat="1" ht="11.1" customHeight="1">
      <c r="A5" s="4091"/>
      <c r="B5" s="3511"/>
      <c r="C5" s="3512"/>
      <c r="D5" s="3512"/>
      <c r="E5" s="3512"/>
      <c r="F5" s="3512"/>
      <c r="G5" s="3512"/>
      <c r="H5" s="3512"/>
      <c r="I5" s="3512"/>
      <c r="J5" s="3512"/>
      <c r="K5" s="3513"/>
      <c r="L5" s="4093"/>
    </row>
    <row r="6" spans="1:12" s="3504" customFormat="1" ht="12.95" customHeight="1">
      <c r="A6" s="4091"/>
      <c r="B6" s="3511" t="s">
        <v>3333</v>
      </c>
      <c r="C6" s="3512"/>
      <c r="D6" s="3512"/>
      <c r="E6" s="3512"/>
      <c r="F6" s="3512"/>
      <c r="G6" s="3512"/>
      <c r="H6" s="3512"/>
      <c r="I6" s="3512"/>
      <c r="J6" s="3512"/>
      <c r="K6" s="3513"/>
      <c r="L6" s="4093"/>
    </row>
    <row r="7" spans="1:12" s="3504" customFormat="1" ht="12.95" customHeight="1">
      <c r="A7" s="4091"/>
      <c r="B7" s="3511" t="s">
        <v>3334</v>
      </c>
      <c r="C7" s="3512"/>
      <c r="D7" s="3512"/>
      <c r="E7" s="3512"/>
      <c r="F7" s="3512"/>
      <c r="G7" s="3512"/>
      <c r="H7" s="3512"/>
      <c r="I7" s="3512"/>
      <c r="J7" s="3512"/>
      <c r="K7" s="3513"/>
      <c r="L7" s="4093"/>
    </row>
    <row r="8" spans="1:12" s="3504" customFormat="1" ht="12.95" customHeight="1">
      <c r="A8" s="4091"/>
      <c r="B8" s="3511" t="s">
        <v>3335</v>
      </c>
      <c r="C8" s="3512"/>
      <c r="D8" s="3512"/>
      <c r="E8" s="3512"/>
      <c r="F8" s="3512"/>
      <c r="G8" s="3512"/>
      <c r="H8" s="3512"/>
      <c r="I8" s="3512"/>
      <c r="J8" s="3512"/>
      <c r="K8" s="3513"/>
      <c r="L8" s="4093"/>
    </row>
    <row r="9" spans="1:12" s="3504" customFormat="1" ht="12.95" customHeight="1">
      <c r="A9" s="4091"/>
      <c r="B9" s="3511" t="s">
        <v>3336</v>
      </c>
      <c r="C9" s="3512"/>
      <c r="D9" s="3512"/>
      <c r="E9" s="3512"/>
      <c r="F9" s="3512"/>
      <c r="G9" s="3512"/>
      <c r="H9" s="3512"/>
      <c r="I9" s="3512"/>
      <c r="J9" s="3512"/>
      <c r="K9" s="3513"/>
      <c r="L9" s="4093"/>
    </row>
    <row r="10" spans="1:12" s="3504" customFormat="1" ht="12.95" customHeight="1">
      <c r="A10" s="4091"/>
      <c r="B10" s="3511" t="s">
        <v>3337</v>
      </c>
      <c r="C10" s="3512"/>
      <c r="D10" s="3512"/>
      <c r="E10" s="3512"/>
      <c r="F10" s="3512"/>
      <c r="G10" s="3512"/>
      <c r="H10" s="3512"/>
      <c r="I10" s="3512"/>
      <c r="J10" s="3512"/>
      <c r="K10" s="3513"/>
      <c r="L10" s="4093"/>
    </row>
    <row r="11" spans="1:12" s="3504" customFormat="1" ht="12.95" customHeight="1">
      <c r="A11" s="4091"/>
      <c r="B11" s="3511" t="s">
        <v>3338</v>
      </c>
      <c r="C11" s="3512"/>
      <c r="D11" s="3512"/>
      <c r="E11" s="3512"/>
      <c r="F11" s="3512"/>
      <c r="G11" s="3512"/>
      <c r="H11" s="3512"/>
      <c r="I11" s="3512"/>
      <c r="J11" s="3512"/>
      <c r="K11" s="3513"/>
      <c r="L11" s="4093"/>
    </row>
    <row r="12" spans="1:12" s="3504" customFormat="1" ht="12.95" customHeight="1">
      <c r="A12" s="4091"/>
      <c r="B12" s="3511" t="s">
        <v>3339</v>
      </c>
      <c r="C12" s="3512"/>
      <c r="D12" s="3512"/>
      <c r="E12" s="3512"/>
      <c r="F12" s="3512"/>
      <c r="G12" s="3512"/>
      <c r="H12" s="3512"/>
      <c r="I12" s="3512"/>
      <c r="J12" s="3512"/>
      <c r="K12" s="3513"/>
      <c r="L12" s="4093"/>
    </row>
    <row r="13" spans="1:12" s="3504" customFormat="1" ht="12.95" customHeight="1">
      <c r="A13" s="4091"/>
      <c r="B13" s="3511" t="s">
        <v>3340</v>
      </c>
      <c r="C13" s="3512"/>
      <c r="D13" s="3512"/>
      <c r="E13" s="3512"/>
      <c r="F13" s="3512"/>
      <c r="G13" s="3512"/>
      <c r="H13" s="3512"/>
      <c r="I13" s="3512"/>
      <c r="J13" s="3512"/>
      <c r="K13" s="3513"/>
      <c r="L13" s="4093"/>
    </row>
    <row r="14" spans="1:12" s="3504" customFormat="1" ht="12.95" customHeight="1">
      <c r="A14" s="4091"/>
      <c r="B14" s="3511" t="s">
        <v>3341</v>
      </c>
      <c r="C14" s="3512"/>
      <c r="D14" s="3512"/>
      <c r="E14" s="3512"/>
      <c r="F14" s="3512"/>
      <c r="G14" s="3512"/>
      <c r="H14" s="3512"/>
      <c r="I14" s="3512"/>
      <c r="J14" s="3512"/>
      <c r="K14" s="3513"/>
      <c r="L14" s="4093"/>
    </row>
    <row r="15" spans="1:12" s="3504" customFormat="1" ht="11.1" customHeight="1" thickBot="1">
      <c r="A15" s="4091"/>
      <c r="B15" s="3514"/>
      <c r="C15" s="3515"/>
      <c r="D15" s="3515"/>
      <c r="E15" s="3515"/>
      <c r="F15" s="3515"/>
      <c r="G15" s="3515"/>
      <c r="H15" s="3515"/>
      <c r="I15" s="3515"/>
      <c r="J15" s="3515"/>
      <c r="K15" s="3516"/>
      <c r="L15" s="4093"/>
    </row>
    <row r="16" spans="1:12" s="3504" customFormat="1" ht="14.1" customHeight="1" thickTop="1">
      <c r="A16" s="3503"/>
      <c r="B16" s="3517"/>
      <c r="C16" s="3518"/>
      <c r="D16" s="3519" t="s">
        <v>3342</v>
      </c>
      <c r="E16" s="3519"/>
      <c r="F16" s="3519"/>
      <c r="G16" s="3520" t="s">
        <v>3343</v>
      </c>
      <c r="H16" s="3519"/>
      <c r="I16" s="3519"/>
      <c r="J16" s="3518"/>
      <c r="K16" s="3521"/>
      <c r="L16" s="4093"/>
    </row>
    <row r="17" spans="1:18" ht="14.1" customHeight="1">
      <c r="A17" s="3503"/>
      <c r="B17" s="3517"/>
      <c r="C17" s="3518"/>
      <c r="D17" s="3522"/>
      <c r="E17" s="3518"/>
      <c r="F17" s="3523" t="s">
        <v>3344</v>
      </c>
      <c r="G17" s="3517"/>
      <c r="H17" s="3518"/>
      <c r="I17" s="3523" t="s">
        <v>3344</v>
      </c>
      <c r="J17" s="3518"/>
      <c r="K17" s="3521"/>
      <c r="L17" s="4093"/>
    </row>
    <row r="18" spans="1:18" ht="14.1" customHeight="1">
      <c r="A18" s="3503"/>
      <c r="B18" s="3525"/>
      <c r="C18" s="3518"/>
      <c r="D18" s="3523"/>
      <c r="E18" s="3526"/>
      <c r="F18" s="3523" t="s">
        <v>3345</v>
      </c>
      <c r="G18" s="3525" t="s">
        <v>3346</v>
      </c>
      <c r="H18" s="3526" t="s">
        <v>3347</v>
      </c>
      <c r="I18" s="3523" t="s">
        <v>3348</v>
      </c>
      <c r="J18" s="3518"/>
      <c r="K18" s="3527"/>
      <c r="L18" s="3503"/>
    </row>
    <row r="19" spans="1:18" ht="14.1" customHeight="1">
      <c r="A19" s="3503"/>
      <c r="B19" s="3528" t="s">
        <v>7</v>
      </c>
      <c r="C19" s="3526"/>
      <c r="D19" s="3523" t="s">
        <v>3349</v>
      </c>
      <c r="E19" s="3526" t="s">
        <v>3347</v>
      </c>
      <c r="F19" s="3523" t="s">
        <v>3350</v>
      </c>
      <c r="G19" s="3525" t="s">
        <v>3351</v>
      </c>
      <c r="H19" s="3526" t="s">
        <v>3352</v>
      </c>
      <c r="I19" s="3523" t="s">
        <v>3353</v>
      </c>
      <c r="J19" s="3518"/>
      <c r="K19" s="3527" t="s">
        <v>7</v>
      </c>
      <c r="L19" s="3503"/>
    </row>
    <row r="20" spans="1:18" ht="14.1" customHeight="1">
      <c r="A20" s="3503"/>
      <c r="B20" s="3525" t="s">
        <v>17</v>
      </c>
      <c r="C20" s="3526" t="s">
        <v>3354</v>
      </c>
      <c r="D20" s="3523" t="s">
        <v>3355</v>
      </c>
      <c r="E20" s="3526" t="s">
        <v>3356</v>
      </c>
      <c r="F20" s="3523" t="s">
        <v>1192</v>
      </c>
      <c r="G20" s="3525" t="s">
        <v>3357</v>
      </c>
      <c r="H20" s="3526" t="s">
        <v>3358</v>
      </c>
      <c r="I20" s="3523" t="s">
        <v>3359</v>
      </c>
      <c r="J20" s="3529" t="s">
        <v>2657</v>
      </c>
      <c r="K20" s="3527" t="s">
        <v>17</v>
      </c>
      <c r="L20" s="3503"/>
    </row>
    <row r="21" spans="1:18" ht="14.1" customHeight="1">
      <c r="A21" s="3503"/>
      <c r="B21" s="3525"/>
      <c r="C21" s="3526"/>
      <c r="D21" s="3523"/>
      <c r="E21" s="3526"/>
      <c r="F21" s="3523"/>
      <c r="G21" s="3525"/>
      <c r="H21" s="3526"/>
      <c r="I21" s="3523"/>
      <c r="J21" s="3529"/>
      <c r="K21" s="3527"/>
      <c r="L21" s="3503"/>
    </row>
    <row r="22" spans="1:18" ht="14.1" customHeight="1">
      <c r="A22" s="3503"/>
      <c r="B22" s="3530"/>
      <c r="C22" s="3531" t="s">
        <v>24</v>
      </c>
      <c r="D22" s="3532" t="s">
        <v>25</v>
      </c>
      <c r="E22" s="3531" t="s">
        <v>26</v>
      </c>
      <c r="F22" s="3532" t="s">
        <v>27</v>
      </c>
      <c r="G22" s="3533" t="s">
        <v>28</v>
      </c>
      <c r="H22" s="3531" t="s">
        <v>29</v>
      </c>
      <c r="I22" s="3532" t="s">
        <v>30</v>
      </c>
      <c r="J22" s="3531" t="s">
        <v>31</v>
      </c>
      <c r="K22" s="3534"/>
      <c r="L22" s="3503"/>
      <c r="O22" s="220"/>
      <c r="P22" s="220"/>
      <c r="Q22" s="220"/>
      <c r="R22" s="220"/>
    </row>
    <row r="23" spans="1:18" ht="14.1" customHeight="1">
      <c r="A23" s="3503"/>
      <c r="B23" s="3535">
        <v>1</v>
      </c>
      <c r="C23" s="3531" t="s">
        <v>3360</v>
      </c>
      <c r="D23" s="3536">
        <v>128052</v>
      </c>
      <c r="E23" s="3537">
        <v>46.39</v>
      </c>
      <c r="F23" s="3538">
        <v>5940</v>
      </c>
      <c r="G23" s="3539">
        <v>402681</v>
      </c>
      <c r="H23" s="3537">
        <v>1282.8499999999999</v>
      </c>
      <c r="I23" s="3538">
        <v>517</v>
      </c>
      <c r="J23" s="3540" t="s">
        <v>3488</v>
      </c>
      <c r="K23" s="3541">
        <v>1</v>
      </c>
      <c r="L23" s="3503"/>
    </row>
    <row r="24" spans="1:18" ht="14.1" customHeight="1">
      <c r="A24" s="3503"/>
      <c r="B24" s="3535">
        <f t="shared" ref="B24:B41" si="0">B23+1</f>
        <v>2</v>
      </c>
      <c r="C24" s="3531" t="s">
        <v>327</v>
      </c>
      <c r="D24" s="3536" t="s">
        <v>327</v>
      </c>
      <c r="E24" s="3542" t="s">
        <v>327</v>
      </c>
      <c r="F24" s="3536"/>
      <c r="G24" s="3539"/>
      <c r="H24" s="3542"/>
      <c r="I24" s="3536"/>
      <c r="J24" s="3540"/>
      <c r="K24" s="3541">
        <f t="shared" ref="K24:K41" si="1">K23+1</f>
        <v>2</v>
      </c>
      <c r="L24" s="3503"/>
    </row>
    <row r="25" spans="1:18" ht="14.1" customHeight="1">
      <c r="A25" s="3503"/>
      <c r="B25" s="3535">
        <f t="shared" si="0"/>
        <v>3</v>
      </c>
      <c r="C25" s="3531" t="s">
        <v>3489</v>
      </c>
      <c r="D25" s="3536">
        <v>15772</v>
      </c>
      <c r="E25" s="3537">
        <v>82.19</v>
      </c>
      <c r="F25" s="3543">
        <v>1296</v>
      </c>
      <c r="G25" s="3539">
        <v>0</v>
      </c>
      <c r="H25" s="3544">
        <v>0</v>
      </c>
      <c r="I25" s="3543">
        <v>0</v>
      </c>
      <c r="J25" s="3540" t="s">
        <v>3490</v>
      </c>
      <c r="K25" s="3541">
        <f t="shared" si="1"/>
        <v>3</v>
      </c>
      <c r="L25" s="3503"/>
      <c r="O25" s="3670"/>
    </row>
    <row r="26" spans="1:18" ht="14.1" customHeight="1">
      <c r="A26" s="3503"/>
      <c r="B26" s="3535">
        <f t="shared" si="0"/>
        <v>4</v>
      </c>
      <c r="C26" s="3531"/>
      <c r="D26" s="3536"/>
      <c r="E26" s="3542"/>
      <c r="F26" s="3536"/>
      <c r="G26" s="3539"/>
      <c r="H26" s="3542"/>
      <c r="I26" s="3536"/>
      <c r="J26" s="3540"/>
      <c r="K26" s="3541">
        <f t="shared" si="1"/>
        <v>4</v>
      </c>
      <c r="L26" s="3503"/>
    </row>
    <row r="27" spans="1:18" ht="14.1" customHeight="1">
      <c r="A27" s="3503"/>
      <c r="B27" s="3535">
        <f t="shared" si="0"/>
        <v>5</v>
      </c>
      <c r="C27" s="3531"/>
      <c r="D27" s="3536"/>
      <c r="E27" s="3542"/>
      <c r="F27" s="3536"/>
      <c r="G27" s="3539"/>
      <c r="H27" s="3542"/>
      <c r="I27" s="3536"/>
      <c r="J27" s="3540"/>
      <c r="K27" s="3541">
        <f t="shared" si="1"/>
        <v>5</v>
      </c>
      <c r="L27" s="3503"/>
    </row>
    <row r="28" spans="1:18" ht="14.1" customHeight="1">
      <c r="A28" s="3503"/>
      <c r="B28" s="3535">
        <f t="shared" si="0"/>
        <v>6</v>
      </c>
      <c r="C28" s="3531"/>
      <c r="D28" s="3536"/>
      <c r="E28" s="3542"/>
      <c r="F28" s="3536"/>
      <c r="G28" s="3539"/>
      <c r="H28" s="3542"/>
      <c r="I28" s="3536"/>
      <c r="J28" s="3540"/>
      <c r="K28" s="3541">
        <f t="shared" si="1"/>
        <v>6</v>
      </c>
      <c r="L28" s="3503"/>
    </row>
    <row r="29" spans="1:18" ht="14.1" customHeight="1">
      <c r="A29" s="3503"/>
      <c r="B29" s="3535">
        <f t="shared" si="0"/>
        <v>7</v>
      </c>
      <c r="C29" s="3531"/>
      <c r="D29" s="3536"/>
      <c r="E29" s="3542"/>
      <c r="F29" s="3536"/>
      <c r="G29" s="3539"/>
      <c r="H29" s="3542"/>
      <c r="I29" s="3536"/>
      <c r="J29" s="3540"/>
      <c r="K29" s="3541">
        <f t="shared" si="1"/>
        <v>7</v>
      </c>
      <c r="L29" s="3503"/>
    </row>
    <row r="30" spans="1:18" ht="14.1" customHeight="1">
      <c r="A30" s="3503"/>
      <c r="B30" s="3535">
        <f t="shared" si="0"/>
        <v>8</v>
      </c>
      <c r="C30" s="3531"/>
      <c r="D30" s="3536"/>
      <c r="E30" s="3542"/>
      <c r="F30" s="3536"/>
      <c r="G30" s="3539"/>
      <c r="H30" s="3542"/>
      <c r="I30" s="3536"/>
      <c r="J30" s="3540"/>
      <c r="K30" s="3541">
        <f t="shared" si="1"/>
        <v>8</v>
      </c>
      <c r="L30" s="3503"/>
    </row>
    <row r="31" spans="1:18" ht="14.1" customHeight="1">
      <c r="A31" s="3503"/>
      <c r="B31" s="3535">
        <f t="shared" si="0"/>
        <v>9</v>
      </c>
      <c r="C31" s="3531"/>
      <c r="D31" s="3536"/>
      <c r="E31" s="3542"/>
      <c r="F31" s="3536"/>
      <c r="G31" s="3539"/>
      <c r="H31" s="3542"/>
      <c r="I31" s="3536"/>
      <c r="J31" s="3540"/>
      <c r="K31" s="3541">
        <f t="shared" si="1"/>
        <v>9</v>
      </c>
      <c r="L31" s="3503"/>
    </row>
    <row r="32" spans="1:18" ht="14.1" customHeight="1">
      <c r="A32" s="3503"/>
      <c r="B32" s="3535">
        <f t="shared" si="0"/>
        <v>10</v>
      </c>
      <c r="C32" s="3531"/>
      <c r="D32" s="3536"/>
      <c r="E32" s="3542"/>
      <c r="F32" s="3536"/>
      <c r="G32" s="3539"/>
      <c r="H32" s="3542"/>
      <c r="I32" s="3536"/>
      <c r="J32" s="3540"/>
      <c r="K32" s="3541">
        <f t="shared" si="1"/>
        <v>10</v>
      </c>
      <c r="L32" s="3503"/>
    </row>
    <row r="33" spans="1:18" ht="14.1" customHeight="1">
      <c r="A33" s="3503"/>
      <c r="B33" s="3535">
        <f t="shared" si="0"/>
        <v>11</v>
      </c>
      <c r="C33" s="3531"/>
      <c r="D33" s="3536"/>
      <c r="E33" s="3542"/>
      <c r="F33" s="3536"/>
      <c r="G33" s="3539"/>
      <c r="H33" s="3542"/>
      <c r="I33" s="3536"/>
      <c r="J33" s="3540"/>
      <c r="K33" s="3541">
        <f t="shared" si="1"/>
        <v>11</v>
      </c>
      <c r="L33" s="3503"/>
    </row>
    <row r="34" spans="1:18" ht="14.1" customHeight="1">
      <c r="A34" s="3503"/>
      <c r="B34" s="3535">
        <f t="shared" si="0"/>
        <v>12</v>
      </c>
      <c r="C34" s="3531"/>
      <c r="D34" s="3536"/>
      <c r="E34" s="3542"/>
      <c r="F34" s="3536"/>
      <c r="G34" s="3539"/>
      <c r="H34" s="3542"/>
      <c r="I34" s="3536"/>
      <c r="J34" s="3540"/>
      <c r="K34" s="3541">
        <f t="shared" si="1"/>
        <v>12</v>
      </c>
      <c r="L34" s="3503"/>
    </row>
    <row r="35" spans="1:18" ht="14.1" customHeight="1">
      <c r="A35" s="3503"/>
      <c r="B35" s="3535">
        <f t="shared" si="0"/>
        <v>13</v>
      </c>
      <c r="C35" s="3531"/>
      <c r="D35" s="3536"/>
      <c r="E35" s="3542"/>
      <c r="F35" s="3536"/>
      <c r="G35" s="3539"/>
      <c r="H35" s="3542"/>
      <c r="I35" s="3536"/>
      <c r="J35" s="3540"/>
      <c r="K35" s="3541">
        <f t="shared" si="1"/>
        <v>13</v>
      </c>
      <c r="L35" s="3503"/>
    </row>
    <row r="36" spans="1:18" ht="14.1" customHeight="1">
      <c r="A36" s="3503"/>
      <c r="B36" s="3535">
        <f t="shared" si="0"/>
        <v>14</v>
      </c>
      <c r="C36" s="3531"/>
      <c r="D36" s="3536"/>
      <c r="E36" s="3542"/>
      <c r="F36" s="3536"/>
      <c r="G36" s="3539"/>
      <c r="H36" s="3542"/>
      <c r="I36" s="3536"/>
      <c r="J36" s="3540"/>
      <c r="K36" s="3541">
        <f t="shared" si="1"/>
        <v>14</v>
      </c>
      <c r="L36" s="3503"/>
    </row>
    <row r="37" spans="1:18" ht="14.1" customHeight="1">
      <c r="A37" s="3503"/>
      <c r="B37" s="3535">
        <f t="shared" si="0"/>
        <v>15</v>
      </c>
      <c r="C37" s="3531"/>
      <c r="D37" s="3536"/>
      <c r="E37" s="3542"/>
      <c r="F37" s="3536"/>
      <c r="G37" s="3539"/>
      <c r="H37" s="3542"/>
      <c r="I37" s="3536"/>
      <c r="J37" s="3540"/>
      <c r="K37" s="3541">
        <f t="shared" si="1"/>
        <v>15</v>
      </c>
      <c r="L37" s="3503"/>
    </row>
    <row r="38" spans="1:18" ht="14.1" customHeight="1">
      <c r="A38" s="3503"/>
      <c r="B38" s="3535">
        <f t="shared" si="0"/>
        <v>16</v>
      </c>
      <c r="C38" s="3531"/>
      <c r="D38" s="3536"/>
      <c r="E38" s="3542"/>
      <c r="F38" s="3536"/>
      <c r="G38" s="3539"/>
      <c r="H38" s="3542"/>
      <c r="I38" s="3536"/>
      <c r="J38" s="3540"/>
      <c r="K38" s="3541">
        <f t="shared" si="1"/>
        <v>16</v>
      </c>
      <c r="L38" s="3503"/>
    </row>
    <row r="39" spans="1:18" ht="14.1" customHeight="1">
      <c r="A39" s="3503"/>
      <c r="B39" s="3535">
        <f t="shared" si="0"/>
        <v>17</v>
      </c>
      <c r="C39" s="3531"/>
      <c r="D39" s="3536"/>
      <c r="E39" s="3542"/>
      <c r="F39" s="3536"/>
      <c r="G39" s="3539"/>
      <c r="H39" s="3542"/>
      <c r="I39" s="3536"/>
      <c r="J39" s="3540"/>
      <c r="K39" s="3541">
        <f t="shared" si="1"/>
        <v>17</v>
      </c>
      <c r="L39" s="3503"/>
    </row>
    <row r="40" spans="1:18" ht="14.1" customHeight="1">
      <c r="A40" s="3503"/>
      <c r="B40" s="3535">
        <f t="shared" si="0"/>
        <v>18</v>
      </c>
      <c r="C40" s="3531"/>
      <c r="D40" s="3536"/>
      <c r="E40" s="3542"/>
      <c r="F40" s="3536"/>
      <c r="G40" s="3539"/>
      <c r="H40" s="3542"/>
      <c r="I40" s="3536"/>
      <c r="J40" s="3540"/>
      <c r="K40" s="3541">
        <f t="shared" si="1"/>
        <v>18</v>
      </c>
      <c r="L40" s="3503"/>
    </row>
    <row r="41" spans="1:18" ht="14.1" customHeight="1">
      <c r="A41" s="3503"/>
      <c r="B41" s="3535">
        <f t="shared" si="0"/>
        <v>19</v>
      </c>
      <c r="C41" s="3531"/>
      <c r="D41" s="3536"/>
      <c r="E41" s="3542"/>
      <c r="F41" s="3536"/>
      <c r="G41" s="3539"/>
      <c r="H41" s="3542"/>
      <c r="I41" s="3536"/>
      <c r="J41" s="3540"/>
      <c r="K41" s="3541">
        <f t="shared" si="1"/>
        <v>19</v>
      </c>
      <c r="L41" s="3503"/>
    </row>
    <row r="42" spans="1:18" ht="14.1" customHeight="1">
      <c r="A42" s="3503"/>
      <c r="B42" s="3545">
        <v>20</v>
      </c>
      <c r="C42" s="3540" t="s">
        <v>3361</v>
      </c>
      <c r="D42" s="3546">
        <v>143824</v>
      </c>
      <c r="E42" s="3547"/>
      <c r="F42" s="3538">
        <v>7236</v>
      </c>
      <c r="G42" s="3539">
        <v>402681</v>
      </c>
      <c r="H42" s="3537"/>
      <c r="I42" s="3538">
        <v>517</v>
      </c>
      <c r="J42" s="3540"/>
      <c r="K42" s="3541">
        <v>20</v>
      </c>
      <c r="L42" s="3503"/>
      <c r="R42" s="3671"/>
    </row>
    <row r="43" spans="1:18" ht="14.1" customHeight="1">
      <c r="A43" s="3503"/>
      <c r="B43" s="3545">
        <v>21</v>
      </c>
      <c r="C43" s="3538" t="s">
        <v>3362</v>
      </c>
      <c r="D43" s="3538"/>
      <c r="E43" s="3538"/>
      <c r="F43" s="3538"/>
      <c r="G43" s="3538"/>
      <c r="H43" s="3538"/>
      <c r="I43" s="3538"/>
      <c r="J43" s="3548">
        <v>2.57</v>
      </c>
      <c r="K43" s="3549">
        <v>21</v>
      </c>
      <c r="L43" s="3550"/>
      <c r="M43" s="3551"/>
      <c r="N43" s="3551"/>
    </row>
    <row r="44" spans="1:18" ht="14.1" customHeight="1">
      <c r="A44" s="3503"/>
      <c r="B44" s="3545">
        <v>22</v>
      </c>
      <c r="C44" s="3538" t="s">
        <v>3363</v>
      </c>
      <c r="D44" s="3538"/>
      <c r="E44" s="3538"/>
      <c r="F44" s="3538"/>
      <c r="G44" s="3538"/>
      <c r="H44" s="3538"/>
      <c r="I44" s="3538"/>
      <c r="J44" s="3548">
        <v>42.18</v>
      </c>
      <c r="K44" s="3549">
        <v>22</v>
      </c>
      <c r="L44" s="3550"/>
      <c r="M44" s="3551"/>
      <c r="N44" s="3551"/>
    </row>
    <row r="45" spans="1:18" ht="11.1" customHeight="1">
      <c r="A45" s="3503"/>
      <c r="B45" s="3517"/>
      <c r="C45" s="3522"/>
      <c r="D45" s="3522"/>
      <c r="E45" s="3522"/>
      <c r="F45" s="3522"/>
      <c r="G45" s="3522"/>
      <c r="H45" s="3522"/>
      <c r="I45" s="3522"/>
      <c r="J45" s="3522"/>
      <c r="K45" s="3521"/>
      <c r="L45" s="3503"/>
    </row>
    <row r="46" spans="1:18" ht="11.1" customHeight="1">
      <c r="A46" s="3503"/>
      <c r="B46" s="3517"/>
      <c r="C46" s="3522"/>
      <c r="D46" s="3522"/>
      <c r="E46" s="3522"/>
      <c r="F46" s="3522"/>
      <c r="G46" s="3522"/>
      <c r="H46" s="3522"/>
      <c r="I46" s="3522"/>
      <c r="J46" s="3522"/>
      <c r="K46" s="3521"/>
      <c r="L46" s="4094">
        <v>87</v>
      </c>
    </row>
    <row r="47" spans="1:18" ht="11.1" customHeight="1">
      <c r="A47" s="3503"/>
      <c r="B47" s="3530"/>
      <c r="C47" s="3552"/>
      <c r="D47" s="3552"/>
      <c r="E47" s="3552"/>
      <c r="F47" s="3552"/>
      <c r="G47" s="3552"/>
      <c r="H47" s="3552"/>
      <c r="I47" s="3552"/>
      <c r="J47" s="3552"/>
      <c r="K47" s="3534"/>
      <c r="L47" s="4095"/>
    </row>
    <row r="48" spans="1:18">
      <c r="A48" s="3553"/>
      <c r="B48" s="3553"/>
      <c r="C48" s="3553"/>
      <c r="D48" s="3553"/>
      <c r="E48" s="3553"/>
      <c r="F48" s="3553"/>
      <c r="G48" s="3553"/>
      <c r="H48" s="3553"/>
      <c r="I48" s="3553"/>
      <c r="J48" s="3553"/>
      <c r="K48" s="3553"/>
      <c r="L48" s="3553"/>
    </row>
  </sheetData>
  <customSheetViews>
    <customSheetView guid="{4E7A3D04-9F51-465C-A42B-3DF9B3E7D5B5}" showPageBreaks="1" printArea="1">
      <selection activeCell="O29" sqref="O29"/>
      <pageMargins left="0.5" right="0.5" top="0.5" bottom="0.25" header="0.5" footer="0.5"/>
      <printOptions horizontalCentered="1" verticalCentered="1"/>
      <pageSetup scale="85" orientation="landscape" horizontalDpi="4294967292" verticalDpi="4294967292" r:id="rId1"/>
      <headerFooter alignWithMargins="0"/>
    </customSheetView>
    <customSheetView guid="{0DB5BAD5-393A-4F38-9E8B-709DEA7858B1}" showPageBreaks="1" printArea="1">
      <selection activeCell="O29" sqref="O29"/>
      <pageMargins left="0.5" right="0.5" top="0.5" bottom="0.25" header="0.5" footer="0.5"/>
      <printOptions horizontalCentered="1" verticalCentered="1"/>
      <pageSetup scale="85" orientation="landscape" horizontalDpi="4294967292" verticalDpi="4294967292" r:id="rId2"/>
      <headerFooter alignWithMargins="0"/>
    </customSheetView>
    <customSheetView guid="{9188604F-721B-4607-B5A7-F14601E34BB8}" showPageBreaks="1" printArea="1">
      <selection activeCell="O29" sqref="O29"/>
      <pageMargins left="0.5" right="0.5" top="0.5" bottom="0.25" header="0.5" footer="0.5"/>
      <printOptions horizontalCentered="1" verticalCentered="1"/>
      <pageSetup scale="85" orientation="landscape" horizontalDpi="4294967292" verticalDpi="4294967292" r:id="rId3"/>
      <headerFooter alignWithMargins="0"/>
    </customSheetView>
    <customSheetView guid="{26429A53-B624-4AA6-8C8D-667186B058B8}">
      <selection activeCell="O29" sqref="O29"/>
      <pageMargins left="0.5" right="0.5" top="0.5" bottom="0.25" header="0.5" footer="0.5"/>
      <printOptions horizontalCentered="1" verticalCentered="1"/>
      <pageSetup scale="85" orientation="landscape" horizontalDpi="4294967292" verticalDpi="4294967292" r:id="rId4"/>
      <headerFooter alignWithMargins="0"/>
    </customSheetView>
    <customSheetView guid="{7390B031-6060-4327-BF01-8B9465EDB6D9}">
      <selection activeCell="O29" sqref="O29"/>
      <pageMargins left="0.5" right="0.5" top="0.5" bottom="0.25" header="0.5" footer="0.5"/>
      <printOptions horizontalCentered="1" verticalCentered="1"/>
      <pageSetup scale="85" orientation="landscape" horizontalDpi="4294967292" verticalDpi="4294967292" r:id="rId5"/>
      <headerFooter alignWithMargins="0"/>
    </customSheetView>
    <customSheetView guid="{49D366EC-C851-4932-854D-8EA887B298C5}">
      <selection activeCell="O29" sqref="O29"/>
      <pageMargins left="0.5" right="0.5" top="0.5" bottom="0.25" header="0.5" footer="0.5"/>
      <printOptions horizontalCentered="1" verticalCentered="1"/>
      <pageSetup scale="85" orientation="landscape" horizontalDpi="4294967292" verticalDpi="4294967292" r:id="rId6"/>
      <headerFooter alignWithMargins="0"/>
    </customSheetView>
    <customSheetView guid="{F228F194-B0FE-4A91-A927-06A4E89703F0}">
      <selection activeCell="O29" sqref="O29"/>
      <pageMargins left="0.5" right="0.5" top="0.5" bottom="0.25" header="0.5" footer="0.5"/>
      <printOptions horizontalCentered="1" verticalCentered="1"/>
      <pageSetup scale="85" orientation="landscape" horizontalDpi="4294967292" verticalDpi="4294967292" r:id="rId7"/>
      <headerFooter alignWithMargins="0"/>
    </customSheetView>
    <customSheetView guid="{A2494C54-8D9D-4A05-9F27-C858173D9692}">
      <selection activeCell="O29" sqref="O29"/>
      <pageMargins left="0.5" right="0.5" top="0.5" bottom="0.25" header="0.5" footer="0.5"/>
      <printOptions horizontalCentered="1" verticalCentered="1"/>
      <pageSetup scale="85" orientation="landscape" horizontalDpi="4294967292" verticalDpi="4294967292" r:id="rId8"/>
      <headerFooter alignWithMargins="0"/>
    </customSheetView>
    <customSheetView guid="{74404EEC-CA6A-48B0-B168-B7933282EEB2}" showPageBreaks="1" printArea="1">
      <selection activeCell="O29" sqref="O29"/>
      <pageMargins left="0.5" right="0.5" top="0.5" bottom="0.25" header="0.5" footer="0.5"/>
      <printOptions horizontalCentered="1" verticalCentered="1"/>
      <pageSetup scale="85" orientation="landscape" horizontalDpi="4294967292" verticalDpi="4294967292" r:id="rId9"/>
      <headerFooter alignWithMargins="0"/>
    </customSheetView>
    <customSheetView guid="{FB19BFAA-60BA-4CC2-92E5-E4C141AE804E}">
      <selection activeCell="O29" sqref="O29"/>
      <pageMargins left="0.5" right="0.5" top="0.5" bottom="0.25" header="0.5" footer="0.5"/>
      <printOptions horizontalCentered="1" verticalCentered="1"/>
      <pageSetup scale="85" orientation="landscape" horizontalDpi="4294967292" verticalDpi="4294967292" r:id="rId10"/>
      <headerFooter alignWithMargins="0"/>
    </customSheetView>
    <customSheetView guid="{F56BCD39-3910-4701-BCCF-245589B07D98}" showPageBreaks="1" printArea="1">
      <selection activeCell="O29" sqref="O29"/>
      <pageMargins left="0.5" right="0.5" top="0.5" bottom="0.25" header="0.5" footer="0.5"/>
      <printOptions horizontalCentered="1" verticalCentered="1"/>
      <pageSetup scale="85" orientation="landscape" horizontalDpi="4294967292" verticalDpi="4294967292" r:id="rId11"/>
      <headerFooter alignWithMargins="0"/>
    </customSheetView>
  </customSheetViews>
  <mergeCells count="3">
    <mergeCell ref="A3:A15"/>
    <mergeCell ref="L3:L17"/>
    <mergeCell ref="L46:L47"/>
  </mergeCells>
  <printOptions horizontalCentered="1" verticalCentered="1"/>
  <pageMargins left="0.5" right="0.5" top="0.5" bottom="0.25" header="0.5" footer="0.5"/>
  <pageSetup scale="85" orientation="landscape" r:id="rId12"/>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47"/>
  <sheetViews>
    <sheetView workbookViewId="0">
      <selection activeCell="C38" sqref="C38"/>
    </sheetView>
  </sheetViews>
  <sheetFormatPr defaultColWidth="10.7109375" defaultRowHeight="12.75"/>
  <cols>
    <col min="1" max="1" width="4.28515625" style="2660" customWidth="1"/>
    <col min="2" max="2" width="4.85546875" style="2660" customWidth="1"/>
    <col min="3" max="4" width="13.140625" style="2660" customWidth="1"/>
    <col min="5" max="5" width="13.28515625" style="2660" customWidth="1"/>
    <col min="6" max="6" width="13.7109375" style="2660" customWidth="1"/>
    <col min="7" max="7" width="13" style="2660" customWidth="1"/>
    <col min="8" max="8" width="12.5703125" style="2660" customWidth="1"/>
    <col min="9" max="9" width="13.140625" style="2660" customWidth="1"/>
    <col min="10" max="10" width="17.7109375" style="2660" customWidth="1"/>
    <col min="11" max="11" width="5.42578125" style="2660" customWidth="1"/>
    <col min="12" max="12" width="4.28515625" style="2660" customWidth="1"/>
    <col min="13" max="13" width="10.7109375" style="2660"/>
    <col min="14" max="14" width="20.140625" style="2699" bestFit="1" customWidth="1"/>
    <col min="15" max="15" width="10.140625" style="2699" bestFit="1" customWidth="1"/>
    <col min="16" max="16" width="27.140625" style="2699" bestFit="1" customWidth="1"/>
    <col min="17" max="17" width="10.140625" style="2699" bestFit="1" customWidth="1"/>
    <col min="18" max="18" width="20.140625" style="2660" bestFit="1" customWidth="1"/>
    <col min="19" max="16384" width="10.7109375" style="2660"/>
  </cols>
  <sheetData>
    <row r="1" spans="1:12" s="2660" customFormat="1" ht="35.25" customHeight="1">
      <c r="A1" s="2659"/>
      <c r="B1" s="2659"/>
      <c r="C1" s="2659"/>
      <c r="D1" s="2659"/>
      <c r="E1" s="2659"/>
      <c r="F1" s="2659"/>
      <c r="G1" s="2659"/>
      <c r="H1" s="2659"/>
      <c r="I1" s="2659"/>
      <c r="J1" s="2659"/>
      <c r="K1" s="2659"/>
      <c r="L1" s="2659"/>
    </row>
    <row r="2" spans="1:12" s="2660" customFormat="1" ht="15.75">
      <c r="A2" s="2661"/>
      <c r="B2" s="2662" t="s">
        <v>2658</v>
      </c>
      <c r="C2" s="2663"/>
      <c r="D2" s="2663"/>
      <c r="E2" s="2663"/>
      <c r="F2" s="2663"/>
      <c r="G2" s="2663"/>
      <c r="H2" s="2663"/>
      <c r="I2" s="2663"/>
      <c r="J2" s="2663"/>
      <c r="K2" s="2664"/>
      <c r="L2" s="2665">
        <v>88</v>
      </c>
    </row>
    <row r="3" spans="1:12" s="2660" customFormat="1" ht="9.75" customHeight="1">
      <c r="A3" s="2661"/>
      <c r="B3" s="2666"/>
      <c r="C3" s="2667"/>
      <c r="D3" s="2667"/>
      <c r="E3" s="2667"/>
      <c r="F3" s="2667"/>
      <c r="G3" s="2667"/>
      <c r="H3" s="2667"/>
      <c r="I3" s="2667"/>
      <c r="J3" s="2667"/>
      <c r="K3" s="2668"/>
      <c r="L3" s="2669"/>
    </row>
    <row r="4" spans="1:12" s="2660" customFormat="1">
      <c r="A4" s="2661"/>
      <c r="B4" s="2670" t="s">
        <v>153</v>
      </c>
      <c r="C4" s="2671" t="s">
        <v>2659</v>
      </c>
      <c r="D4" s="2671"/>
      <c r="E4" s="2671"/>
      <c r="F4" s="2671"/>
      <c r="G4" s="2671"/>
      <c r="H4" s="2671"/>
      <c r="I4" s="2671"/>
      <c r="J4" s="2671"/>
      <c r="K4" s="2672"/>
      <c r="L4" s="2669"/>
    </row>
    <row r="5" spans="1:12" s="2660" customFormat="1" ht="9.75" customHeight="1">
      <c r="A5" s="2661"/>
      <c r="B5" s="2673"/>
      <c r="C5" s="2671"/>
      <c r="D5" s="2671"/>
      <c r="E5" s="2671"/>
      <c r="F5" s="2671"/>
      <c r="G5" s="2671"/>
      <c r="H5" s="2671"/>
      <c r="I5" s="2671"/>
      <c r="J5" s="2671"/>
      <c r="K5" s="2672"/>
      <c r="L5" s="2669"/>
    </row>
    <row r="6" spans="1:12" s="2660" customFormat="1">
      <c r="A6" s="2661"/>
      <c r="B6" s="2670" t="s">
        <v>157</v>
      </c>
      <c r="C6" s="2671" t="s">
        <v>2660</v>
      </c>
      <c r="D6" s="2671"/>
      <c r="E6" s="2671"/>
      <c r="F6" s="2671"/>
      <c r="G6" s="2671"/>
      <c r="H6" s="2671"/>
      <c r="I6" s="2671"/>
      <c r="J6" s="2671"/>
      <c r="K6" s="2672"/>
      <c r="L6" s="2669"/>
    </row>
    <row r="7" spans="1:12" s="2660" customFormat="1">
      <c r="A7" s="2661"/>
      <c r="B7" s="2673"/>
      <c r="C7" s="2674" t="s">
        <v>2661</v>
      </c>
      <c r="D7" s="2671"/>
      <c r="E7" s="2671"/>
      <c r="F7" s="2671"/>
      <c r="G7" s="2671"/>
      <c r="H7" s="2671"/>
      <c r="I7" s="2671"/>
      <c r="J7" s="2671"/>
      <c r="K7" s="2672"/>
      <c r="L7" s="2669"/>
    </row>
    <row r="8" spans="1:12" s="2660" customFormat="1" ht="9" customHeight="1">
      <c r="A8" s="2661"/>
      <c r="B8" s="2673"/>
      <c r="C8" s="2674"/>
      <c r="D8" s="2671"/>
      <c r="E8" s="2671"/>
      <c r="F8" s="2671"/>
      <c r="G8" s="2671"/>
      <c r="H8" s="2671"/>
      <c r="I8" s="2671"/>
      <c r="J8" s="2671"/>
      <c r="K8" s="2672"/>
      <c r="L8" s="2669"/>
    </row>
    <row r="9" spans="1:12" s="2660" customFormat="1">
      <c r="A9" s="2661"/>
      <c r="B9" s="2670" t="s">
        <v>162</v>
      </c>
      <c r="C9" s="2671" t="s">
        <v>2662</v>
      </c>
      <c r="D9" s="2671"/>
      <c r="E9" s="2671"/>
      <c r="F9" s="2671"/>
      <c r="G9" s="2671"/>
      <c r="H9" s="2671"/>
      <c r="I9" s="2671"/>
      <c r="J9" s="2671"/>
      <c r="K9" s="2672"/>
      <c r="L9" s="2669"/>
    </row>
    <row r="10" spans="1:12" s="2660" customFormat="1">
      <c r="A10" s="2661"/>
      <c r="B10" s="2675"/>
      <c r="C10" s="2671" t="s">
        <v>2663</v>
      </c>
      <c r="D10" s="2671"/>
      <c r="E10" s="2671"/>
      <c r="F10" s="2671"/>
      <c r="G10" s="2671"/>
      <c r="H10" s="2671"/>
      <c r="I10" s="2671"/>
      <c r="J10" s="2671"/>
      <c r="K10" s="2672"/>
      <c r="L10" s="2669"/>
    </row>
    <row r="11" spans="1:12" s="2660" customFormat="1">
      <c r="A11" s="2661"/>
      <c r="B11" s="2675"/>
      <c r="C11" s="2671" t="s">
        <v>2664</v>
      </c>
      <c r="D11" s="2671"/>
      <c r="E11" s="2671"/>
      <c r="F11" s="2671"/>
      <c r="G11" s="2671"/>
      <c r="H11" s="2671"/>
      <c r="I11" s="2671"/>
      <c r="J11" s="2671"/>
      <c r="K11" s="2672"/>
      <c r="L11" s="2669"/>
    </row>
    <row r="12" spans="1:12" s="2660" customFormat="1" ht="18.75" customHeight="1" thickBot="1">
      <c r="A12" s="2661"/>
      <c r="B12" s="2676"/>
      <c r="C12" s="2677"/>
      <c r="D12" s="2677"/>
      <c r="E12" s="2677"/>
      <c r="F12" s="2677"/>
      <c r="G12" s="2677"/>
      <c r="H12" s="2677"/>
      <c r="I12" s="2677"/>
      <c r="J12" s="2677"/>
      <c r="K12" s="2678"/>
      <c r="L12" s="2669"/>
    </row>
    <row r="13" spans="1:12" s="2660" customFormat="1" ht="14.1" customHeight="1" thickTop="1">
      <c r="A13" s="2661"/>
      <c r="B13" s="2679"/>
      <c r="C13" s="2680"/>
      <c r="D13" s="2681" t="s">
        <v>2665</v>
      </c>
      <c r="E13" s="2681"/>
      <c r="F13" s="2681"/>
      <c r="G13" s="2681"/>
      <c r="H13" s="2682" t="s">
        <v>319</v>
      </c>
      <c r="I13" s="2683"/>
      <c r="J13" s="2661"/>
      <c r="K13" s="2680"/>
      <c r="L13" s="2669"/>
    </row>
    <row r="14" spans="1:12" s="2660" customFormat="1" ht="14.1" customHeight="1">
      <c r="A14" s="2661"/>
      <c r="B14" s="2684" t="s">
        <v>7</v>
      </c>
      <c r="C14" s="2680"/>
      <c r="D14" s="2681" t="s">
        <v>2666</v>
      </c>
      <c r="E14" s="2683"/>
      <c r="F14" s="2681" t="s">
        <v>2667</v>
      </c>
      <c r="G14" s="2681"/>
      <c r="H14" s="2685" t="s">
        <v>2668</v>
      </c>
      <c r="I14" s="2686" t="s">
        <v>2669</v>
      </c>
      <c r="J14" s="2687" t="s">
        <v>2670</v>
      </c>
      <c r="K14" s="2688" t="s">
        <v>7</v>
      </c>
      <c r="L14" s="2669"/>
    </row>
    <row r="15" spans="1:12" s="2660" customFormat="1" ht="14.1" customHeight="1">
      <c r="A15" s="2661"/>
      <c r="B15" s="2684" t="s">
        <v>17</v>
      </c>
      <c r="C15" s="2686" t="s">
        <v>350</v>
      </c>
      <c r="D15" s="2689" t="s">
        <v>2671</v>
      </c>
      <c r="E15" s="2689" t="s">
        <v>2672</v>
      </c>
      <c r="F15" s="2689" t="s">
        <v>2671</v>
      </c>
      <c r="G15" s="2687" t="s">
        <v>2672</v>
      </c>
      <c r="H15" s="2685" t="s">
        <v>2673</v>
      </c>
      <c r="I15" s="2686" t="s">
        <v>2673</v>
      </c>
      <c r="J15" s="2687" t="s">
        <v>2674</v>
      </c>
      <c r="K15" s="2688" t="s">
        <v>17</v>
      </c>
      <c r="L15" s="2669"/>
    </row>
    <row r="16" spans="1:12" s="2660" customFormat="1" ht="14.1" customHeight="1">
      <c r="A16" s="2661"/>
      <c r="B16" s="2679"/>
      <c r="C16" s="2680"/>
      <c r="D16" s="2690"/>
      <c r="E16" s="2690"/>
      <c r="F16" s="2690"/>
      <c r="G16" s="2661"/>
      <c r="H16" s="2679"/>
      <c r="I16" s="2680"/>
      <c r="J16" s="2661"/>
      <c r="K16" s="2680"/>
      <c r="L16" s="2669"/>
    </row>
    <row r="17" spans="1:19" ht="14.1" customHeight="1">
      <c r="A17" s="2661"/>
      <c r="B17" s="2691"/>
      <c r="C17" s="2692" t="s">
        <v>24</v>
      </c>
      <c r="D17" s="2693" t="s">
        <v>25</v>
      </c>
      <c r="E17" s="2693" t="s">
        <v>26</v>
      </c>
      <c r="F17" s="2693" t="s">
        <v>27</v>
      </c>
      <c r="G17" s="2694" t="s">
        <v>28</v>
      </c>
      <c r="H17" s="2695" t="s">
        <v>29</v>
      </c>
      <c r="I17" s="2692" t="s">
        <v>30</v>
      </c>
      <c r="J17" s="2694" t="s">
        <v>31</v>
      </c>
      <c r="K17" s="2696"/>
      <c r="L17" s="2669"/>
      <c r="N17" s="220"/>
      <c r="O17" s="220"/>
      <c r="P17" s="220"/>
      <c r="Q17" s="220"/>
      <c r="R17" s="220"/>
      <c r="S17" s="220"/>
    </row>
    <row r="18" spans="1:19" ht="14.1" customHeight="1">
      <c r="A18" s="2661"/>
      <c r="B18" s="2691"/>
      <c r="C18" s="2696"/>
      <c r="D18" s="2697"/>
      <c r="E18" s="2697"/>
      <c r="F18" s="2697"/>
      <c r="G18" s="2698"/>
      <c r="H18" s="2691"/>
      <c r="I18" s="2696"/>
      <c r="J18" s="2698"/>
      <c r="K18" s="2696"/>
      <c r="L18" s="2669"/>
    </row>
    <row r="19" spans="1:19" ht="14.1" customHeight="1">
      <c r="A19" s="2661"/>
      <c r="B19" s="2695">
        <v>1</v>
      </c>
      <c r="C19" s="2696" t="s">
        <v>358</v>
      </c>
      <c r="D19" s="2700">
        <v>655.39</v>
      </c>
      <c r="E19" s="2700">
        <v>2.94</v>
      </c>
      <c r="F19" s="2700">
        <v>41.09</v>
      </c>
      <c r="G19" s="2701">
        <v>0.62</v>
      </c>
      <c r="H19" s="2702">
        <v>696.48</v>
      </c>
      <c r="I19" s="2702">
        <v>3.56</v>
      </c>
      <c r="J19" s="3667">
        <v>1.43</v>
      </c>
      <c r="K19" s="2692">
        <v>1</v>
      </c>
      <c r="L19" s="2669"/>
      <c r="R19" s="2699"/>
      <c r="S19" s="2699"/>
    </row>
    <row r="20" spans="1:19" ht="14.1" customHeight="1">
      <c r="A20" s="2661"/>
      <c r="B20" s="2695">
        <f>B19+1</f>
        <v>2</v>
      </c>
      <c r="C20" s="2696" t="s">
        <v>359</v>
      </c>
      <c r="D20" s="2700">
        <v>110.02</v>
      </c>
      <c r="E20" s="2700">
        <v>0.49</v>
      </c>
      <c r="F20" s="2700">
        <v>38.15</v>
      </c>
      <c r="G20" s="2701">
        <v>0.56999999999999995</v>
      </c>
      <c r="H20" s="2702">
        <v>148.16999999999999</v>
      </c>
      <c r="I20" s="2702">
        <v>1.06</v>
      </c>
      <c r="J20" s="3668">
        <v>2.0099999999999998</v>
      </c>
      <c r="K20" s="2692">
        <f>K19+1</f>
        <v>2</v>
      </c>
      <c r="L20" s="2669"/>
      <c r="R20" s="2699"/>
      <c r="S20" s="2699"/>
    </row>
    <row r="21" spans="1:19" ht="14.1" customHeight="1">
      <c r="A21" s="2661"/>
      <c r="B21" s="2695">
        <f>B20+1</f>
        <v>3</v>
      </c>
      <c r="C21" s="2696" t="s">
        <v>360</v>
      </c>
      <c r="D21" s="2700">
        <v>0.25</v>
      </c>
      <c r="E21" s="2700">
        <v>0</v>
      </c>
      <c r="F21" s="2700">
        <v>13.1</v>
      </c>
      <c r="G21" s="2701">
        <v>0.2</v>
      </c>
      <c r="H21" s="2702">
        <v>13.35</v>
      </c>
      <c r="I21" s="2702">
        <v>0.2</v>
      </c>
      <c r="J21" s="3668">
        <v>4.0999999999999996</v>
      </c>
      <c r="K21" s="2692">
        <f>K20+1</f>
        <v>3</v>
      </c>
      <c r="L21" s="2669"/>
      <c r="R21" s="2699"/>
      <c r="S21" s="2699"/>
    </row>
    <row r="22" spans="1:19" ht="14.1" customHeight="1">
      <c r="A22" s="2661"/>
      <c r="B22" s="2695">
        <f>B21+1</f>
        <v>4</v>
      </c>
      <c r="C22" s="2696" t="s">
        <v>361</v>
      </c>
      <c r="D22" s="2700">
        <v>2.06</v>
      </c>
      <c r="E22" s="2700">
        <v>0.01</v>
      </c>
      <c r="F22" s="2700">
        <v>4.4800000000000004</v>
      </c>
      <c r="G22" s="2701">
        <v>7.0000000000000007E-2</v>
      </c>
      <c r="H22" s="2702">
        <v>6.54</v>
      </c>
      <c r="I22" s="2702">
        <v>0.08</v>
      </c>
      <c r="J22" s="3668">
        <v>3.25</v>
      </c>
      <c r="K22" s="2692">
        <f>K21+1</f>
        <v>4</v>
      </c>
      <c r="L22" s="2669"/>
      <c r="R22" s="2699"/>
      <c r="S22" s="2699"/>
    </row>
    <row r="23" spans="1:19" ht="14.1" customHeight="1">
      <c r="A23" s="2661"/>
      <c r="B23" s="2695">
        <f>B22+1</f>
        <v>5</v>
      </c>
      <c r="C23" s="2696" t="s">
        <v>362</v>
      </c>
      <c r="D23" s="2700">
        <v>0</v>
      </c>
      <c r="E23" s="2700">
        <v>0</v>
      </c>
      <c r="F23" s="2700">
        <v>54.74</v>
      </c>
      <c r="G23" s="2701">
        <v>0.82</v>
      </c>
      <c r="H23" s="2702">
        <v>54.74</v>
      </c>
      <c r="I23" s="2702">
        <v>0.82</v>
      </c>
      <c r="J23" s="3668">
        <v>4.1500000000000004</v>
      </c>
      <c r="K23" s="2692">
        <f>K22+1</f>
        <v>5</v>
      </c>
      <c r="L23" s="2669"/>
      <c r="R23" s="2699"/>
      <c r="S23" s="2699"/>
    </row>
    <row r="24" spans="1:19" ht="14.1" customHeight="1">
      <c r="A24" s="2661"/>
      <c r="B24" s="2695">
        <v>6</v>
      </c>
      <c r="C24" s="2696" t="s">
        <v>2136</v>
      </c>
      <c r="D24" s="2700">
        <v>767.72</v>
      </c>
      <c r="E24" s="2700">
        <v>3.44</v>
      </c>
      <c r="F24" s="2700">
        <v>151.56</v>
      </c>
      <c r="G24" s="2701">
        <v>2.2799999999999998</v>
      </c>
      <c r="H24" s="2703">
        <v>919.28</v>
      </c>
      <c r="I24" s="2702">
        <v>5.72</v>
      </c>
      <c r="J24" s="3668">
        <v>1.73</v>
      </c>
      <c r="K24" s="2692">
        <v>6</v>
      </c>
      <c r="L24" s="2669"/>
      <c r="R24" s="2699"/>
      <c r="S24" s="2699"/>
    </row>
    <row r="25" spans="1:19" ht="14.1" customHeight="1">
      <c r="A25" s="2661"/>
      <c r="B25" s="2695">
        <v>7</v>
      </c>
      <c r="C25" s="2696" t="s">
        <v>366</v>
      </c>
      <c r="D25" s="2700"/>
      <c r="E25" s="2700"/>
      <c r="F25" s="2700"/>
      <c r="G25" s="2701"/>
      <c r="H25" s="2702"/>
      <c r="I25" s="2703"/>
      <c r="J25" s="3669"/>
      <c r="K25" s="2692">
        <v>7</v>
      </c>
      <c r="L25" s="2669"/>
      <c r="R25" s="2699"/>
      <c r="S25" s="2699"/>
    </row>
    <row r="26" spans="1:19" ht="14.1" customHeight="1">
      <c r="A26" s="2661"/>
      <c r="B26" s="2695">
        <v>8</v>
      </c>
      <c r="C26" s="2704" t="s">
        <v>2675</v>
      </c>
      <c r="D26" s="2700"/>
      <c r="E26" s="2700"/>
      <c r="F26" s="2700"/>
      <c r="G26" s="2701"/>
      <c r="H26" s="2702"/>
      <c r="I26" s="2703"/>
      <c r="J26" s="2698"/>
      <c r="K26" s="2692">
        <v>8</v>
      </c>
      <c r="L26" s="2669"/>
      <c r="R26" s="2699"/>
      <c r="S26" s="2699"/>
    </row>
    <row r="27" spans="1:19" ht="14.1" customHeight="1">
      <c r="A27" s="2661"/>
      <c r="B27" s="2692">
        <v>9</v>
      </c>
      <c r="C27" s="2705" t="s">
        <v>3491</v>
      </c>
      <c r="D27" s="2706"/>
      <c r="E27" s="2706"/>
      <c r="F27" s="2707"/>
      <c r="G27" s="2708">
        <v>910</v>
      </c>
      <c r="H27" s="2709" t="s">
        <v>2676</v>
      </c>
      <c r="I27" s="2708">
        <v>133</v>
      </c>
      <c r="J27" s="2706"/>
      <c r="K27" s="2710">
        <v>9</v>
      </c>
      <c r="L27" s="2711"/>
      <c r="M27" s="2712"/>
      <c r="N27" s="2713"/>
      <c r="O27" s="2713"/>
      <c r="P27" s="2713"/>
    </row>
    <row r="28" spans="1:19" ht="9.9499999999999993" customHeight="1">
      <c r="A28" s="2661"/>
      <c r="B28" s="2679"/>
      <c r="C28" s="2661"/>
      <c r="D28" s="2661"/>
      <c r="E28" s="2661"/>
      <c r="F28" s="2661"/>
      <c r="G28" s="2661"/>
      <c r="H28" s="2661"/>
      <c r="I28" s="2661"/>
      <c r="J28" s="2661"/>
      <c r="K28" s="2690"/>
      <c r="L28" s="4096" t="s">
        <v>3461</v>
      </c>
    </row>
    <row r="29" spans="1:19" ht="9.9499999999999993" customHeight="1">
      <c r="A29" s="2661"/>
      <c r="B29" s="2679"/>
      <c r="C29" s="2661"/>
      <c r="D29" s="2661"/>
      <c r="E29" s="2661"/>
      <c r="F29" s="2661"/>
      <c r="G29" s="2661"/>
      <c r="H29" s="2661"/>
      <c r="I29" s="2661"/>
      <c r="J29" s="2661"/>
      <c r="K29" s="2690"/>
      <c r="L29" s="4097"/>
    </row>
    <row r="30" spans="1:19" ht="9.9499999999999993" customHeight="1">
      <c r="A30" s="2661"/>
      <c r="B30" s="2679"/>
      <c r="C30" s="2661"/>
      <c r="D30" s="2661"/>
      <c r="E30" s="2661"/>
      <c r="F30" s="2661"/>
      <c r="G30" s="2661"/>
      <c r="H30" s="2661" t="s">
        <v>327</v>
      </c>
      <c r="I30" s="2661"/>
      <c r="J30" s="2661"/>
      <c r="K30" s="2690"/>
      <c r="L30" s="4097"/>
    </row>
    <row r="31" spans="1:19" ht="9.9499999999999993" customHeight="1">
      <c r="A31" s="2661"/>
      <c r="B31" s="2679"/>
      <c r="C31" s="2667"/>
      <c r="D31" s="2661"/>
      <c r="E31" s="2661"/>
      <c r="F31" s="2661"/>
      <c r="G31" s="2661"/>
      <c r="H31" s="2714"/>
      <c r="I31" s="2661"/>
      <c r="J31" s="2661"/>
      <c r="K31" s="2690"/>
      <c r="L31" s="4097"/>
    </row>
    <row r="32" spans="1:19" ht="9.9499999999999993" customHeight="1">
      <c r="A32" s="4098" t="s">
        <v>391</v>
      </c>
      <c r="B32" s="2679"/>
      <c r="C32" s="2661"/>
      <c r="D32" s="2661"/>
      <c r="E32" s="2661"/>
      <c r="F32" s="2661"/>
      <c r="G32" s="2661"/>
      <c r="H32" s="2661"/>
      <c r="I32" s="2661"/>
      <c r="J32" s="2661"/>
      <c r="K32" s="2690"/>
      <c r="L32" s="4097"/>
    </row>
    <row r="33" spans="1:12" s="2660" customFormat="1" ht="9.9499999999999993" customHeight="1">
      <c r="A33" s="4099"/>
      <c r="B33" s="2679"/>
      <c r="C33" s="2661"/>
      <c r="D33" s="2661"/>
      <c r="E33" s="2661"/>
      <c r="F33" s="2661"/>
      <c r="G33" s="2661"/>
      <c r="H33" s="2661"/>
      <c r="I33" s="2661"/>
      <c r="J33" s="2661"/>
      <c r="K33" s="2690"/>
      <c r="L33" s="4097"/>
    </row>
    <row r="34" spans="1:12" s="2660" customFormat="1" ht="9.9499999999999993" customHeight="1">
      <c r="A34" s="4099"/>
      <c r="B34" s="2679"/>
      <c r="C34" s="2661"/>
      <c r="D34" s="2661"/>
      <c r="E34" s="2661"/>
      <c r="F34" s="2661"/>
      <c r="G34" s="2661"/>
      <c r="H34" s="2661"/>
      <c r="I34" s="2661"/>
      <c r="J34" s="2661"/>
      <c r="K34" s="2690"/>
      <c r="L34" s="4097"/>
    </row>
    <row r="35" spans="1:12" s="2660" customFormat="1" ht="9.9499999999999993" customHeight="1">
      <c r="A35" s="4099"/>
      <c r="B35" s="2679"/>
      <c r="C35" s="2661"/>
      <c r="D35" s="2661"/>
      <c r="E35" s="2661"/>
      <c r="F35" s="2661"/>
      <c r="G35" s="2661"/>
      <c r="H35" s="2661"/>
      <c r="I35" s="2661"/>
      <c r="J35" s="2661"/>
      <c r="K35" s="2690"/>
      <c r="L35" s="4097"/>
    </row>
    <row r="36" spans="1:12" s="2660" customFormat="1" ht="9.9499999999999993" customHeight="1">
      <c r="A36" s="4099"/>
      <c r="B36" s="2679"/>
      <c r="C36" s="2661"/>
      <c r="D36" s="2661"/>
      <c r="E36" s="2661"/>
      <c r="F36" s="2661"/>
      <c r="G36" s="2661"/>
      <c r="H36" s="2661"/>
      <c r="I36" s="2661"/>
      <c r="J36" s="2661"/>
      <c r="K36" s="2690"/>
      <c r="L36" s="4097"/>
    </row>
    <row r="37" spans="1:12" s="2660" customFormat="1" ht="9.9499999999999993" customHeight="1">
      <c r="A37" s="4099"/>
      <c r="B37" s="2679"/>
      <c r="C37" s="2661"/>
      <c r="D37" s="2661"/>
      <c r="E37" s="2661"/>
      <c r="F37" s="2661"/>
      <c r="G37" s="2661"/>
      <c r="H37" s="2661"/>
      <c r="I37" s="2661"/>
      <c r="J37" s="2661"/>
      <c r="K37" s="2690"/>
      <c r="L37" s="4097"/>
    </row>
    <row r="38" spans="1:12" s="2660" customFormat="1" ht="9.9499999999999993" customHeight="1">
      <c r="A38" s="4099"/>
      <c r="B38" s="2679"/>
      <c r="C38" s="2661"/>
      <c r="D38" s="2661"/>
      <c r="E38" s="2661"/>
      <c r="F38" s="2661"/>
      <c r="G38" s="2661"/>
      <c r="H38" s="2661"/>
      <c r="I38" s="2661"/>
      <c r="J38" s="2661"/>
      <c r="K38" s="2690"/>
      <c r="L38" s="4097"/>
    </row>
    <row r="39" spans="1:12" s="2660" customFormat="1" ht="9.9499999999999993" customHeight="1">
      <c r="A39" s="4099"/>
      <c r="B39" s="2679"/>
      <c r="C39" s="2661"/>
      <c r="D39" s="2661"/>
      <c r="E39" s="2661"/>
      <c r="F39" s="2661"/>
      <c r="G39" s="2661"/>
      <c r="H39" s="2661"/>
      <c r="I39" s="2661"/>
      <c r="J39" s="2661"/>
      <c r="K39" s="2690"/>
      <c r="L39" s="4097"/>
    </row>
    <row r="40" spans="1:12" s="2660" customFormat="1" ht="9.9499999999999993" customHeight="1">
      <c r="A40" s="4099"/>
      <c r="B40" s="2679"/>
      <c r="C40" s="2661"/>
      <c r="D40" s="2661"/>
      <c r="E40" s="2661"/>
      <c r="F40" s="2661"/>
      <c r="G40" s="2661"/>
      <c r="H40" s="2661"/>
      <c r="I40" s="2661"/>
      <c r="J40" s="2661"/>
      <c r="K40" s="2690"/>
      <c r="L40" s="4097"/>
    </row>
    <row r="41" spans="1:12" s="2660" customFormat="1" ht="9.9499999999999993" customHeight="1">
      <c r="A41" s="4099"/>
      <c r="B41" s="2679"/>
      <c r="C41" s="2661"/>
      <c r="D41" s="2661"/>
      <c r="E41" s="2661"/>
      <c r="F41" s="2661"/>
      <c r="G41" s="2661"/>
      <c r="H41" s="2661"/>
      <c r="I41" s="2661"/>
      <c r="J41" s="2661"/>
      <c r="K41" s="2690"/>
      <c r="L41" s="4097"/>
    </row>
    <row r="42" spans="1:12" s="2660" customFormat="1" ht="9.9499999999999993" customHeight="1">
      <c r="A42" s="4099"/>
      <c r="B42" s="2679"/>
      <c r="C42" s="2661"/>
      <c r="D42" s="2661"/>
      <c r="E42" s="2661"/>
      <c r="F42" s="2661"/>
      <c r="G42" s="2661"/>
      <c r="H42" s="2661"/>
      <c r="I42" s="2661"/>
      <c r="J42" s="2661"/>
      <c r="K42" s="2690"/>
      <c r="L42" s="4097"/>
    </row>
    <row r="43" spans="1:12" s="2660" customFormat="1" ht="9.9499999999999993" customHeight="1">
      <c r="A43" s="4099"/>
      <c r="B43" s="2679"/>
      <c r="C43" s="2661"/>
      <c r="D43" s="2661"/>
      <c r="E43" s="2661"/>
      <c r="F43" s="2661"/>
      <c r="G43" s="2661"/>
      <c r="H43" s="2661"/>
      <c r="I43" s="2661"/>
      <c r="J43" s="2661"/>
      <c r="K43" s="2690"/>
      <c r="L43" s="4097"/>
    </row>
    <row r="44" spans="1:12" s="2660" customFormat="1" ht="9.9499999999999993" customHeight="1">
      <c r="A44" s="4099"/>
      <c r="B44" s="2679"/>
      <c r="C44" s="2661"/>
      <c r="D44" s="2661"/>
      <c r="E44" s="2661"/>
      <c r="F44" s="2661"/>
      <c r="G44" s="2661"/>
      <c r="H44" s="2661"/>
      <c r="I44" s="2661"/>
      <c r="J44" s="2661"/>
      <c r="K44" s="2690"/>
      <c r="L44" s="4097"/>
    </row>
    <row r="45" spans="1:12" s="2660" customFormat="1" ht="9.9499999999999993" customHeight="1">
      <c r="A45" s="4099"/>
      <c r="B45" s="2691"/>
      <c r="C45" s="2698"/>
      <c r="D45" s="2698"/>
      <c r="E45" s="2698"/>
      <c r="F45" s="2698"/>
      <c r="G45" s="2698"/>
      <c r="H45" s="2698"/>
      <c r="I45" s="2698"/>
      <c r="J45" s="2698"/>
      <c r="K45" s="2697"/>
      <c r="L45" s="4097"/>
    </row>
    <row r="46" spans="1:12" s="2660" customFormat="1" ht="12.95" customHeight="1">
      <c r="A46" s="2669"/>
      <c r="B46" s="2669"/>
      <c r="C46" s="2669"/>
      <c r="D46" s="2669"/>
      <c r="E46" s="2669"/>
      <c r="F46" s="2669"/>
      <c r="G46" s="2669"/>
      <c r="H46" s="2669"/>
      <c r="I46" s="2669"/>
      <c r="J46" s="2669"/>
      <c r="K46" s="2669"/>
      <c r="L46" s="2669"/>
    </row>
    <row r="47" spans="1:12" s="2660" customFormat="1">
      <c r="A47" s="2715"/>
      <c r="B47" s="2715"/>
      <c r="C47" s="2715"/>
      <c r="D47" s="2715"/>
      <c r="E47" s="2715"/>
      <c r="F47" s="2715"/>
      <c r="G47" s="2715"/>
      <c r="H47" s="2715"/>
      <c r="I47" s="2715"/>
      <c r="J47" s="2715"/>
      <c r="K47" s="2715"/>
      <c r="L47" s="2715"/>
    </row>
  </sheetData>
  <customSheetViews>
    <customSheetView guid="{4E7A3D04-9F51-465C-A42B-3DF9B3E7D5B5}" showPageBreaks="1" fitToPage="1" printArea="1">
      <selection activeCell="G24" sqref="G24"/>
      <pageMargins left="0.5" right="0.5" top="0.5" bottom="0.25" header="0" footer="0"/>
      <printOptions horizontalCentered="1" verticalCentered="1"/>
      <pageSetup scale="99" orientation="landscape" horizontalDpi="4294967292" verticalDpi="4294967292" r:id="rId1"/>
      <headerFooter alignWithMargins="0"/>
    </customSheetView>
    <customSheetView guid="{0DB5BAD5-393A-4F38-9E8B-709DEA7858B1}" showPageBreaks="1" fitToPage="1" printArea="1">
      <selection activeCell="G24" sqref="G24"/>
      <pageMargins left="0.5" right="0.5" top="0.5" bottom="0.25" header="0" footer="0"/>
      <printOptions horizontalCentered="1" verticalCentered="1"/>
      <pageSetup scale="99" orientation="landscape" horizontalDpi="4294967292" verticalDpi="4294967292" r:id="rId2"/>
      <headerFooter alignWithMargins="0"/>
    </customSheetView>
    <customSheetView guid="{9188604F-721B-4607-B5A7-F14601E34BB8}" showPageBreaks="1" fitToPage="1" printArea="1">
      <selection activeCell="G24" sqref="G24"/>
      <pageMargins left="0.5" right="0.5" top="0.5" bottom="0.25" header="0" footer="0"/>
      <printOptions horizontalCentered="1" verticalCentered="1"/>
      <pageSetup orientation="landscape" horizontalDpi="4294967292" verticalDpi="4294967292" r:id="rId3"/>
      <headerFooter alignWithMargins="0"/>
    </customSheetView>
    <customSheetView guid="{26429A53-B624-4AA6-8C8D-667186B058B8}" fitToPage="1">
      <selection activeCell="G24" sqref="G24"/>
      <pageMargins left="0.5" right="0.5" top="0.5" bottom="0.25" header="0" footer="0"/>
      <printOptions horizontalCentered="1" verticalCentered="1"/>
      <pageSetup scale="99" orientation="landscape" horizontalDpi="4294967292" verticalDpi="4294967292" r:id="rId4"/>
      <headerFooter alignWithMargins="0"/>
    </customSheetView>
    <customSheetView guid="{7390B031-6060-4327-BF01-8B9465EDB6D9}" fitToPage="1">
      <selection activeCell="G24" sqref="G24"/>
      <pageMargins left="0.5" right="0.5" top="0.5" bottom="0.25" header="0" footer="0"/>
      <printOptions horizontalCentered="1" verticalCentered="1"/>
      <pageSetup scale="99" orientation="landscape" horizontalDpi="4294967292" verticalDpi="4294967292" r:id="rId5"/>
      <headerFooter alignWithMargins="0"/>
    </customSheetView>
    <customSheetView guid="{49D366EC-C851-4932-854D-8EA887B298C5}" fitToPage="1">
      <selection activeCell="G24" sqref="G24"/>
      <pageMargins left="0.5" right="0.5" top="0.5" bottom="0.25" header="0" footer="0"/>
      <printOptions horizontalCentered="1" verticalCentered="1"/>
      <pageSetup scale="99" orientation="landscape" horizontalDpi="4294967292" verticalDpi="4294967292" r:id="rId6"/>
      <headerFooter alignWithMargins="0"/>
    </customSheetView>
    <customSheetView guid="{F228F194-B0FE-4A91-A927-06A4E89703F0}" fitToPage="1">
      <selection activeCell="G24" sqref="G24"/>
      <pageMargins left="0.5" right="0.5" top="0.5" bottom="0.25" header="0" footer="0"/>
      <printOptions horizontalCentered="1" verticalCentered="1"/>
      <pageSetup scale="99" orientation="landscape" horizontalDpi="4294967292" verticalDpi="4294967292" r:id="rId7"/>
      <headerFooter alignWithMargins="0"/>
    </customSheetView>
    <customSheetView guid="{A2494C54-8D9D-4A05-9F27-C858173D9692}" fitToPage="1">
      <selection activeCell="G24" sqref="G24"/>
      <pageMargins left="0.5" right="0.5" top="0.5" bottom="0.25" header="0" footer="0"/>
      <printOptions horizontalCentered="1" verticalCentered="1"/>
      <pageSetup scale="99" orientation="landscape" horizontalDpi="4294967292" verticalDpi="4294967292" r:id="rId8"/>
      <headerFooter alignWithMargins="0"/>
    </customSheetView>
    <customSheetView guid="{74404EEC-CA6A-48B0-B168-B7933282EEB2}" showPageBreaks="1" fitToPage="1" printArea="1">
      <selection activeCell="G24" sqref="G24"/>
      <pageMargins left="0.5" right="0.5" top="0.5" bottom="0.25" header="0" footer="0"/>
      <printOptions horizontalCentered="1" verticalCentered="1"/>
      <pageSetup scale="99" orientation="landscape" horizontalDpi="4294967292" verticalDpi="4294967292" r:id="rId9"/>
      <headerFooter alignWithMargins="0"/>
    </customSheetView>
    <customSheetView guid="{FB19BFAA-60BA-4CC2-92E5-E4C141AE804E}" fitToPage="1">
      <selection activeCell="G24" sqref="G24"/>
      <pageMargins left="0.5" right="0.5" top="0.5" bottom="0.25" header="0" footer="0"/>
      <printOptions horizontalCentered="1" verticalCentered="1"/>
      <pageSetup scale="99" orientation="landscape" horizontalDpi="4294967292" verticalDpi="4294967292" r:id="rId10"/>
      <headerFooter alignWithMargins="0"/>
    </customSheetView>
    <customSheetView guid="{F56BCD39-3910-4701-BCCF-245589B07D98}" showPageBreaks="1" fitToPage="1" printArea="1">
      <selection activeCell="G24" sqref="G24"/>
      <pageMargins left="0.5" right="0.5" top="0.5" bottom="0.25" header="0" footer="0"/>
      <printOptions horizontalCentered="1" verticalCentered="1"/>
      <pageSetup orientation="landscape" horizontalDpi="4294967292" verticalDpi="4294967292" r:id="rId11"/>
      <headerFooter alignWithMargins="0"/>
    </customSheetView>
  </customSheetViews>
  <mergeCells count="2">
    <mergeCell ref="L28:L45"/>
    <mergeCell ref="A32:A45"/>
  </mergeCells>
  <printOptions horizontalCentered="1" verticalCentered="1"/>
  <pageMargins left="0.5" right="0.5" top="0.5" bottom="0.25" header="0" footer="0"/>
  <pageSetup scale="99" orientation="landscape" r:id="rId12"/>
  <headerFooter alignWithMargins="0"/>
  <legacyDrawing r:id="rId1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9"/>
  <sheetViews>
    <sheetView topLeftCell="A43" workbookViewId="0">
      <selection activeCell="C38" sqref="C38"/>
    </sheetView>
  </sheetViews>
  <sheetFormatPr defaultColWidth="10.7109375" defaultRowHeight="12.75"/>
  <cols>
    <col min="1" max="1" width="7" style="2800" customWidth="1"/>
    <col min="2" max="2" width="4.5703125" style="2800" customWidth="1"/>
    <col min="3" max="3" width="6.5703125" style="2800" customWidth="1"/>
    <col min="4" max="4" width="8.28515625" style="2800" customWidth="1"/>
    <col min="5" max="5" width="8.85546875" style="2801" customWidth="1"/>
    <col min="6" max="6" width="18.7109375" style="2801" customWidth="1"/>
    <col min="7" max="7" width="8.5703125" style="2801" customWidth="1"/>
    <col min="8" max="8" width="8.140625" style="2800" customWidth="1"/>
    <col min="9" max="9" width="9" style="2800" customWidth="1"/>
    <col min="10" max="10" width="17.28515625" style="2800" customWidth="1"/>
    <col min="11" max="11" width="9" style="2800" customWidth="1"/>
    <col min="12" max="12" width="4.28515625" style="2800" customWidth="1"/>
    <col min="13" max="14" width="10.7109375" style="2723"/>
    <col min="15" max="15" width="33.5703125" style="2723" bestFit="1" customWidth="1"/>
    <col min="16" max="16" width="10.140625" style="2723" bestFit="1" customWidth="1"/>
    <col min="17" max="17" width="34.28515625" style="2723" bestFit="1" customWidth="1"/>
    <col min="18" max="18" width="10.140625" style="2723" bestFit="1" customWidth="1"/>
    <col min="19" max="19" width="33.5703125" style="2723" bestFit="1" customWidth="1"/>
    <col min="20" max="16384" width="10.7109375" style="2723"/>
  </cols>
  <sheetData>
    <row r="1" spans="1:12">
      <c r="A1" s="2716"/>
      <c r="B1" s="2717" t="s">
        <v>3464</v>
      </c>
      <c r="C1" s="2718"/>
      <c r="D1" s="2718"/>
      <c r="E1" s="2719"/>
      <c r="F1" s="2719"/>
      <c r="G1" s="2720"/>
      <c r="H1" s="2721"/>
      <c r="I1" s="2721"/>
      <c r="J1" s="2721"/>
      <c r="K1" s="2721"/>
      <c r="L1" s="2722">
        <v>89</v>
      </c>
    </row>
    <row r="2" spans="1:12" ht="15" customHeight="1">
      <c r="A2" s="2716"/>
      <c r="B2" s="4100" t="s">
        <v>2677</v>
      </c>
      <c r="C2" s="4101"/>
      <c r="D2" s="4101"/>
      <c r="E2" s="4101"/>
      <c r="F2" s="4101"/>
      <c r="G2" s="4101"/>
      <c r="H2" s="4101"/>
      <c r="I2" s="4101"/>
      <c r="J2" s="4101"/>
      <c r="K2" s="4101"/>
      <c r="L2" s="4102"/>
    </row>
    <row r="3" spans="1:12" ht="15" customHeight="1">
      <c r="A3" s="2716"/>
      <c r="B3" s="4103" t="s">
        <v>295</v>
      </c>
      <c r="C3" s="4104"/>
      <c r="D3" s="4104"/>
      <c r="E3" s="4104"/>
      <c r="F3" s="4104"/>
      <c r="G3" s="4104"/>
      <c r="H3" s="4104"/>
      <c r="I3" s="4104"/>
      <c r="J3" s="4104"/>
      <c r="K3" s="4104"/>
      <c r="L3" s="4105"/>
    </row>
    <row r="4" spans="1:12" ht="7.5" customHeight="1">
      <c r="A4" s="2716"/>
      <c r="B4" s="2724"/>
      <c r="C4" s="2725"/>
      <c r="D4" s="2725"/>
      <c r="E4" s="2726"/>
      <c r="F4" s="2726"/>
      <c r="G4" s="2726"/>
      <c r="H4" s="2725"/>
      <c r="I4" s="2725"/>
      <c r="J4" s="2725"/>
      <c r="K4" s="2725"/>
      <c r="L4" s="2727"/>
    </row>
    <row r="5" spans="1:12" ht="12.95" customHeight="1">
      <c r="A5" s="2716"/>
      <c r="B5" s="2728" t="s">
        <v>2678</v>
      </c>
      <c r="C5" s="2729"/>
      <c r="D5" s="2729"/>
      <c r="E5" s="2730"/>
      <c r="F5" s="2730"/>
      <c r="G5" s="2730"/>
      <c r="H5" s="2729"/>
      <c r="I5" s="2729"/>
      <c r="J5" s="2729"/>
      <c r="K5" s="2729"/>
      <c r="L5" s="2731"/>
    </row>
    <row r="6" spans="1:12" ht="12.95" customHeight="1">
      <c r="A6" s="2716"/>
      <c r="B6" s="2728" t="s">
        <v>2679</v>
      </c>
      <c r="C6" s="2729"/>
      <c r="D6" s="2729"/>
      <c r="E6" s="2730"/>
      <c r="F6" s="2730"/>
      <c r="G6" s="2730"/>
      <c r="H6" s="2729"/>
      <c r="I6" s="2729"/>
      <c r="J6" s="2729"/>
      <c r="K6" s="2729"/>
      <c r="L6" s="2731"/>
    </row>
    <row r="7" spans="1:12" ht="12.95" customHeight="1">
      <c r="A7" s="2716"/>
      <c r="B7" s="2732"/>
      <c r="C7" s="2729" t="s">
        <v>2680</v>
      </c>
      <c r="D7" s="2729"/>
      <c r="E7" s="2730"/>
      <c r="F7" s="2730"/>
      <c r="G7" s="2730"/>
      <c r="H7" s="2729"/>
      <c r="I7" s="2729"/>
      <c r="J7" s="2729"/>
      <c r="K7" s="2729"/>
      <c r="L7" s="2731"/>
    </row>
    <row r="8" spans="1:12" ht="12.95" customHeight="1">
      <c r="A8" s="2716"/>
      <c r="B8" s="2732"/>
      <c r="C8" s="2729" t="s">
        <v>2681</v>
      </c>
      <c r="D8" s="2729"/>
      <c r="E8" s="2730"/>
      <c r="F8" s="2730"/>
      <c r="G8" s="2730"/>
      <c r="H8" s="2729"/>
      <c r="I8" s="2729"/>
      <c r="J8" s="2729"/>
      <c r="K8" s="2729"/>
      <c r="L8" s="2731"/>
    </row>
    <row r="9" spans="1:12" ht="12.95" customHeight="1">
      <c r="A9" s="2716"/>
      <c r="B9" s="2732"/>
      <c r="C9" s="2729" t="s">
        <v>2682</v>
      </c>
      <c r="D9" s="2729"/>
      <c r="E9" s="2730"/>
      <c r="F9" s="2730"/>
      <c r="G9" s="2730"/>
      <c r="H9" s="2729"/>
      <c r="I9" s="2729"/>
      <c r="J9" s="2729"/>
      <c r="K9" s="2729"/>
      <c r="L9" s="2731"/>
    </row>
    <row r="10" spans="1:12" ht="12.95" customHeight="1">
      <c r="A10" s="2716"/>
      <c r="B10" s="2732"/>
      <c r="C10" s="2729" t="s">
        <v>2683</v>
      </c>
      <c r="D10" s="2729"/>
      <c r="E10" s="2730"/>
      <c r="F10" s="2730"/>
      <c r="G10" s="2730"/>
      <c r="H10" s="2729"/>
      <c r="I10" s="2729"/>
      <c r="J10" s="2729"/>
      <c r="K10" s="2729"/>
      <c r="L10" s="2731"/>
    </row>
    <row r="11" spans="1:12" ht="9" customHeight="1">
      <c r="A11" s="2716"/>
      <c r="B11" s="2732"/>
      <c r="C11" s="2729"/>
      <c r="D11" s="2729"/>
      <c r="E11" s="2730"/>
      <c r="F11" s="2730"/>
      <c r="G11" s="2730"/>
      <c r="H11" s="2729"/>
      <c r="I11" s="2729"/>
      <c r="J11" s="2729"/>
      <c r="K11" s="2729"/>
      <c r="L11" s="2731"/>
    </row>
    <row r="12" spans="1:12" ht="12.95" customHeight="1">
      <c r="A12" s="2716"/>
      <c r="B12" s="2728" t="s">
        <v>2684</v>
      </c>
      <c r="C12" s="2729"/>
      <c r="D12" s="2729"/>
      <c r="E12" s="2730"/>
      <c r="F12" s="2730"/>
      <c r="G12" s="2730"/>
      <c r="H12" s="2729"/>
      <c r="I12" s="2729"/>
      <c r="J12" s="2729"/>
      <c r="K12" s="2729"/>
      <c r="L12" s="2731"/>
    </row>
    <row r="13" spans="1:12" ht="12.95" customHeight="1">
      <c r="A13" s="2716"/>
      <c r="B13" s="2728" t="s">
        <v>2685</v>
      </c>
      <c r="C13" s="2729"/>
      <c r="D13" s="2729"/>
      <c r="E13" s="2730"/>
      <c r="F13" s="2730"/>
      <c r="G13" s="2730"/>
      <c r="H13" s="2729"/>
      <c r="I13" s="2729"/>
      <c r="J13" s="2729"/>
      <c r="K13" s="2729"/>
      <c r="L13" s="2731"/>
    </row>
    <row r="14" spans="1:12" ht="9" customHeight="1">
      <c r="A14" s="2716"/>
      <c r="B14" s="2728"/>
      <c r="C14" s="2729"/>
      <c r="D14" s="2729"/>
      <c r="E14" s="2730"/>
      <c r="F14" s="2730"/>
      <c r="G14" s="2730"/>
      <c r="H14" s="2729"/>
      <c r="I14" s="2729"/>
      <c r="J14" s="2729"/>
      <c r="K14" s="2729"/>
      <c r="L14" s="2731"/>
    </row>
    <row r="15" spans="1:12" ht="12.95" customHeight="1">
      <c r="A15" s="2716"/>
      <c r="B15" s="2728" t="s">
        <v>2686</v>
      </c>
      <c r="C15" s="2729"/>
      <c r="D15" s="2729"/>
      <c r="E15" s="2730"/>
      <c r="F15" s="2730"/>
      <c r="G15" s="2730"/>
      <c r="H15" s="2729"/>
      <c r="I15" s="2729"/>
      <c r="J15" s="2729"/>
      <c r="K15" s="2729"/>
      <c r="L15" s="2731"/>
    </row>
    <row r="16" spans="1:12" ht="12.95" customHeight="1">
      <c r="A16" s="2716"/>
      <c r="B16" s="2728" t="s">
        <v>2687</v>
      </c>
      <c r="C16" s="2729"/>
      <c r="D16" s="2729"/>
      <c r="E16" s="2730"/>
      <c r="F16" s="2730"/>
      <c r="G16" s="2730"/>
      <c r="H16" s="2729"/>
      <c r="I16" s="2729"/>
      <c r="J16" s="2729"/>
      <c r="K16" s="2729"/>
      <c r="L16" s="2731"/>
    </row>
    <row r="17" spans="1:20" ht="12.95" customHeight="1">
      <c r="A17" s="2716"/>
      <c r="B17" s="2728" t="s">
        <v>2688</v>
      </c>
      <c r="C17" s="2729"/>
      <c r="D17" s="2729"/>
      <c r="E17" s="2730"/>
      <c r="F17" s="2730"/>
      <c r="G17" s="2730"/>
      <c r="H17" s="2729"/>
      <c r="I17" s="2729"/>
      <c r="J17" s="2729"/>
      <c r="K17" s="2729"/>
      <c r="L17" s="2731"/>
    </row>
    <row r="18" spans="1:20" ht="8.25" customHeight="1" thickBot="1">
      <c r="A18" s="2716"/>
      <c r="B18" s="2733"/>
      <c r="C18" s="2734"/>
      <c r="D18" s="2734"/>
      <c r="E18" s="2735"/>
      <c r="F18" s="2735"/>
      <c r="G18" s="2735"/>
      <c r="H18" s="2734"/>
      <c r="I18" s="2734"/>
      <c r="J18" s="2734"/>
      <c r="K18" s="2734"/>
      <c r="L18" s="2736"/>
    </row>
    <row r="19" spans="1:20" ht="12.95" customHeight="1" thickTop="1">
      <c r="A19" s="2716"/>
      <c r="B19" s="4106" t="s">
        <v>2689</v>
      </c>
      <c r="C19" s="4107"/>
      <c r="D19" s="4107"/>
      <c r="E19" s="4107"/>
      <c r="F19" s="4107"/>
      <c r="G19" s="4108"/>
      <c r="H19" s="2737" t="s">
        <v>2690</v>
      </c>
      <c r="I19" s="2737"/>
      <c r="J19" s="2737"/>
      <c r="K19" s="2737"/>
      <c r="L19" s="2738"/>
    </row>
    <row r="20" spans="1:20" ht="12.95" customHeight="1">
      <c r="A20" s="2716"/>
      <c r="B20" s="4109" t="s">
        <v>2691</v>
      </c>
      <c r="C20" s="4110"/>
      <c r="D20" s="4110"/>
      <c r="E20" s="4110"/>
      <c r="F20" s="4110"/>
      <c r="G20" s="4111"/>
      <c r="H20" s="2739" t="s">
        <v>2692</v>
      </c>
      <c r="I20" s="2739"/>
      <c r="J20" s="2739"/>
      <c r="K20" s="2739"/>
      <c r="L20" s="2738"/>
    </row>
    <row r="21" spans="1:20" ht="12.95" customHeight="1">
      <c r="A21" s="2716"/>
      <c r="B21" s="2740"/>
      <c r="C21" s="2741"/>
      <c r="D21" s="4112" t="s">
        <v>2693</v>
      </c>
      <c r="E21" s="4113"/>
      <c r="F21" s="2741"/>
      <c r="G21" s="2742"/>
      <c r="H21" s="2739" t="s">
        <v>2693</v>
      </c>
      <c r="I21" s="2739"/>
      <c r="J21" s="2738"/>
      <c r="K21" s="2743"/>
      <c r="L21" s="2738"/>
    </row>
    <row r="22" spans="1:20" ht="12.95" customHeight="1">
      <c r="A22" s="2716"/>
      <c r="B22" s="2741" t="s">
        <v>7</v>
      </c>
      <c r="C22" s="2742" t="s">
        <v>8</v>
      </c>
      <c r="D22" s="2744" t="s">
        <v>2694</v>
      </c>
      <c r="E22" s="2740" t="s">
        <v>317</v>
      </c>
      <c r="F22" s="2741" t="s">
        <v>2695</v>
      </c>
      <c r="G22" s="2742" t="s">
        <v>2696</v>
      </c>
      <c r="H22" s="2744" t="s">
        <v>2694</v>
      </c>
      <c r="I22" s="2740" t="s">
        <v>317</v>
      </c>
      <c r="J22" s="2741" t="s">
        <v>2695</v>
      </c>
      <c r="K22" s="2742" t="s">
        <v>2696</v>
      </c>
      <c r="L22" s="2741" t="s">
        <v>7</v>
      </c>
    </row>
    <row r="23" spans="1:20" ht="12.95" customHeight="1">
      <c r="A23" s="2716"/>
      <c r="B23" s="2741" t="s">
        <v>17</v>
      </c>
      <c r="C23" s="2742" t="s">
        <v>10</v>
      </c>
      <c r="D23" s="2744" t="s">
        <v>2697</v>
      </c>
      <c r="E23" s="2740" t="s">
        <v>2698</v>
      </c>
      <c r="F23" s="2741" t="s">
        <v>2699</v>
      </c>
      <c r="G23" s="2742" t="s">
        <v>2700</v>
      </c>
      <c r="H23" s="2744" t="s">
        <v>2697</v>
      </c>
      <c r="I23" s="2740" t="s">
        <v>2701</v>
      </c>
      <c r="J23" s="2741" t="s">
        <v>2702</v>
      </c>
      <c r="K23" s="2742" t="s">
        <v>2700</v>
      </c>
      <c r="L23" s="2741" t="s">
        <v>17</v>
      </c>
    </row>
    <row r="24" spans="1:20" ht="12.95" customHeight="1">
      <c r="A24" s="2716"/>
      <c r="B24" s="2738"/>
      <c r="C24" s="2742" t="s">
        <v>2673</v>
      </c>
      <c r="D24" s="2744" t="s">
        <v>2703</v>
      </c>
      <c r="E24" s="2740" t="s">
        <v>2704</v>
      </c>
      <c r="F24" s="2741" t="s">
        <v>2705</v>
      </c>
      <c r="G24" s="2742" t="s">
        <v>2706</v>
      </c>
      <c r="H24" s="2744" t="s">
        <v>2703</v>
      </c>
      <c r="I24" s="2740" t="s">
        <v>2704</v>
      </c>
      <c r="J24" s="2741" t="s">
        <v>2707</v>
      </c>
      <c r="K24" s="2742" t="s">
        <v>2706</v>
      </c>
      <c r="L24" s="2738"/>
    </row>
    <row r="25" spans="1:20" ht="12.95" customHeight="1">
      <c r="A25" s="2716"/>
      <c r="B25" s="2738"/>
      <c r="C25" s="2745"/>
      <c r="D25" s="2743"/>
      <c r="E25" s="2740"/>
      <c r="F25" s="2741" t="s">
        <v>2708</v>
      </c>
      <c r="G25" s="2742" t="s">
        <v>2704</v>
      </c>
      <c r="H25" s="2743"/>
      <c r="I25" s="2746"/>
      <c r="J25" s="2741" t="s">
        <v>2709</v>
      </c>
      <c r="K25" s="2742" t="s">
        <v>2704</v>
      </c>
      <c r="L25" s="2738"/>
    </row>
    <row r="26" spans="1:20" ht="12.95" customHeight="1">
      <c r="A26" s="2716"/>
      <c r="B26" s="2738"/>
      <c r="C26" s="2745"/>
      <c r="D26" s="2743"/>
      <c r="E26" s="2740"/>
      <c r="F26" s="2741" t="s">
        <v>1192</v>
      </c>
      <c r="G26" s="2742"/>
      <c r="H26" s="2743"/>
      <c r="I26" s="2746"/>
      <c r="J26" s="2741" t="s">
        <v>2710</v>
      </c>
      <c r="K26" s="2743"/>
      <c r="L26" s="2738"/>
      <c r="O26" s="220"/>
      <c r="P26" s="220"/>
      <c r="Q26" s="220"/>
      <c r="R26" s="220"/>
      <c r="S26" s="220"/>
      <c r="T26" s="220"/>
    </row>
    <row r="27" spans="1:20" ht="12.95" customHeight="1">
      <c r="A27" s="2716"/>
      <c r="B27" s="2747"/>
      <c r="C27" s="2748" t="s">
        <v>24</v>
      </c>
      <c r="D27" s="2749" t="s">
        <v>25</v>
      </c>
      <c r="E27" s="2750" t="s">
        <v>26</v>
      </c>
      <c r="F27" s="2751" t="s">
        <v>27</v>
      </c>
      <c r="G27" s="2748" t="s">
        <v>28</v>
      </c>
      <c r="H27" s="2749" t="s">
        <v>29</v>
      </c>
      <c r="I27" s="2750" t="s">
        <v>30</v>
      </c>
      <c r="J27" s="2751" t="s">
        <v>31</v>
      </c>
      <c r="K27" s="2749" t="s">
        <v>32</v>
      </c>
      <c r="L27" s="2747"/>
    </row>
    <row r="28" spans="1:20" ht="12.95" customHeight="1">
      <c r="A28" s="2716"/>
      <c r="B28" s="2751">
        <v>1</v>
      </c>
      <c r="C28" s="2752"/>
      <c r="D28" s="2753"/>
      <c r="E28" s="2754"/>
      <c r="F28" s="2755"/>
      <c r="G28" s="2748"/>
      <c r="H28" s="2753"/>
      <c r="I28" s="2756"/>
      <c r="J28" s="2757"/>
      <c r="K28" s="2758"/>
      <c r="L28" s="2751">
        <v>1</v>
      </c>
      <c r="O28" s="2759"/>
      <c r="S28" s="2759"/>
    </row>
    <row r="29" spans="1:20" ht="12.95" customHeight="1">
      <c r="A29" s="2716"/>
      <c r="B29" s="2751">
        <f t="shared" ref="B29:B63" si="0">B28+1</f>
        <v>2</v>
      </c>
      <c r="C29" s="2748">
        <v>1</v>
      </c>
      <c r="D29" s="2749">
        <v>115</v>
      </c>
      <c r="E29" s="2760"/>
      <c r="F29" s="2761"/>
      <c r="G29" s="2762" t="s">
        <v>327</v>
      </c>
      <c r="H29" s="2749">
        <v>115</v>
      </c>
      <c r="I29" s="2763">
        <v>15</v>
      </c>
      <c r="J29" s="2764">
        <v>13</v>
      </c>
      <c r="K29" s="2765">
        <v>862</v>
      </c>
      <c r="L29" s="2751">
        <f t="shared" ref="L29:L63" si="1">L28+1</f>
        <v>2</v>
      </c>
      <c r="O29" s="2759"/>
      <c r="S29" s="2759"/>
    </row>
    <row r="30" spans="1:20" ht="12.95" customHeight="1">
      <c r="A30" s="2716"/>
      <c r="B30" s="2751">
        <f t="shared" si="0"/>
        <v>3</v>
      </c>
      <c r="C30" s="2748"/>
      <c r="D30" s="2749"/>
      <c r="E30" s="2766"/>
      <c r="F30" s="2751"/>
      <c r="G30" s="2765"/>
      <c r="H30" s="2749"/>
      <c r="I30" s="2767"/>
      <c r="J30" s="2751"/>
      <c r="K30" s="2765"/>
      <c r="L30" s="2751">
        <f t="shared" si="1"/>
        <v>3</v>
      </c>
      <c r="O30" s="2759"/>
      <c r="S30" s="2759"/>
    </row>
    <row r="31" spans="1:20" ht="12.95" customHeight="1">
      <c r="A31" s="2716"/>
      <c r="B31" s="2768">
        <f t="shared" si="0"/>
        <v>4</v>
      </c>
      <c r="C31" s="2769">
        <v>1</v>
      </c>
      <c r="D31" s="2770">
        <v>132</v>
      </c>
      <c r="E31" s="2771"/>
      <c r="F31" s="2772"/>
      <c r="G31" s="2773"/>
      <c r="H31" s="2770">
        <v>132</v>
      </c>
      <c r="I31" s="2774">
        <v>2056</v>
      </c>
      <c r="J31" s="2761">
        <v>1883</v>
      </c>
      <c r="K31" s="2775">
        <v>916</v>
      </c>
      <c r="L31" s="2768">
        <f t="shared" si="1"/>
        <v>4</v>
      </c>
      <c r="O31" s="2759"/>
      <c r="S31" s="2759"/>
    </row>
    <row r="32" spans="1:20" ht="12.95" customHeight="1">
      <c r="A32" s="2716"/>
      <c r="B32" s="2768">
        <f t="shared" si="0"/>
        <v>5</v>
      </c>
      <c r="C32" s="2769">
        <v>4</v>
      </c>
      <c r="D32" s="2770">
        <v>132</v>
      </c>
      <c r="E32" s="2776">
        <v>87</v>
      </c>
      <c r="F32" s="2761">
        <v>13</v>
      </c>
      <c r="G32" s="2765">
        <v>148</v>
      </c>
      <c r="H32" s="2770">
        <v>132</v>
      </c>
      <c r="I32" s="2774">
        <v>4652</v>
      </c>
      <c r="J32" s="2777">
        <v>523</v>
      </c>
      <c r="K32" s="2765">
        <v>112</v>
      </c>
      <c r="L32" s="2768">
        <f t="shared" si="1"/>
        <v>5</v>
      </c>
      <c r="O32" s="2759"/>
      <c r="S32" s="2759"/>
    </row>
    <row r="33" spans="1:19" ht="12.95" customHeight="1">
      <c r="A33" s="2716"/>
      <c r="B33" s="2768">
        <f t="shared" si="0"/>
        <v>6</v>
      </c>
      <c r="C33" s="2769"/>
      <c r="D33" s="2770"/>
      <c r="E33" s="2771"/>
      <c r="F33" s="2772"/>
      <c r="G33" s="2773"/>
      <c r="H33" s="2770"/>
      <c r="I33" s="2774"/>
      <c r="J33" s="2761"/>
      <c r="K33" s="2775"/>
      <c r="L33" s="2768">
        <f t="shared" si="1"/>
        <v>6</v>
      </c>
      <c r="O33" s="2759"/>
      <c r="S33" s="2759"/>
    </row>
    <row r="34" spans="1:19" ht="12.95" customHeight="1">
      <c r="A34" s="2716"/>
      <c r="B34" s="2768">
        <f t="shared" si="0"/>
        <v>7</v>
      </c>
      <c r="C34" s="2769">
        <v>1</v>
      </c>
      <c r="D34" s="2770">
        <v>136</v>
      </c>
      <c r="E34" s="2776">
        <v>526</v>
      </c>
      <c r="F34" s="2761">
        <v>463</v>
      </c>
      <c r="G34" s="2765">
        <v>880</v>
      </c>
      <c r="H34" s="2770">
        <v>136</v>
      </c>
      <c r="I34" s="2774">
        <v>1045</v>
      </c>
      <c r="J34" s="2777">
        <v>991</v>
      </c>
      <c r="K34" s="2765">
        <v>949</v>
      </c>
      <c r="L34" s="2768">
        <f t="shared" si="1"/>
        <v>7</v>
      </c>
      <c r="O34" s="2759"/>
      <c r="S34" s="2759"/>
    </row>
    <row r="35" spans="1:19" ht="12.95" customHeight="1">
      <c r="A35" s="2716"/>
      <c r="B35" s="2751">
        <f t="shared" si="0"/>
        <v>8</v>
      </c>
      <c r="C35" s="2769">
        <v>4</v>
      </c>
      <c r="D35" s="2770">
        <v>136</v>
      </c>
      <c r="E35" s="2771"/>
      <c r="F35" s="2772"/>
      <c r="G35" s="2773"/>
      <c r="H35" s="2770">
        <v>136</v>
      </c>
      <c r="I35" s="2774">
        <v>359</v>
      </c>
      <c r="J35" s="2761">
        <v>52</v>
      </c>
      <c r="K35" s="2775">
        <v>145</v>
      </c>
      <c r="L35" s="2751">
        <f t="shared" si="1"/>
        <v>8</v>
      </c>
      <c r="O35" s="2759"/>
      <c r="S35" s="2759"/>
    </row>
    <row r="36" spans="1:19" ht="12.95" customHeight="1">
      <c r="A36" s="2716"/>
      <c r="B36" s="2751">
        <f t="shared" si="0"/>
        <v>9</v>
      </c>
      <c r="C36" s="2769"/>
      <c r="D36" s="2770"/>
      <c r="E36" s="2776"/>
      <c r="F36" s="2761"/>
      <c r="G36" s="2765"/>
      <c r="H36" s="2770"/>
      <c r="I36" s="2774"/>
      <c r="J36" s="2777"/>
      <c r="K36" s="2765"/>
      <c r="L36" s="2751">
        <f t="shared" si="1"/>
        <v>9</v>
      </c>
      <c r="O36" s="2759"/>
      <c r="S36" s="2759"/>
    </row>
    <row r="37" spans="1:19" ht="12.95" customHeight="1">
      <c r="A37" s="2716"/>
      <c r="B37" s="2751">
        <f t="shared" si="0"/>
        <v>10</v>
      </c>
      <c r="C37" s="2769">
        <v>4</v>
      </c>
      <c r="D37" s="2770">
        <v>140</v>
      </c>
      <c r="E37" s="2771"/>
      <c r="F37" s="2772"/>
      <c r="G37" s="2773"/>
      <c r="H37" s="2770">
        <v>140</v>
      </c>
      <c r="I37" s="2774">
        <v>1814</v>
      </c>
      <c r="J37" s="2761">
        <v>145</v>
      </c>
      <c r="K37" s="2775">
        <v>80</v>
      </c>
      <c r="L37" s="2751">
        <f t="shared" si="1"/>
        <v>10</v>
      </c>
      <c r="O37" s="2759"/>
      <c r="S37" s="2759"/>
    </row>
    <row r="38" spans="1:19" ht="12.95" customHeight="1">
      <c r="A38" s="2716"/>
      <c r="B38" s="2751">
        <f t="shared" si="0"/>
        <v>11</v>
      </c>
      <c r="C38" s="2769"/>
      <c r="D38" s="2770"/>
      <c r="E38" s="2776"/>
      <c r="F38" s="2761"/>
      <c r="G38" s="2765"/>
      <c r="H38" s="2770"/>
      <c r="I38" s="2774"/>
      <c r="J38" s="2777"/>
      <c r="K38" s="2765"/>
      <c r="L38" s="2751">
        <f t="shared" si="1"/>
        <v>11</v>
      </c>
      <c r="O38" s="2759"/>
      <c r="S38" s="2759"/>
    </row>
    <row r="39" spans="1:19" ht="12.95" customHeight="1">
      <c r="A39" s="2716"/>
      <c r="B39" s="2751">
        <f t="shared" si="0"/>
        <v>12</v>
      </c>
      <c r="C39" s="2769"/>
      <c r="D39" s="2770"/>
      <c r="E39" s="2771"/>
      <c r="F39" s="2772"/>
      <c r="G39" s="2773"/>
      <c r="H39" s="2770"/>
      <c r="I39" s="2774"/>
      <c r="J39" s="2761"/>
      <c r="K39" s="2775"/>
      <c r="L39" s="2751">
        <f t="shared" si="1"/>
        <v>12</v>
      </c>
      <c r="O39" s="2759"/>
      <c r="S39" s="2759"/>
    </row>
    <row r="40" spans="1:19" ht="12.95" customHeight="1">
      <c r="A40" s="2716"/>
      <c r="B40" s="2751">
        <f t="shared" si="0"/>
        <v>13</v>
      </c>
      <c r="C40" s="2748"/>
      <c r="D40" s="2749"/>
      <c r="E40" s="2750"/>
      <c r="F40" s="2751"/>
      <c r="G40" s="2748"/>
      <c r="H40" s="2749"/>
      <c r="I40" s="2778"/>
      <c r="J40" s="2764"/>
      <c r="K40" s="2779"/>
      <c r="L40" s="2751">
        <f t="shared" si="1"/>
        <v>13</v>
      </c>
      <c r="O40" s="2759"/>
      <c r="S40" s="2759"/>
    </row>
    <row r="41" spans="1:19" ht="12.95" customHeight="1">
      <c r="A41" s="2716"/>
      <c r="B41" s="2751">
        <f t="shared" si="0"/>
        <v>14</v>
      </c>
      <c r="C41" s="2748"/>
      <c r="D41" s="2749"/>
      <c r="E41" s="2750"/>
      <c r="F41" s="2751"/>
      <c r="G41" s="2748"/>
      <c r="H41" s="2749"/>
      <c r="I41" s="2778"/>
      <c r="J41" s="2764"/>
      <c r="K41" s="2779"/>
      <c r="L41" s="2751">
        <f t="shared" si="1"/>
        <v>14</v>
      </c>
      <c r="O41" s="2759"/>
      <c r="S41" s="2759"/>
    </row>
    <row r="42" spans="1:19" ht="12.95" customHeight="1">
      <c r="A42" s="2716"/>
      <c r="B42" s="2751">
        <f t="shared" si="0"/>
        <v>15</v>
      </c>
      <c r="C42" s="2748"/>
      <c r="D42" s="2749"/>
      <c r="E42" s="2750"/>
      <c r="F42" s="2751"/>
      <c r="G42" s="2748"/>
      <c r="H42" s="2749"/>
      <c r="I42" s="2778"/>
      <c r="J42" s="2764"/>
      <c r="K42" s="2779"/>
      <c r="L42" s="2751">
        <f t="shared" si="1"/>
        <v>15</v>
      </c>
      <c r="O42" s="2759"/>
      <c r="S42" s="2759"/>
    </row>
    <row r="43" spans="1:19" ht="12.95" customHeight="1">
      <c r="A43" s="2716"/>
      <c r="B43" s="2751">
        <f t="shared" si="0"/>
        <v>16</v>
      </c>
      <c r="C43" s="2748"/>
      <c r="D43" s="2749"/>
      <c r="E43" s="2750"/>
      <c r="F43" s="2751"/>
      <c r="G43" s="2748"/>
      <c r="H43" s="2749"/>
      <c r="I43" s="2778"/>
      <c r="J43" s="2764"/>
      <c r="K43" s="2779"/>
      <c r="L43" s="2751">
        <f t="shared" si="1"/>
        <v>16</v>
      </c>
      <c r="O43" s="2759"/>
      <c r="S43" s="2759"/>
    </row>
    <row r="44" spans="1:19" ht="12.95" customHeight="1">
      <c r="A44" s="2716"/>
      <c r="B44" s="2751">
        <f t="shared" si="0"/>
        <v>17</v>
      </c>
      <c r="C44" s="2748"/>
      <c r="D44" s="2749"/>
      <c r="E44" s="2750"/>
      <c r="F44" s="2751"/>
      <c r="G44" s="2748"/>
      <c r="H44" s="2749"/>
      <c r="I44" s="2778"/>
      <c r="J44" s="2764"/>
      <c r="K44" s="2779"/>
      <c r="L44" s="2751">
        <f t="shared" si="1"/>
        <v>17</v>
      </c>
      <c r="O44" s="2759"/>
      <c r="S44" s="2759"/>
    </row>
    <row r="45" spans="1:19" ht="12.95" customHeight="1">
      <c r="A45" s="2716"/>
      <c r="B45" s="2751">
        <f t="shared" si="0"/>
        <v>18</v>
      </c>
      <c r="C45" s="2748"/>
      <c r="D45" s="2749"/>
      <c r="E45" s="2750"/>
      <c r="F45" s="2751"/>
      <c r="G45" s="2748"/>
      <c r="H45" s="2749"/>
      <c r="I45" s="2778"/>
      <c r="J45" s="2764"/>
      <c r="K45" s="2779"/>
      <c r="L45" s="2751">
        <f t="shared" si="1"/>
        <v>18</v>
      </c>
      <c r="O45" s="2759"/>
      <c r="S45" s="2759"/>
    </row>
    <row r="46" spans="1:19" ht="12.95" customHeight="1">
      <c r="A46" s="2716"/>
      <c r="B46" s="2751">
        <f t="shared" si="0"/>
        <v>19</v>
      </c>
      <c r="C46" s="2748"/>
      <c r="D46" s="2749"/>
      <c r="E46" s="2750"/>
      <c r="F46" s="2751"/>
      <c r="G46" s="2748"/>
      <c r="H46" s="2749"/>
      <c r="I46" s="2778"/>
      <c r="J46" s="2764"/>
      <c r="K46" s="2779"/>
      <c r="L46" s="2751">
        <f t="shared" si="1"/>
        <v>19</v>
      </c>
      <c r="O46" s="2759"/>
      <c r="S46" s="2759"/>
    </row>
    <row r="47" spans="1:19" ht="12.95" customHeight="1">
      <c r="A47" s="2716"/>
      <c r="B47" s="2751">
        <f t="shared" si="0"/>
        <v>20</v>
      </c>
      <c r="C47" s="2748"/>
      <c r="D47" s="2749"/>
      <c r="E47" s="2750"/>
      <c r="F47" s="2751"/>
      <c r="G47" s="2748"/>
      <c r="H47" s="2749"/>
      <c r="I47" s="2778"/>
      <c r="J47" s="2764"/>
      <c r="K47" s="2779"/>
      <c r="L47" s="2751">
        <f t="shared" si="1"/>
        <v>20</v>
      </c>
      <c r="O47" s="2759"/>
      <c r="S47" s="2759"/>
    </row>
    <row r="48" spans="1:19" ht="12.95" customHeight="1">
      <c r="A48" s="2716"/>
      <c r="B48" s="2751">
        <f t="shared" si="0"/>
        <v>21</v>
      </c>
      <c r="C48" s="2748"/>
      <c r="D48" s="2749"/>
      <c r="E48" s="2750"/>
      <c r="F48" s="2751"/>
      <c r="G48" s="2748"/>
      <c r="H48" s="2749"/>
      <c r="I48" s="2778"/>
      <c r="J48" s="2764"/>
      <c r="K48" s="2779"/>
      <c r="L48" s="2751">
        <f t="shared" si="1"/>
        <v>21</v>
      </c>
      <c r="O48" s="2759"/>
      <c r="S48" s="2759"/>
    </row>
    <row r="49" spans="1:19" ht="12.95" customHeight="1">
      <c r="A49" s="2716"/>
      <c r="B49" s="2751">
        <f t="shared" si="0"/>
        <v>22</v>
      </c>
      <c r="C49" s="2748"/>
      <c r="D49" s="2749"/>
      <c r="E49" s="2750"/>
      <c r="F49" s="2751"/>
      <c r="G49" s="2748"/>
      <c r="H49" s="2749"/>
      <c r="I49" s="2778"/>
      <c r="J49" s="2764"/>
      <c r="K49" s="2779"/>
      <c r="L49" s="2751">
        <f t="shared" si="1"/>
        <v>22</v>
      </c>
      <c r="O49" s="2759"/>
      <c r="S49" s="2759"/>
    </row>
    <row r="50" spans="1:19" ht="12.95" customHeight="1">
      <c r="A50" s="2716"/>
      <c r="B50" s="2751">
        <f t="shared" si="0"/>
        <v>23</v>
      </c>
      <c r="C50" s="2748"/>
      <c r="D50" s="2749"/>
      <c r="E50" s="2750"/>
      <c r="F50" s="2751"/>
      <c r="G50" s="2748"/>
      <c r="H50" s="2749"/>
      <c r="I50" s="2778"/>
      <c r="J50" s="2764"/>
      <c r="K50" s="2779"/>
      <c r="L50" s="2751">
        <f t="shared" si="1"/>
        <v>23</v>
      </c>
      <c r="O50" s="2759"/>
      <c r="S50" s="2759"/>
    </row>
    <row r="51" spans="1:19" ht="12.95" customHeight="1">
      <c r="A51" s="2716"/>
      <c r="B51" s="2751">
        <f t="shared" si="0"/>
        <v>24</v>
      </c>
      <c r="C51" s="2748"/>
      <c r="D51" s="2749"/>
      <c r="E51" s="2750"/>
      <c r="F51" s="2751"/>
      <c r="G51" s="2748"/>
      <c r="H51" s="2749"/>
      <c r="I51" s="2778"/>
      <c r="J51" s="2764"/>
      <c r="K51" s="2779"/>
      <c r="L51" s="2751">
        <f t="shared" si="1"/>
        <v>24</v>
      </c>
      <c r="O51" s="2759"/>
      <c r="S51" s="2759"/>
    </row>
    <row r="52" spans="1:19" ht="12.95" customHeight="1">
      <c r="A52" s="2716"/>
      <c r="B52" s="2751">
        <f t="shared" si="0"/>
        <v>25</v>
      </c>
      <c r="C52" s="2748"/>
      <c r="D52" s="2749"/>
      <c r="E52" s="2750"/>
      <c r="F52" s="2751"/>
      <c r="G52" s="2748"/>
      <c r="H52" s="2749"/>
      <c r="I52" s="2778"/>
      <c r="J52" s="2764"/>
      <c r="K52" s="2779"/>
      <c r="L52" s="2751">
        <f t="shared" si="1"/>
        <v>25</v>
      </c>
      <c r="N52" s="2780"/>
      <c r="O52" s="2759"/>
      <c r="S52" s="2759"/>
    </row>
    <row r="53" spans="1:19" ht="12.95" customHeight="1">
      <c r="A53" s="2716"/>
      <c r="B53" s="2751">
        <f t="shared" si="0"/>
        <v>26</v>
      </c>
      <c r="C53" s="2748"/>
      <c r="D53" s="2749"/>
      <c r="E53" s="2750"/>
      <c r="F53" s="2751"/>
      <c r="G53" s="2748"/>
      <c r="H53" s="2781"/>
      <c r="I53" s="2778"/>
      <c r="J53" s="2764"/>
      <c r="K53" s="2779"/>
      <c r="L53" s="2751">
        <f t="shared" si="1"/>
        <v>26</v>
      </c>
      <c r="N53" s="2780"/>
      <c r="O53" s="2759"/>
      <c r="S53" s="2759"/>
    </row>
    <row r="54" spans="1:19" ht="12.95" customHeight="1">
      <c r="A54" s="2716"/>
      <c r="B54" s="2751">
        <f t="shared" si="0"/>
        <v>27</v>
      </c>
      <c r="C54" s="2748"/>
      <c r="D54" s="2749"/>
      <c r="E54" s="2750"/>
      <c r="F54" s="2751"/>
      <c r="G54" s="2748"/>
      <c r="H54" s="2749"/>
      <c r="I54" s="2778"/>
      <c r="J54" s="2764"/>
      <c r="K54" s="2779"/>
      <c r="L54" s="2751">
        <f t="shared" si="1"/>
        <v>27</v>
      </c>
      <c r="N54" s="2780"/>
      <c r="O54" s="2759"/>
      <c r="S54" s="2759"/>
    </row>
    <row r="55" spans="1:19" ht="12.95" customHeight="1">
      <c r="A55" s="2716"/>
      <c r="B55" s="2751">
        <f t="shared" si="0"/>
        <v>28</v>
      </c>
      <c r="C55" s="2748"/>
      <c r="D55" s="2749"/>
      <c r="E55" s="2750"/>
      <c r="F55" s="2751"/>
      <c r="G55" s="2748"/>
      <c r="H55" s="2749"/>
      <c r="I55" s="2778"/>
      <c r="J55" s="2764"/>
      <c r="K55" s="2779"/>
      <c r="L55" s="2751">
        <f t="shared" si="1"/>
        <v>28</v>
      </c>
      <c r="N55" s="2780"/>
      <c r="O55" s="2759"/>
      <c r="S55" s="2759"/>
    </row>
    <row r="56" spans="1:19" ht="12.95" customHeight="1">
      <c r="A56" s="2716"/>
      <c r="B56" s="2751">
        <f t="shared" si="0"/>
        <v>29</v>
      </c>
      <c r="C56" s="2748"/>
      <c r="D56" s="2749"/>
      <c r="E56" s="2750"/>
      <c r="F56" s="2751"/>
      <c r="G56" s="2748"/>
      <c r="H56" s="2749"/>
      <c r="I56" s="2778"/>
      <c r="J56" s="2764"/>
      <c r="K56" s="2779"/>
      <c r="L56" s="2751">
        <f t="shared" si="1"/>
        <v>29</v>
      </c>
      <c r="N56" s="2780"/>
      <c r="O56" s="2759"/>
      <c r="S56" s="2759"/>
    </row>
    <row r="57" spans="1:19" ht="12.95" customHeight="1">
      <c r="A57" s="2716"/>
      <c r="B57" s="2751">
        <f t="shared" si="0"/>
        <v>30</v>
      </c>
      <c r="C57" s="2748"/>
      <c r="D57" s="2749"/>
      <c r="E57" s="2750"/>
      <c r="F57" s="2751"/>
      <c r="G57" s="2748"/>
      <c r="H57" s="2749"/>
      <c r="I57" s="2778"/>
      <c r="J57" s="2764"/>
      <c r="K57" s="2779"/>
      <c r="L57" s="2751">
        <f t="shared" si="1"/>
        <v>30</v>
      </c>
      <c r="N57" s="2780"/>
      <c r="O57" s="2759"/>
      <c r="S57" s="2759"/>
    </row>
    <row r="58" spans="1:19" ht="12.95" customHeight="1">
      <c r="A58" s="2716"/>
      <c r="B58" s="2751">
        <f t="shared" si="0"/>
        <v>31</v>
      </c>
      <c r="C58" s="2748"/>
      <c r="D58" s="2749"/>
      <c r="E58" s="2750"/>
      <c r="F58" s="2751"/>
      <c r="G58" s="2748"/>
      <c r="H58" s="2749"/>
      <c r="I58" s="2778"/>
      <c r="J58" s="2764"/>
      <c r="K58" s="2779"/>
      <c r="L58" s="2751">
        <f t="shared" si="1"/>
        <v>31</v>
      </c>
      <c r="N58" s="2780"/>
      <c r="O58" s="2759"/>
      <c r="S58" s="2759"/>
    </row>
    <row r="59" spans="1:19" ht="12.95" customHeight="1">
      <c r="A59" s="2716"/>
      <c r="B59" s="2751">
        <f t="shared" si="0"/>
        <v>32</v>
      </c>
      <c r="C59" s="2748"/>
      <c r="D59" s="2749"/>
      <c r="E59" s="2750"/>
      <c r="F59" s="2751"/>
      <c r="G59" s="2748"/>
      <c r="H59" s="2749"/>
      <c r="I59" s="2778"/>
      <c r="J59" s="2764"/>
      <c r="K59" s="2779"/>
      <c r="L59" s="2751">
        <f t="shared" si="1"/>
        <v>32</v>
      </c>
      <c r="O59" s="2759"/>
      <c r="S59" s="2759"/>
    </row>
    <row r="60" spans="1:19" ht="12.95" customHeight="1">
      <c r="A60" s="2716"/>
      <c r="B60" s="2751">
        <f t="shared" si="0"/>
        <v>33</v>
      </c>
      <c r="C60" s="2748" t="s">
        <v>16</v>
      </c>
      <c r="D60" s="2749" t="s">
        <v>104</v>
      </c>
      <c r="E60" s="2782">
        <v>613</v>
      </c>
      <c r="F60" s="2783">
        <v>476</v>
      </c>
      <c r="G60" s="2784"/>
      <c r="H60" s="2785" t="s">
        <v>104</v>
      </c>
      <c r="I60" s="2756">
        <v>9941</v>
      </c>
      <c r="J60" s="2786">
        <v>3607</v>
      </c>
      <c r="K60" s="2787"/>
      <c r="L60" s="2751">
        <f t="shared" si="1"/>
        <v>33</v>
      </c>
      <c r="O60" s="2759"/>
      <c r="S60" s="2759"/>
    </row>
    <row r="61" spans="1:19" ht="12.95" customHeight="1">
      <c r="A61" s="2716"/>
      <c r="B61" s="2751">
        <f t="shared" si="0"/>
        <v>34</v>
      </c>
      <c r="C61" s="2788" t="s">
        <v>2711</v>
      </c>
      <c r="D61" s="2788"/>
      <c r="E61" s="3666"/>
      <c r="F61" s="3666"/>
      <c r="G61" s="3666"/>
      <c r="H61" s="2788"/>
      <c r="I61" s="2788"/>
      <c r="J61" s="2788"/>
      <c r="K61" s="2789">
        <v>2.57</v>
      </c>
      <c r="L61" s="2751">
        <f t="shared" si="1"/>
        <v>34</v>
      </c>
      <c r="N61" s="2790"/>
    </row>
    <row r="62" spans="1:19" ht="12.95" customHeight="1">
      <c r="A62" s="2716"/>
      <c r="B62" s="2751">
        <f t="shared" si="0"/>
        <v>35</v>
      </c>
      <c r="C62" s="2788" t="s">
        <v>2712</v>
      </c>
      <c r="D62" s="2788"/>
      <c r="E62" s="3666"/>
      <c r="F62" s="3666"/>
      <c r="G62" s="3666"/>
      <c r="H62" s="2788"/>
      <c r="I62" s="2788"/>
      <c r="J62" s="2788"/>
      <c r="K62" s="2791">
        <v>42.18</v>
      </c>
      <c r="L62" s="2751">
        <f t="shared" si="1"/>
        <v>35</v>
      </c>
    </row>
    <row r="63" spans="1:19" ht="12.95" customHeight="1">
      <c r="A63" s="2716"/>
      <c r="B63" s="2751">
        <f t="shared" si="0"/>
        <v>36</v>
      </c>
      <c r="C63" s="2788" t="s">
        <v>3492</v>
      </c>
      <c r="D63" s="2788"/>
      <c r="E63" s="3666"/>
      <c r="F63" s="3666"/>
      <c r="G63" s="3666"/>
      <c r="H63" s="2788"/>
      <c r="I63" s="2788"/>
      <c r="J63" s="2792"/>
      <c r="K63" s="2793"/>
      <c r="L63" s="2751">
        <f t="shared" si="1"/>
        <v>36</v>
      </c>
      <c r="M63" s="2790"/>
      <c r="O63" s="2790"/>
      <c r="P63" s="2790"/>
      <c r="Q63" s="2790"/>
      <c r="R63" s="2790"/>
    </row>
    <row r="64" spans="1:19">
      <c r="A64" s="2716"/>
      <c r="B64" s="2794" t="s">
        <v>391</v>
      </c>
      <c r="C64" s="2795"/>
      <c r="D64" s="2795"/>
      <c r="E64" s="2796"/>
      <c r="F64" s="2796"/>
      <c r="G64" s="2797"/>
      <c r="H64" s="2716"/>
      <c r="I64" s="2716"/>
      <c r="J64" s="2716"/>
      <c r="K64" s="2716"/>
      <c r="L64" s="2716"/>
    </row>
    <row r="67" spans="1:12">
      <c r="A67" s="2723"/>
      <c r="B67" s="2723"/>
      <c r="C67" s="2798"/>
      <c r="D67" s="2798"/>
      <c r="E67" s="2799"/>
      <c r="F67" s="2799"/>
      <c r="G67" s="2799"/>
      <c r="H67" s="2798"/>
      <c r="I67" s="2798"/>
      <c r="J67" s="2798"/>
      <c r="K67" s="2723"/>
      <c r="L67" s="2723"/>
    </row>
    <row r="68" spans="1:12">
      <c r="A68" s="2723"/>
      <c r="B68" s="2723"/>
      <c r="C68" s="2798"/>
      <c r="D68" s="2798"/>
      <c r="E68" s="2799"/>
      <c r="F68" s="2799"/>
      <c r="G68" s="2799"/>
      <c r="H68" s="2798"/>
      <c r="I68" s="2798"/>
      <c r="J68" s="2798"/>
      <c r="K68" s="2723"/>
      <c r="L68" s="2723"/>
    </row>
    <row r="69" spans="1:12">
      <c r="A69" s="2723"/>
      <c r="B69" s="2723"/>
      <c r="C69" s="2798"/>
      <c r="D69" s="2798"/>
      <c r="E69" s="2799"/>
      <c r="F69" s="2799"/>
      <c r="G69" s="2799"/>
      <c r="H69" s="2798"/>
      <c r="I69" s="2798"/>
      <c r="J69" s="2798"/>
      <c r="K69" s="2723"/>
      <c r="L69" s="2723"/>
    </row>
  </sheetData>
  <customSheetViews>
    <customSheetView guid="{4E7A3D04-9F51-465C-A42B-3DF9B3E7D5B5}" showPageBreaks="1" printArea="1">
      <selection activeCell="K62" sqref="K62"/>
      <pageMargins left="0.5" right="0.5" top="0.5" bottom="0.25" header="0.5" footer="0.41"/>
      <printOptions horizontalCentered="1" verticalCentered="1"/>
      <pageSetup scale="88" orientation="portrait" horizontalDpi="4294967292" verticalDpi="4294967292" r:id="rId1"/>
      <headerFooter alignWithMargins="0"/>
    </customSheetView>
    <customSheetView guid="{0DB5BAD5-393A-4F38-9E8B-709DEA7858B1}" showPageBreaks="1" printArea="1">
      <selection activeCell="K62" sqref="K62"/>
      <pageMargins left="0.5" right="0.5" top="0.5" bottom="0.25" header="0.5" footer="0.41"/>
      <printOptions horizontalCentered="1" verticalCentered="1"/>
      <pageSetup scale="88" orientation="portrait" horizontalDpi="4294967292" verticalDpi="4294967292" r:id="rId2"/>
      <headerFooter alignWithMargins="0"/>
    </customSheetView>
    <customSheetView guid="{9188604F-721B-4607-B5A7-F14601E34BB8}" showPageBreaks="1" printArea="1">
      <selection activeCell="K62" sqref="K62"/>
      <pageMargins left="0.5" right="0.5" top="0.5" bottom="0.25" header="0.5" footer="0.41"/>
      <printOptions horizontalCentered="1" verticalCentered="1"/>
      <pageSetup scale="88" orientation="portrait" horizontalDpi="4294967292" verticalDpi="4294967292" r:id="rId3"/>
      <headerFooter alignWithMargins="0"/>
    </customSheetView>
    <customSheetView guid="{26429A53-B624-4AA6-8C8D-667186B058B8}">
      <selection activeCell="K62" sqref="K62"/>
      <pageMargins left="0.5" right="0.5" top="0.5" bottom="0.25" header="0.5" footer="0.41"/>
      <printOptions horizontalCentered="1" verticalCentered="1"/>
      <pageSetup scale="88" orientation="portrait" horizontalDpi="4294967292" verticalDpi="4294967292" r:id="rId4"/>
      <headerFooter alignWithMargins="0"/>
    </customSheetView>
    <customSheetView guid="{7390B031-6060-4327-BF01-8B9465EDB6D9}">
      <selection activeCell="K62" sqref="K62"/>
      <pageMargins left="0.5" right="0.5" top="0.5" bottom="0.25" header="0.5" footer="0.41"/>
      <printOptions horizontalCentered="1" verticalCentered="1"/>
      <pageSetup scale="88" orientation="portrait" horizontalDpi="4294967292" verticalDpi="4294967292" r:id="rId5"/>
      <headerFooter alignWithMargins="0"/>
    </customSheetView>
    <customSheetView guid="{49D366EC-C851-4932-854D-8EA887B298C5}">
      <selection activeCell="K62" sqref="K62"/>
      <pageMargins left="0.5" right="0.5" top="0.5" bottom="0.25" header="0.5" footer="0.41"/>
      <printOptions horizontalCentered="1" verticalCentered="1"/>
      <pageSetup scale="88" orientation="portrait" horizontalDpi="4294967292" verticalDpi="4294967292" r:id="rId6"/>
      <headerFooter alignWithMargins="0"/>
    </customSheetView>
    <customSheetView guid="{F228F194-B0FE-4A91-A927-06A4E89703F0}">
      <selection activeCell="K62" sqref="K62"/>
      <pageMargins left="0.5" right="0.5" top="0.5" bottom="0.25" header="0.5" footer="0.41"/>
      <printOptions horizontalCentered="1" verticalCentered="1"/>
      <pageSetup scale="88" orientation="portrait" horizontalDpi="4294967292" verticalDpi="4294967292" r:id="rId7"/>
      <headerFooter alignWithMargins="0"/>
    </customSheetView>
    <customSheetView guid="{A2494C54-8D9D-4A05-9F27-C858173D9692}">
      <selection activeCell="K62" sqref="K62"/>
      <pageMargins left="0.5" right="0.5" top="0.5" bottom="0.25" header="0.5" footer="0.41"/>
      <printOptions horizontalCentered="1" verticalCentered="1"/>
      <pageSetup scale="88" orientation="portrait" horizontalDpi="4294967292" verticalDpi="4294967292" r:id="rId8"/>
      <headerFooter alignWithMargins="0"/>
    </customSheetView>
    <customSheetView guid="{74404EEC-CA6A-48B0-B168-B7933282EEB2}" showPageBreaks="1" printArea="1">
      <selection activeCell="K62" sqref="K62"/>
      <pageMargins left="0.5" right="0.5" top="0.5" bottom="0.25" header="0.5" footer="0.41"/>
      <printOptions horizontalCentered="1" verticalCentered="1"/>
      <pageSetup scale="88" orientation="portrait" horizontalDpi="4294967292" verticalDpi="4294967292" r:id="rId9"/>
      <headerFooter alignWithMargins="0"/>
    </customSheetView>
    <customSheetView guid="{FB19BFAA-60BA-4CC2-92E5-E4C141AE804E}">
      <selection activeCell="K62" sqref="K62"/>
      <pageMargins left="0.5" right="0.5" top="0.5" bottom="0.25" header="0.5" footer="0.41"/>
      <printOptions horizontalCentered="1" verticalCentered="1"/>
      <pageSetup scale="88" orientation="portrait" horizontalDpi="4294967292" verticalDpi="4294967292" r:id="rId10"/>
      <headerFooter alignWithMargins="0"/>
    </customSheetView>
    <customSheetView guid="{F56BCD39-3910-4701-BCCF-245589B07D98}" showPageBreaks="1" printArea="1">
      <selection activeCell="K62" sqref="K62"/>
      <pageMargins left="0.5" right="0.5" top="0.5" bottom="0.25" header="0.5" footer="0.41"/>
      <printOptions horizontalCentered="1" verticalCentered="1"/>
      <pageSetup scale="88" orientation="portrait" horizontalDpi="4294967292" verticalDpi="4294967292" r:id="rId11"/>
      <headerFooter alignWithMargins="0"/>
    </customSheetView>
  </customSheetViews>
  <mergeCells count="5">
    <mergeCell ref="B2:L2"/>
    <mergeCell ref="B3:L3"/>
    <mergeCell ref="B19:G19"/>
    <mergeCell ref="B20:G20"/>
    <mergeCell ref="D21:E21"/>
  </mergeCells>
  <printOptions horizontalCentered="1" verticalCentered="1"/>
  <pageMargins left="0.5" right="0.5" top="0.5" bottom="0.25" header="0.5" footer="0.41"/>
  <pageSetup scale="88" orientation="portrait" r:id="rId12"/>
  <headerFooter alignWithMargins="0"/>
  <legacyDrawing r:id="rId1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8"/>
  <sheetViews>
    <sheetView topLeftCell="A40" workbookViewId="0">
      <selection activeCell="C38" sqref="C38"/>
    </sheetView>
  </sheetViews>
  <sheetFormatPr defaultColWidth="10.7109375" defaultRowHeight="12.75"/>
  <cols>
    <col min="1" max="1" width="4.7109375" style="2805" customWidth="1"/>
    <col min="2" max="2" width="13.85546875" style="2805" customWidth="1"/>
    <col min="3" max="3" width="18.85546875" style="2805" customWidth="1"/>
    <col min="4" max="4" width="18.5703125" style="2805" customWidth="1"/>
    <col min="5" max="5" width="46.140625" style="2805" customWidth="1"/>
    <col min="6" max="6" width="3.7109375" style="2805" customWidth="1"/>
    <col min="7" max="7" width="7.7109375" style="2805" customWidth="1"/>
    <col min="8" max="8" width="10.7109375" style="2805"/>
    <col min="9" max="9" width="20.140625" style="2808" bestFit="1" customWidth="1"/>
    <col min="10" max="10" width="10.140625" style="2808" bestFit="1" customWidth="1"/>
    <col min="11" max="11" width="20.140625" style="2808" bestFit="1" customWidth="1"/>
    <col min="12" max="12" width="10.140625" style="2808" bestFit="1" customWidth="1"/>
    <col min="13" max="16384" width="10.7109375" style="2805"/>
  </cols>
  <sheetData>
    <row r="1" spans="1:13">
      <c r="A1" s="2802">
        <v>90</v>
      </c>
      <c r="B1" s="2803"/>
      <c r="C1" s="2803"/>
      <c r="D1" s="2804"/>
      <c r="F1" s="2806" t="s">
        <v>3461</v>
      </c>
      <c r="G1" s="2807"/>
    </row>
    <row r="2" spans="1:13" ht="15" customHeight="1">
      <c r="A2" s="2809"/>
      <c r="B2" s="2810"/>
      <c r="C2" s="2810"/>
      <c r="D2" s="2811" t="s">
        <v>2713</v>
      </c>
      <c r="E2" s="2810"/>
      <c r="F2" s="2812"/>
      <c r="G2" s="2807"/>
    </row>
    <row r="3" spans="1:13" ht="9.75" customHeight="1">
      <c r="A3" s="2813"/>
      <c r="B3" s="2814"/>
      <c r="C3" s="2814"/>
      <c r="D3" s="2814"/>
      <c r="E3" s="2814"/>
      <c r="F3" s="2815"/>
      <c r="G3" s="2807"/>
    </row>
    <row r="4" spans="1:13" ht="15" customHeight="1">
      <c r="A4" s="2816" t="s">
        <v>2714</v>
      </c>
      <c r="B4" s="2817"/>
      <c r="C4" s="2817"/>
      <c r="D4" s="2817"/>
      <c r="E4" s="2817"/>
      <c r="F4" s="2818"/>
      <c r="G4" s="2807"/>
    </row>
    <row r="5" spans="1:13" ht="15" customHeight="1">
      <c r="A5" s="2816" t="s">
        <v>2715</v>
      </c>
      <c r="B5" s="2817"/>
      <c r="C5" s="2817"/>
      <c r="D5" s="2817"/>
      <c r="E5" s="2817"/>
      <c r="F5" s="2818"/>
      <c r="G5" s="2807"/>
    </row>
    <row r="6" spans="1:13" ht="15" customHeight="1">
      <c r="A6" s="2816" t="s">
        <v>2716</v>
      </c>
      <c r="B6" s="2817"/>
      <c r="C6" s="2817"/>
      <c r="D6" s="2817"/>
      <c r="E6" s="2817"/>
      <c r="F6" s="2818"/>
      <c r="G6" s="2807"/>
    </row>
    <row r="7" spans="1:13" ht="15" customHeight="1">
      <c r="A7" s="2816" t="s">
        <v>2717</v>
      </c>
      <c r="B7" s="2817"/>
      <c r="C7" s="2817"/>
      <c r="D7" s="2817"/>
      <c r="E7" s="2817"/>
      <c r="F7" s="2818"/>
      <c r="G7" s="2807"/>
    </row>
    <row r="8" spans="1:13" ht="9" customHeight="1" thickBot="1">
      <c r="A8" s="2819"/>
      <c r="B8" s="2820"/>
      <c r="C8" s="2820"/>
      <c r="D8" s="2820"/>
      <c r="E8" s="2820"/>
      <c r="F8" s="2821"/>
      <c r="G8" s="2807"/>
    </row>
    <row r="9" spans="1:13" ht="14.1" customHeight="1" thickTop="1">
      <c r="A9" s="2813"/>
      <c r="B9" s="2822"/>
      <c r="C9" s="2814"/>
      <c r="D9" s="2822"/>
      <c r="E9" s="2815"/>
      <c r="F9" s="2815"/>
      <c r="G9" s="2807"/>
    </row>
    <row r="10" spans="1:13" ht="14.1" customHeight="1">
      <c r="A10" s="2813"/>
      <c r="B10" s="2823" t="s">
        <v>2718</v>
      </c>
      <c r="C10" s="2824" t="s">
        <v>2719</v>
      </c>
      <c r="D10" s="2823" t="s">
        <v>2720</v>
      </c>
      <c r="E10" s="2825"/>
      <c r="F10" s="2815"/>
      <c r="G10" s="2807"/>
    </row>
    <row r="11" spans="1:13" ht="14.1" customHeight="1">
      <c r="A11" s="2826" t="s">
        <v>7</v>
      </c>
      <c r="B11" s="2823" t="s">
        <v>2721</v>
      </c>
      <c r="C11" s="2824" t="s">
        <v>2722</v>
      </c>
      <c r="D11" s="2823" t="s">
        <v>2723</v>
      </c>
      <c r="E11" s="2825" t="s">
        <v>2657</v>
      </c>
      <c r="F11" s="2825" t="s">
        <v>7</v>
      </c>
      <c r="G11" s="2807"/>
    </row>
    <row r="12" spans="1:13" ht="14.1" customHeight="1">
      <c r="A12" s="2826" t="s">
        <v>17</v>
      </c>
      <c r="B12" s="2823" t="s">
        <v>2724</v>
      </c>
      <c r="C12" s="2824" t="s">
        <v>2725</v>
      </c>
      <c r="D12" s="2823" t="s">
        <v>2726</v>
      </c>
      <c r="E12" s="2825"/>
      <c r="F12" s="2825" t="s">
        <v>17</v>
      </c>
      <c r="G12" s="2807"/>
    </row>
    <row r="13" spans="1:13" ht="14.1" customHeight="1">
      <c r="A13" s="2827"/>
      <c r="B13" s="2828" t="s">
        <v>24</v>
      </c>
      <c r="C13" s="2829" t="s">
        <v>25</v>
      </c>
      <c r="D13" s="2828" t="s">
        <v>26</v>
      </c>
      <c r="E13" s="2830" t="s">
        <v>27</v>
      </c>
      <c r="F13" s="2830"/>
      <c r="G13" s="2807"/>
      <c r="I13" s="220"/>
      <c r="J13" s="220"/>
      <c r="K13" s="220"/>
      <c r="L13" s="220"/>
      <c r="M13" s="2723"/>
    </row>
    <row r="14" spans="1:13" ht="14.1" customHeight="1">
      <c r="A14" s="2813"/>
      <c r="B14" s="2823"/>
      <c r="C14" s="2814"/>
      <c r="D14" s="2822"/>
      <c r="E14" s="2815"/>
      <c r="F14" s="2815"/>
      <c r="G14" s="2807"/>
      <c r="I14" s="4114"/>
      <c r="J14" s="4114"/>
      <c r="K14" s="4114"/>
      <c r="L14" s="4114"/>
    </row>
    <row r="15" spans="1:13" ht="14.1" customHeight="1">
      <c r="A15" s="2831"/>
      <c r="B15" s="2832"/>
      <c r="C15" s="2833"/>
      <c r="D15" s="2832"/>
      <c r="E15" s="2834"/>
      <c r="F15" s="2830"/>
      <c r="G15" s="2807"/>
      <c r="I15" s="4114"/>
      <c r="J15" s="4114"/>
      <c r="K15" s="4114"/>
      <c r="L15" s="4114"/>
    </row>
    <row r="16" spans="1:13" ht="14.1" customHeight="1">
      <c r="A16" s="2831"/>
      <c r="B16" s="2832"/>
      <c r="C16" s="2833"/>
      <c r="D16" s="2832"/>
      <c r="E16" s="2834"/>
      <c r="F16" s="2830"/>
      <c r="G16" s="2807"/>
      <c r="I16" s="4114"/>
      <c r="J16" s="4114"/>
      <c r="K16" s="4114"/>
      <c r="L16" s="4114"/>
    </row>
    <row r="17" spans="1:12" ht="14.1" customHeight="1">
      <c r="A17" s="2831">
        <f t="shared" ref="A17:A62" si="0">A16+1</f>
        <v>1</v>
      </c>
      <c r="B17" s="2832">
        <v>90</v>
      </c>
      <c r="C17" s="2833">
        <v>41.73</v>
      </c>
      <c r="D17" s="2832"/>
      <c r="E17" s="2834"/>
      <c r="F17" s="2830">
        <f t="shared" ref="F17:F62" si="1">F16+1</f>
        <v>1</v>
      </c>
      <c r="G17" s="2807"/>
      <c r="I17" s="4114"/>
      <c r="J17" s="4114"/>
      <c r="K17" s="4114"/>
      <c r="L17" s="4114"/>
    </row>
    <row r="18" spans="1:12" ht="14.1" customHeight="1">
      <c r="A18" s="2831">
        <f t="shared" si="0"/>
        <v>2</v>
      </c>
      <c r="B18" s="2832">
        <v>100</v>
      </c>
      <c r="C18" s="2833">
        <v>714.72</v>
      </c>
      <c r="D18" s="2832"/>
      <c r="E18" s="2834"/>
      <c r="F18" s="2830">
        <f t="shared" si="1"/>
        <v>2</v>
      </c>
      <c r="G18" s="2807"/>
    </row>
    <row r="19" spans="1:12" ht="14.1" customHeight="1">
      <c r="A19" s="2831">
        <f t="shared" si="0"/>
        <v>3</v>
      </c>
      <c r="B19" s="2832">
        <v>105</v>
      </c>
      <c r="C19" s="2833">
        <v>74.239999999999995</v>
      </c>
      <c r="D19" s="2832"/>
      <c r="E19" s="2834"/>
      <c r="F19" s="2830">
        <f t="shared" si="1"/>
        <v>3</v>
      </c>
      <c r="G19" s="2807"/>
    </row>
    <row r="20" spans="1:12" ht="14.1" customHeight="1">
      <c r="A20" s="2831">
        <f t="shared" si="0"/>
        <v>4</v>
      </c>
      <c r="B20" s="2832">
        <v>110</v>
      </c>
      <c r="C20" s="2833">
        <v>22.05</v>
      </c>
      <c r="D20" s="2832"/>
      <c r="E20" s="2834"/>
      <c r="F20" s="2830">
        <f t="shared" si="1"/>
        <v>4</v>
      </c>
      <c r="G20" s="2807"/>
    </row>
    <row r="21" spans="1:12" ht="14.1" customHeight="1">
      <c r="A21" s="2831">
        <f t="shared" si="0"/>
        <v>5</v>
      </c>
      <c r="B21" s="2832">
        <v>112</v>
      </c>
      <c r="C21" s="2833">
        <v>555.46</v>
      </c>
      <c r="D21" s="2832"/>
      <c r="E21" s="2834"/>
      <c r="F21" s="2830">
        <f t="shared" si="1"/>
        <v>5</v>
      </c>
      <c r="G21" s="2807"/>
    </row>
    <row r="22" spans="1:12" ht="14.1" customHeight="1">
      <c r="A22" s="2831">
        <f t="shared" si="0"/>
        <v>6</v>
      </c>
      <c r="B22" s="2832">
        <v>115</v>
      </c>
      <c r="C22" s="2833">
        <v>800.57</v>
      </c>
      <c r="D22" s="2832"/>
      <c r="E22" s="2834"/>
      <c r="F22" s="2830">
        <f t="shared" si="1"/>
        <v>6</v>
      </c>
      <c r="G22" s="2807"/>
    </row>
    <row r="23" spans="1:12" ht="14.1" customHeight="1">
      <c r="A23" s="2831">
        <f t="shared" si="0"/>
        <v>7</v>
      </c>
      <c r="B23" s="2832">
        <v>119</v>
      </c>
      <c r="C23" s="2833">
        <v>9.1999999999999993</v>
      </c>
      <c r="D23" s="2832"/>
      <c r="E23" s="2834"/>
      <c r="F23" s="2830">
        <f t="shared" si="1"/>
        <v>7</v>
      </c>
      <c r="G23" s="2807"/>
    </row>
    <row r="24" spans="1:12" ht="14.1" customHeight="1">
      <c r="A24" s="2831">
        <f t="shared" si="0"/>
        <v>8</v>
      </c>
      <c r="B24" s="2832">
        <v>127</v>
      </c>
      <c r="C24" s="2833">
        <v>421.39</v>
      </c>
      <c r="D24" s="2832"/>
      <c r="E24" s="2834"/>
      <c r="F24" s="2830">
        <f t="shared" si="1"/>
        <v>8</v>
      </c>
      <c r="G24" s="2807"/>
    </row>
    <row r="25" spans="1:12" ht="14.1" customHeight="1">
      <c r="A25" s="2831">
        <f t="shared" si="0"/>
        <v>9</v>
      </c>
      <c r="B25" s="2832">
        <v>130</v>
      </c>
      <c r="C25" s="2833">
        <v>496.52</v>
      </c>
      <c r="D25" s="2832"/>
      <c r="E25" s="2834"/>
      <c r="F25" s="2830">
        <f t="shared" si="1"/>
        <v>9</v>
      </c>
      <c r="G25" s="2807"/>
    </row>
    <row r="26" spans="1:12" ht="14.1" customHeight="1">
      <c r="A26" s="2831">
        <f t="shared" si="0"/>
        <v>10</v>
      </c>
      <c r="B26" s="2832">
        <v>131</v>
      </c>
      <c r="C26" s="2833">
        <v>876.35</v>
      </c>
      <c r="D26" s="2832"/>
      <c r="E26" s="2834"/>
      <c r="F26" s="2830">
        <f t="shared" si="1"/>
        <v>10</v>
      </c>
      <c r="G26" s="2807"/>
    </row>
    <row r="27" spans="1:12" ht="14.1" customHeight="1">
      <c r="A27" s="2831">
        <f t="shared" si="0"/>
        <v>11</v>
      </c>
      <c r="B27" s="2832">
        <v>132</v>
      </c>
      <c r="C27" s="2833">
        <v>8616.83</v>
      </c>
      <c r="D27" s="2832"/>
      <c r="E27" s="2834"/>
      <c r="F27" s="2830">
        <f t="shared" si="1"/>
        <v>11</v>
      </c>
      <c r="G27" s="2807"/>
    </row>
    <row r="28" spans="1:12" ht="14.1" customHeight="1">
      <c r="A28" s="2831">
        <f t="shared" si="0"/>
        <v>12</v>
      </c>
      <c r="B28" s="2832">
        <v>133</v>
      </c>
      <c r="C28" s="2833">
        <v>117.85</v>
      </c>
      <c r="D28" s="2832"/>
      <c r="E28" s="2834"/>
      <c r="F28" s="2830">
        <f t="shared" si="1"/>
        <v>12</v>
      </c>
      <c r="G28" s="2807"/>
    </row>
    <row r="29" spans="1:12" ht="14.1" customHeight="1">
      <c r="A29" s="2831">
        <f t="shared" si="0"/>
        <v>13</v>
      </c>
      <c r="B29" s="2832">
        <v>136</v>
      </c>
      <c r="C29" s="2833">
        <v>4168.93</v>
      </c>
      <c r="D29" s="2832"/>
      <c r="E29" s="2834"/>
      <c r="F29" s="2830">
        <f t="shared" si="1"/>
        <v>13</v>
      </c>
      <c r="G29" s="2807"/>
    </row>
    <row r="30" spans="1:12" ht="14.1" customHeight="1">
      <c r="A30" s="2831">
        <f t="shared" si="0"/>
        <v>14</v>
      </c>
      <c r="B30" s="2832">
        <v>140</v>
      </c>
      <c r="C30" s="2833">
        <v>886.94</v>
      </c>
      <c r="D30" s="2832"/>
      <c r="E30" s="2834"/>
      <c r="F30" s="2830">
        <f t="shared" si="1"/>
        <v>14</v>
      </c>
      <c r="G30" s="2807"/>
    </row>
    <row r="31" spans="1:12" ht="14.1" customHeight="1">
      <c r="A31" s="2831">
        <f t="shared" si="0"/>
        <v>15</v>
      </c>
      <c r="B31" s="2832">
        <v>141</v>
      </c>
      <c r="C31" s="2833">
        <v>371.63</v>
      </c>
      <c r="D31" s="2832"/>
      <c r="E31" s="2834"/>
      <c r="F31" s="2830">
        <f t="shared" si="1"/>
        <v>15</v>
      </c>
      <c r="G31" s="2807"/>
    </row>
    <row r="32" spans="1:12" ht="14.1" customHeight="1">
      <c r="A32" s="2831">
        <f t="shared" si="0"/>
        <v>16</v>
      </c>
      <c r="B32" s="2832">
        <v>152</v>
      </c>
      <c r="C32" s="2833">
        <v>75.489999999999995</v>
      </c>
      <c r="D32" s="2832"/>
      <c r="E32" s="2834"/>
      <c r="F32" s="2830">
        <f t="shared" si="1"/>
        <v>16</v>
      </c>
      <c r="G32" s="2807"/>
    </row>
    <row r="33" spans="1:7" ht="14.1" customHeight="1">
      <c r="A33" s="2831">
        <f t="shared" si="0"/>
        <v>17</v>
      </c>
      <c r="B33" s="2832">
        <v>155</v>
      </c>
      <c r="C33" s="2833">
        <v>49.1</v>
      </c>
      <c r="D33" s="2835"/>
      <c r="E33" s="2834"/>
      <c r="F33" s="2830">
        <f t="shared" si="1"/>
        <v>17</v>
      </c>
      <c r="G33" s="2807"/>
    </row>
    <row r="34" spans="1:7" ht="14.1" customHeight="1">
      <c r="A34" s="2831">
        <f t="shared" si="0"/>
        <v>18</v>
      </c>
      <c r="B34" s="2832"/>
      <c r="C34" s="2833"/>
      <c r="D34" s="2835"/>
      <c r="E34" s="2834"/>
      <c r="F34" s="2830">
        <f t="shared" si="1"/>
        <v>18</v>
      </c>
      <c r="G34" s="2807"/>
    </row>
    <row r="35" spans="1:7" ht="14.1" customHeight="1">
      <c r="A35" s="2831">
        <f t="shared" si="0"/>
        <v>19</v>
      </c>
      <c r="B35" s="2832"/>
      <c r="C35" s="2836"/>
      <c r="D35" s="2835"/>
      <c r="E35" s="2834"/>
      <c r="F35" s="2830">
        <f t="shared" si="1"/>
        <v>19</v>
      </c>
      <c r="G35" s="2807"/>
    </row>
    <row r="36" spans="1:7" ht="14.1" customHeight="1">
      <c r="A36" s="2831">
        <f t="shared" si="0"/>
        <v>20</v>
      </c>
      <c r="B36" s="2832"/>
      <c r="C36" s="2836"/>
      <c r="D36" s="2835"/>
      <c r="E36" s="2834"/>
      <c r="F36" s="2830">
        <f t="shared" si="1"/>
        <v>20</v>
      </c>
      <c r="G36" s="2807"/>
    </row>
    <row r="37" spans="1:7" ht="14.1" customHeight="1">
      <c r="A37" s="2831">
        <f t="shared" si="0"/>
        <v>21</v>
      </c>
      <c r="B37" s="2832"/>
      <c r="C37" s="2836"/>
      <c r="D37" s="2835"/>
      <c r="E37" s="2834"/>
      <c r="F37" s="2830">
        <f t="shared" si="1"/>
        <v>21</v>
      </c>
      <c r="G37" s="2807"/>
    </row>
    <row r="38" spans="1:7" ht="14.1" customHeight="1">
      <c r="A38" s="2831">
        <f t="shared" si="0"/>
        <v>22</v>
      </c>
      <c r="B38" s="2832"/>
      <c r="C38" s="2837"/>
      <c r="D38" s="2835"/>
      <c r="E38" s="2834"/>
      <c r="F38" s="2830">
        <f t="shared" si="1"/>
        <v>22</v>
      </c>
      <c r="G38" s="2807"/>
    </row>
    <row r="39" spans="1:7" ht="14.1" customHeight="1">
      <c r="A39" s="2831">
        <f t="shared" si="0"/>
        <v>23</v>
      </c>
      <c r="B39" s="2832"/>
      <c r="C39" s="2836"/>
      <c r="D39" s="2835"/>
      <c r="E39" s="2834"/>
      <c r="F39" s="2830">
        <f t="shared" si="1"/>
        <v>23</v>
      </c>
      <c r="G39" s="2807"/>
    </row>
    <row r="40" spans="1:7" ht="14.1" customHeight="1">
      <c r="A40" s="2831">
        <f t="shared" si="0"/>
        <v>24</v>
      </c>
      <c r="B40" s="2832"/>
      <c r="C40" s="2836"/>
      <c r="D40" s="2835"/>
      <c r="E40" s="2834"/>
      <c r="F40" s="2830">
        <f t="shared" si="1"/>
        <v>24</v>
      </c>
      <c r="G40" s="2807"/>
    </row>
    <row r="41" spans="1:7" ht="14.1" customHeight="1">
      <c r="A41" s="2831">
        <f t="shared" si="0"/>
        <v>25</v>
      </c>
      <c r="B41" s="2835"/>
      <c r="C41" s="2836"/>
      <c r="D41" s="2835"/>
      <c r="E41" s="2834"/>
      <c r="F41" s="2830">
        <f t="shared" si="1"/>
        <v>25</v>
      </c>
      <c r="G41" s="2807"/>
    </row>
    <row r="42" spans="1:7" ht="14.1" customHeight="1">
      <c r="A42" s="2831">
        <f t="shared" si="0"/>
        <v>26</v>
      </c>
      <c r="B42" s="2835"/>
      <c r="C42" s="2836"/>
      <c r="D42" s="2835"/>
      <c r="E42" s="2834"/>
      <c r="F42" s="2830">
        <f t="shared" si="1"/>
        <v>26</v>
      </c>
      <c r="G42" s="2807"/>
    </row>
    <row r="43" spans="1:7" ht="14.1" customHeight="1">
      <c r="A43" s="2831">
        <f t="shared" si="0"/>
        <v>27</v>
      </c>
      <c r="B43" s="2835"/>
      <c r="C43" s="2836"/>
      <c r="D43" s="2835"/>
      <c r="E43" s="2834"/>
      <c r="F43" s="2830">
        <f t="shared" si="1"/>
        <v>27</v>
      </c>
      <c r="G43" s="2807"/>
    </row>
    <row r="44" spans="1:7" ht="14.1" customHeight="1">
      <c r="A44" s="2831">
        <f t="shared" si="0"/>
        <v>28</v>
      </c>
      <c r="B44" s="2835"/>
      <c r="C44" s="2836"/>
      <c r="D44" s="2835"/>
      <c r="E44" s="2834"/>
      <c r="F44" s="2830">
        <f t="shared" si="1"/>
        <v>28</v>
      </c>
      <c r="G44" s="2807"/>
    </row>
    <row r="45" spans="1:7" ht="14.1" customHeight="1">
      <c r="A45" s="2831">
        <f t="shared" si="0"/>
        <v>29</v>
      </c>
      <c r="B45" s="2835"/>
      <c r="C45" s="2836"/>
      <c r="D45" s="2835"/>
      <c r="E45" s="2834"/>
      <c r="F45" s="2830">
        <f t="shared" si="1"/>
        <v>29</v>
      </c>
      <c r="G45" s="2807"/>
    </row>
    <row r="46" spans="1:7" ht="14.1" customHeight="1">
      <c r="A46" s="2831">
        <f t="shared" si="0"/>
        <v>30</v>
      </c>
      <c r="B46" s="2835"/>
      <c r="C46" s="2836"/>
      <c r="D46" s="2835"/>
      <c r="E46" s="2834"/>
      <c r="F46" s="2830">
        <f t="shared" si="1"/>
        <v>30</v>
      </c>
      <c r="G46" s="2807"/>
    </row>
    <row r="47" spans="1:7" ht="14.1" customHeight="1">
      <c r="A47" s="2831">
        <f t="shared" si="0"/>
        <v>31</v>
      </c>
      <c r="B47" s="2835"/>
      <c r="C47" s="2836"/>
      <c r="D47" s="2835"/>
      <c r="E47" s="2834"/>
      <c r="F47" s="2830">
        <f t="shared" si="1"/>
        <v>31</v>
      </c>
      <c r="G47" s="2807"/>
    </row>
    <row r="48" spans="1:7" ht="14.1" customHeight="1">
      <c r="A48" s="2831">
        <f t="shared" si="0"/>
        <v>32</v>
      </c>
      <c r="B48" s="2835"/>
      <c r="C48" s="2836"/>
      <c r="D48" s="2835"/>
      <c r="E48" s="2834"/>
      <c r="F48" s="2830">
        <f t="shared" si="1"/>
        <v>32</v>
      </c>
      <c r="G48" s="2807"/>
    </row>
    <row r="49" spans="1:7" ht="14.1" customHeight="1">
      <c r="A49" s="2831">
        <f t="shared" si="0"/>
        <v>33</v>
      </c>
      <c r="B49" s="2835"/>
      <c r="C49" s="2836"/>
      <c r="D49" s="2835"/>
      <c r="E49" s="2834"/>
      <c r="F49" s="2830">
        <f t="shared" si="1"/>
        <v>33</v>
      </c>
      <c r="G49" s="2807"/>
    </row>
    <row r="50" spans="1:7" ht="14.1" customHeight="1">
      <c r="A50" s="2831">
        <f t="shared" si="0"/>
        <v>34</v>
      </c>
      <c r="B50" s="2835"/>
      <c r="C50" s="2836"/>
      <c r="D50" s="2835"/>
      <c r="E50" s="2834"/>
      <c r="F50" s="2830">
        <f t="shared" si="1"/>
        <v>34</v>
      </c>
      <c r="G50" s="2807"/>
    </row>
    <row r="51" spans="1:7" ht="14.1" customHeight="1">
      <c r="A51" s="2831">
        <f t="shared" si="0"/>
        <v>35</v>
      </c>
      <c r="B51" s="2835"/>
      <c r="C51" s="2836"/>
      <c r="D51" s="2835"/>
      <c r="E51" s="2834"/>
      <c r="F51" s="2830">
        <f t="shared" si="1"/>
        <v>35</v>
      </c>
      <c r="G51" s="2807"/>
    </row>
    <row r="52" spans="1:7" ht="14.1" customHeight="1">
      <c r="A52" s="2831">
        <f t="shared" si="0"/>
        <v>36</v>
      </c>
      <c r="B52" s="2835"/>
      <c r="C52" s="2836"/>
      <c r="D52" s="2835"/>
      <c r="E52" s="2834"/>
      <c r="F52" s="2830">
        <f t="shared" si="1"/>
        <v>36</v>
      </c>
      <c r="G52" s="2807"/>
    </row>
    <row r="53" spans="1:7" ht="14.1" customHeight="1">
      <c r="A53" s="2831">
        <f t="shared" si="0"/>
        <v>37</v>
      </c>
      <c r="B53" s="2835"/>
      <c r="C53" s="2836"/>
      <c r="D53" s="2835"/>
      <c r="E53" s="2834"/>
      <c r="F53" s="2830">
        <f t="shared" si="1"/>
        <v>37</v>
      </c>
      <c r="G53" s="2807"/>
    </row>
    <row r="54" spans="1:7" ht="14.1" customHeight="1">
      <c r="A54" s="2831">
        <f t="shared" si="0"/>
        <v>38</v>
      </c>
      <c r="B54" s="2835"/>
      <c r="C54" s="2836"/>
      <c r="D54" s="2835"/>
      <c r="E54" s="2834"/>
      <c r="F54" s="2830">
        <f t="shared" si="1"/>
        <v>38</v>
      </c>
      <c r="G54" s="2807"/>
    </row>
    <row r="55" spans="1:7" ht="14.1" customHeight="1">
      <c r="A55" s="2831">
        <f t="shared" si="0"/>
        <v>39</v>
      </c>
      <c r="B55" s="2835"/>
      <c r="C55" s="2836"/>
      <c r="D55" s="2835"/>
      <c r="E55" s="2834"/>
      <c r="F55" s="2830">
        <f t="shared" si="1"/>
        <v>39</v>
      </c>
      <c r="G55" s="2807"/>
    </row>
    <row r="56" spans="1:7" ht="14.1" customHeight="1">
      <c r="A56" s="2831">
        <f t="shared" si="0"/>
        <v>40</v>
      </c>
      <c r="B56" s="2835"/>
      <c r="C56" s="2836"/>
      <c r="D56" s="2835"/>
      <c r="E56" s="2834"/>
      <c r="F56" s="2830">
        <f t="shared" si="1"/>
        <v>40</v>
      </c>
      <c r="G56" s="2807"/>
    </row>
    <row r="57" spans="1:7" ht="14.1" customHeight="1">
      <c r="A57" s="2831">
        <f t="shared" si="0"/>
        <v>41</v>
      </c>
      <c r="B57" s="2835"/>
      <c r="C57" s="2836"/>
      <c r="D57" s="2835"/>
      <c r="E57" s="2834"/>
      <c r="F57" s="2830">
        <f t="shared" si="1"/>
        <v>41</v>
      </c>
      <c r="G57" s="2807"/>
    </row>
    <row r="58" spans="1:7" ht="14.1" customHeight="1">
      <c r="A58" s="2831">
        <f t="shared" si="0"/>
        <v>42</v>
      </c>
      <c r="B58" s="2835"/>
      <c r="C58" s="2838"/>
      <c r="D58" s="2835"/>
      <c r="E58" s="2834"/>
      <c r="F58" s="2830">
        <f t="shared" si="1"/>
        <v>42</v>
      </c>
      <c r="G58" s="2807"/>
    </row>
    <row r="59" spans="1:7" ht="14.1" customHeight="1">
      <c r="A59" s="2831">
        <f t="shared" si="0"/>
        <v>43</v>
      </c>
      <c r="B59" s="2835"/>
      <c r="C59" s="2838"/>
      <c r="D59" s="2835"/>
      <c r="E59" s="2834"/>
      <c r="F59" s="2830">
        <f t="shared" si="1"/>
        <v>43</v>
      </c>
      <c r="G59" s="2807"/>
    </row>
    <row r="60" spans="1:7" ht="14.1" customHeight="1">
      <c r="A60" s="2831">
        <f t="shared" si="0"/>
        <v>44</v>
      </c>
      <c r="B60" s="2835"/>
      <c r="C60" s="2838"/>
      <c r="D60" s="2835"/>
      <c r="E60" s="2834"/>
      <c r="F60" s="2830">
        <f t="shared" si="1"/>
        <v>44</v>
      </c>
      <c r="G60" s="2807"/>
    </row>
    <row r="61" spans="1:7" ht="14.1" customHeight="1">
      <c r="A61" s="2831">
        <f t="shared" si="0"/>
        <v>45</v>
      </c>
      <c r="B61" s="2835"/>
      <c r="C61" s="2838"/>
      <c r="D61" s="2835"/>
      <c r="E61" s="2834"/>
      <c r="F61" s="2830">
        <f t="shared" si="1"/>
        <v>45</v>
      </c>
      <c r="G61" s="2807"/>
    </row>
    <row r="62" spans="1:7" ht="14.1" customHeight="1">
      <c r="A62" s="2831">
        <f t="shared" si="0"/>
        <v>46</v>
      </c>
      <c r="B62" s="2835"/>
      <c r="C62" s="2838"/>
      <c r="D62" s="2835"/>
      <c r="E62" s="2834"/>
      <c r="F62" s="2830">
        <f t="shared" si="1"/>
        <v>46</v>
      </c>
      <c r="G62" s="2807"/>
    </row>
    <row r="63" spans="1:7" ht="15" customHeight="1">
      <c r="A63" s="2803"/>
      <c r="B63" s="2839"/>
      <c r="C63" s="2839"/>
      <c r="D63" s="2840"/>
      <c r="F63" s="2806" t="s">
        <v>391</v>
      </c>
      <c r="G63" s="2807"/>
    </row>
    <row r="68" spans="3:3">
      <c r="C68" s="2841"/>
    </row>
  </sheetData>
  <customSheetViews>
    <customSheetView guid="{4E7A3D04-9F51-465C-A42B-3DF9B3E7D5B5}" showPageBreaks="1" fitToPage="1" printArea="1">
      <selection activeCell="I40" sqref="I40"/>
      <pageMargins left="0.5" right="0.5" top="0.5" bottom="0.25" header="0.5" footer="0.5"/>
      <printOptions horizontalCentered="1" verticalCentered="1"/>
      <pageSetup scale="86" orientation="portrait" r:id="rId1"/>
      <headerFooter alignWithMargins="0"/>
    </customSheetView>
    <customSheetView guid="{0DB5BAD5-393A-4F38-9E8B-709DEA7858B1}" showPageBreaks="1" fitToPage="1" printArea="1">
      <selection activeCell="A17" sqref="A17"/>
      <pageMargins left="0.5" right="0.5" top="0.5" bottom="0.25" header="0.5" footer="0.5"/>
      <printOptions horizontalCentered="1" verticalCentered="1"/>
      <pageSetup scale="86" orientation="portrait" r:id="rId2"/>
      <headerFooter alignWithMargins="0"/>
    </customSheetView>
    <customSheetView guid="{9188604F-721B-4607-B5A7-F14601E34BB8}" showPageBreaks="1" fitToPage="1" printArea="1">
      <selection activeCell="A17" sqref="A17"/>
      <pageMargins left="0.5" right="0.5" top="0.5" bottom="0.25" header="0.5" footer="0.5"/>
      <printOptions horizontalCentered="1" verticalCentered="1"/>
      <pageSetup scale="86" orientation="portrait" r:id="rId3"/>
      <headerFooter alignWithMargins="0"/>
    </customSheetView>
    <customSheetView guid="{26429A53-B624-4AA6-8C8D-667186B058B8}" fitToPage="1">
      <selection activeCell="A17" sqref="A17"/>
      <pageMargins left="0.5" right="0.5" top="0.5" bottom="0.25" header="0.5" footer="0.5"/>
      <printOptions horizontalCentered="1" verticalCentered="1"/>
      <pageSetup scale="83" orientation="portrait" r:id="rId4"/>
      <headerFooter alignWithMargins="0"/>
    </customSheetView>
    <customSheetView guid="{7390B031-6060-4327-BF01-8B9465EDB6D9}" fitToPage="1">
      <selection activeCell="A17" sqref="A17"/>
      <pageMargins left="0.5" right="0.5" top="0.5" bottom="0.25" header="0.5" footer="0.5"/>
      <printOptions horizontalCentered="1" verticalCentered="1"/>
      <pageSetup scale="83" orientation="portrait" r:id="rId5"/>
      <headerFooter alignWithMargins="0"/>
    </customSheetView>
    <customSheetView guid="{49D366EC-C851-4932-854D-8EA887B298C5}" fitToPage="1">
      <selection activeCell="A17" sqref="A17"/>
      <pageMargins left="0.5" right="0.5" top="0.5" bottom="0.25" header="0.5" footer="0.5"/>
      <printOptions horizontalCentered="1" verticalCentered="1"/>
      <pageSetup scale="83" orientation="portrait" r:id="rId6"/>
      <headerFooter alignWithMargins="0"/>
    </customSheetView>
    <customSheetView guid="{F228F194-B0FE-4A91-A927-06A4E89703F0}" fitToPage="1">
      <selection activeCell="A17" sqref="A17"/>
      <pageMargins left="0.5" right="0.5" top="0.5" bottom="0.25" header="0.5" footer="0.5"/>
      <printOptions horizontalCentered="1" verticalCentered="1"/>
      <pageSetup scale="86" orientation="portrait" r:id="rId7"/>
      <headerFooter alignWithMargins="0"/>
    </customSheetView>
    <customSheetView guid="{A2494C54-8D9D-4A05-9F27-C858173D9692}" fitToPage="1">
      <selection activeCell="A17" sqref="A17"/>
      <pageMargins left="0.5" right="0.5" top="0.5" bottom="0.25" header="0.5" footer="0.5"/>
      <printOptions horizontalCentered="1" verticalCentered="1"/>
      <pageSetup scale="86" orientation="portrait" r:id="rId8"/>
      <headerFooter alignWithMargins="0"/>
    </customSheetView>
    <customSheetView guid="{74404EEC-CA6A-48B0-B168-B7933282EEB2}" showPageBreaks="1" fitToPage="1" printArea="1">
      <selection activeCell="A17" sqref="A17"/>
      <pageMargins left="0.5" right="0.5" top="0.5" bottom="0.25" header="0.5" footer="0.5"/>
      <printOptions horizontalCentered="1" verticalCentered="1"/>
      <pageSetup scale="83" orientation="portrait" r:id="rId9"/>
      <headerFooter alignWithMargins="0"/>
    </customSheetView>
    <customSheetView guid="{FB19BFAA-60BA-4CC2-92E5-E4C141AE804E}" fitToPage="1">
      <selection activeCell="I40" sqref="I40"/>
      <pageMargins left="0.5" right="0.5" top="0.5" bottom="0.25" header="0.5" footer="0.5"/>
      <printOptions horizontalCentered="1" verticalCentered="1"/>
      <pageSetup scale="86" orientation="portrait" r:id="rId10"/>
      <headerFooter alignWithMargins="0"/>
    </customSheetView>
    <customSheetView guid="{F56BCD39-3910-4701-BCCF-245589B07D98}" showPageBreaks="1" fitToPage="1" printArea="1">
      <selection activeCell="A17" sqref="A17"/>
      <pageMargins left="0.5" right="0.5" top="0.5" bottom="0.25" header="0.5" footer="0.5"/>
      <printOptions horizontalCentered="1" verticalCentered="1"/>
      <pageSetup scale="86" orientation="portrait" r:id="rId11"/>
      <headerFooter alignWithMargins="0"/>
    </customSheetView>
  </customSheetViews>
  <mergeCells count="1">
    <mergeCell ref="I14:L17"/>
  </mergeCells>
  <printOptions horizontalCentered="1" verticalCentered="1"/>
  <pageMargins left="0.5" right="0.5" top="0.5" bottom="0.25" header="0.5" footer="0.5"/>
  <pageSetup scale="86" orientation="portrait" r:id="rId12"/>
  <headerFooter alignWithMargins="0"/>
  <legacyDrawing r:id="rId1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Q59"/>
  <sheetViews>
    <sheetView topLeftCell="A40" workbookViewId="0">
      <selection activeCell="C38" sqref="C38"/>
    </sheetView>
  </sheetViews>
  <sheetFormatPr defaultColWidth="10.7109375" defaultRowHeight="12.75"/>
  <cols>
    <col min="1" max="1" width="3" style="2954" customWidth="1"/>
    <col min="2" max="2" width="3.7109375" style="2843" customWidth="1"/>
    <col min="3" max="3" width="16.140625" style="2843" customWidth="1"/>
    <col min="4" max="4" width="4" style="2843" customWidth="1"/>
    <col min="5" max="5" width="9.7109375" style="2843" customWidth="1"/>
    <col min="6" max="6" width="10.7109375" style="2843" customWidth="1"/>
    <col min="7" max="7" width="8.7109375" style="2843" customWidth="1"/>
    <col min="8" max="8" width="9.85546875" style="2843" customWidth="1"/>
    <col min="9" max="10" width="10.5703125" style="2843" customWidth="1"/>
    <col min="11" max="11" width="12.28515625" style="2843" customWidth="1"/>
    <col min="12" max="12" width="8" style="2843" customWidth="1"/>
    <col min="13" max="13" width="3.85546875" style="2843" customWidth="1"/>
    <col min="14" max="14" width="10.7109375" style="2843" customWidth="1"/>
    <col min="15" max="15" width="4.140625" style="2843" customWidth="1"/>
    <col min="16" max="16" width="3.28515625" style="2954" customWidth="1"/>
    <col min="17" max="17" width="2.7109375" style="2843" customWidth="1"/>
    <col min="18" max="37" width="10.7109375" style="2843" customWidth="1"/>
    <col min="38" max="44" width="15.7109375" style="2843" customWidth="1"/>
    <col min="45" max="16384" width="10.7109375" style="2843"/>
  </cols>
  <sheetData>
    <row r="3" spans="1:17" ht="12.75" customHeight="1">
      <c r="A3" s="2842"/>
      <c r="B3" s="2842"/>
      <c r="C3" s="2842"/>
      <c r="D3" s="2842"/>
      <c r="E3" s="2842"/>
      <c r="F3" s="2842"/>
      <c r="G3" s="2842"/>
      <c r="H3" s="2842"/>
      <c r="I3" s="2842"/>
      <c r="J3" s="2842"/>
      <c r="K3" s="2842"/>
      <c r="L3" s="2842"/>
      <c r="M3" s="2842"/>
      <c r="N3" s="2842"/>
      <c r="O3" s="2842"/>
      <c r="P3" s="2842"/>
    </row>
    <row r="4" spans="1:17" ht="12.6" customHeight="1">
      <c r="A4" s="4115" t="s">
        <v>391</v>
      </c>
      <c r="B4" s="2844" t="s">
        <v>2727</v>
      </c>
      <c r="C4" s="2845"/>
      <c r="D4" s="2845"/>
      <c r="E4" s="2845"/>
      <c r="F4" s="2845"/>
      <c r="G4" s="2845"/>
      <c r="H4" s="2845"/>
      <c r="I4" s="2845"/>
      <c r="J4" s="2845"/>
      <c r="K4" s="2845"/>
      <c r="L4" s="2845"/>
      <c r="M4" s="2845"/>
      <c r="N4" s="2845"/>
      <c r="O4" s="2846"/>
      <c r="P4" s="4117" t="s">
        <v>3461</v>
      </c>
    </row>
    <row r="5" spans="1:17">
      <c r="A5" s="4116"/>
      <c r="B5" s="2847"/>
      <c r="C5" s="2848"/>
      <c r="D5" s="2848"/>
      <c r="E5" s="2848"/>
      <c r="F5" s="2848"/>
      <c r="G5" s="2848"/>
      <c r="H5" s="2848"/>
      <c r="I5" s="2848"/>
      <c r="J5" s="2848"/>
      <c r="K5" s="2848"/>
      <c r="L5" s="2848"/>
      <c r="M5" s="2848"/>
      <c r="N5" s="2848"/>
      <c r="O5" s="2849"/>
      <c r="P5" s="4118"/>
    </row>
    <row r="6" spans="1:17">
      <c r="A6" s="4116"/>
      <c r="B6" s="2847"/>
      <c r="C6" s="2848" t="s">
        <v>2728</v>
      </c>
      <c r="D6" s="2848"/>
      <c r="E6" s="2848"/>
      <c r="F6" s="2848"/>
      <c r="G6" s="2848"/>
      <c r="H6" s="2848"/>
      <c r="I6" s="2848"/>
      <c r="J6" s="2848"/>
      <c r="K6" s="2848"/>
      <c r="L6" s="2848"/>
      <c r="M6" s="2848"/>
      <c r="N6" s="2848"/>
      <c r="O6" s="2849"/>
      <c r="P6" s="4118"/>
    </row>
    <row r="7" spans="1:17">
      <c r="A7" s="4116"/>
      <c r="B7" s="2847"/>
      <c r="C7" s="2848" t="s">
        <v>2729</v>
      </c>
      <c r="D7" s="2848"/>
      <c r="E7" s="2848"/>
      <c r="F7" s="2848"/>
      <c r="G7" s="2848"/>
      <c r="H7" s="2848"/>
      <c r="I7" s="2848"/>
      <c r="J7" s="2848"/>
      <c r="K7" s="2848"/>
      <c r="L7" s="2848"/>
      <c r="M7" s="2848"/>
      <c r="N7" s="2848"/>
      <c r="O7" s="2849"/>
      <c r="P7" s="4118"/>
    </row>
    <row r="8" spans="1:17" ht="6" customHeight="1" thickBot="1">
      <c r="A8" s="4116"/>
      <c r="B8" s="2850"/>
      <c r="C8" s="2851"/>
      <c r="D8" s="2851"/>
      <c r="E8" s="2851"/>
      <c r="F8" s="2851"/>
      <c r="G8" s="2851"/>
      <c r="H8" s="2851"/>
      <c r="I8" s="2851"/>
      <c r="J8" s="2851"/>
      <c r="K8" s="2851"/>
      <c r="L8" s="2851"/>
      <c r="M8" s="2851"/>
      <c r="N8" s="2851"/>
      <c r="O8" s="2852"/>
      <c r="P8" s="4118"/>
    </row>
    <row r="9" spans="1:17" ht="13.5" thickTop="1">
      <c r="A9" s="4116"/>
      <c r="B9" s="2853"/>
      <c r="C9" s="2853"/>
      <c r="D9" s="2854"/>
      <c r="E9" s="2855" t="s">
        <v>1287</v>
      </c>
      <c r="F9" s="2855"/>
      <c r="G9" s="2855"/>
      <c r="H9" s="2856"/>
      <c r="I9" s="2857" t="s">
        <v>2730</v>
      </c>
      <c r="J9" s="2858"/>
      <c r="K9" s="2859" t="s">
        <v>1291</v>
      </c>
      <c r="L9" s="2855" t="s">
        <v>2731</v>
      </c>
      <c r="M9" s="2855"/>
      <c r="N9" s="2858"/>
      <c r="O9" s="2854"/>
      <c r="P9" s="4118"/>
    </row>
    <row r="10" spans="1:17">
      <c r="A10" s="4116"/>
      <c r="B10" s="2853"/>
      <c r="C10" s="2853"/>
      <c r="D10" s="2854"/>
      <c r="E10" s="2855" t="s">
        <v>2732</v>
      </c>
      <c r="F10" s="2858"/>
      <c r="G10" s="2855" t="s">
        <v>2733</v>
      </c>
      <c r="H10" s="2858"/>
      <c r="I10" s="2860" t="s">
        <v>2734</v>
      </c>
      <c r="J10" s="2861"/>
      <c r="K10" s="2854"/>
      <c r="L10" s="2860"/>
      <c r="M10" s="2860"/>
      <c r="N10" s="2861"/>
      <c r="O10" s="2854"/>
      <c r="P10" s="4118"/>
      <c r="Q10" s="2862"/>
    </row>
    <row r="11" spans="1:17">
      <c r="A11" s="4116"/>
      <c r="B11" s="2863" t="s">
        <v>7</v>
      </c>
      <c r="C11" s="2853"/>
      <c r="D11" s="2854"/>
      <c r="E11" s="2860"/>
      <c r="F11" s="2861"/>
      <c r="G11" s="2860"/>
      <c r="H11" s="2861"/>
      <c r="I11" s="2864" t="s">
        <v>2735</v>
      </c>
      <c r="J11" s="2861"/>
      <c r="K11" s="2854"/>
      <c r="L11" s="2860"/>
      <c r="M11" s="2860"/>
      <c r="N11" s="2861"/>
      <c r="O11" s="2854" t="s">
        <v>7</v>
      </c>
      <c r="P11" s="4118"/>
    </row>
    <row r="12" spans="1:17">
      <c r="A12" s="4116"/>
      <c r="B12" s="2863" t="s">
        <v>17</v>
      </c>
      <c r="C12" s="2863"/>
      <c r="D12" s="2865"/>
      <c r="E12" s="2860"/>
      <c r="F12" s="2866" t="s">
        <v>2654</v>
      </c>
      <c r="G12" s="2860"/>
      <c r="H12" s="2866" t="s">
        <v>2654</v>
      </c>
      <c r="I12" s="2864" t="s">
        <v>2736</v>
      </c>
      <c r="J12" s="2867" t="s">
        <v>2656</v>
      </c>
      <c r="K12" s="2868" t="s">
        <v>2737</v>
      </c>
      <c r="L12" s="2869" t="s">
        <v>2738</v>
      </c>
      <c r="M12" s="2869"/>
      <c r="N12" s="2866" t="s">
        <v>2739</v>
      </c>
      <c r="O12" s="2865" t="s">
        <v>17</v>
      </c>
      <c r="P12" s="4118"/>
    </row>
    <row r="13" spans="1:17">
      <c r="A13" s="4116"/>
      <c r="B13" s="2853"/>
      <c r="C13" s="2863" t="s">
        <v>350</v>
      </c>
      <c r="D13" s="2865"/>
      <c r="E13" s="2870" t="s">
        <v>2653</v>
      </c>
      <c r="F13" s="2866" t="s">
        <v>2655</v>
      </c>
      <c r="G13" s="2870" t="s">
        <v>2740</v>
      </c>
      <c r="H13" s="2866" t="s">
        <v>2655</v>
      </c>
      <c r="I13" s="2864" t="s">
        <v>2741</v>
      </c>
      <c r="J13" s="2867" t="s">
        <v>2736</v>
      </c>
      <c r="K13" s="2865" t="s">
        <v>2742</v>
      </c>
      <c r="L13" s="2871" t="s">
        <v>2743</v>
      </c>
      <c r="M13" s="2871"/>
      <c r="N13" s="2866" t="s">
        <v>2743</v>
      </c>
      <c r="O13" s="2854"/>
      <c r="P13" s="4118"/>
    </row>
    <row r="14" spans="1:17">
      <c r="A14" s="4116"/>
      <c r="B14" s="2853"/>
      <c r="C14" s="2853"/>
      <c r="D14" s="2854"/>
      <c r="E14" s="2860"/>
      <c r="F14" s="2866" t="s">
        <v>2744</v>
      </c>
      <c r="G14" s="2860"/>
      <c r="H14" s="2866" t="s">
        <v>2744</v>
      </c>
      <c r="I14" s="2864"/>
      <c r="J14" s="2861"/>
      <c r="K14" s="2854"/>
      <c r="L14" s="2860"/>
      <c r="M14" s="2860"/>
      <c r="N14" s="2861"/>
      <c r="O14" s="2854"/>
      <c r="P14" s="4118"/>
    </row>
    <row r="15" spans="1:17" ht="13.5" thickBot="1">
      <c r="A15" s="4116"/>
      <c r="B15" s="2872"/>
      <c r="C15" s="2873" t="s">
        <v>24</v>
      </c>
      <c r="D15" s="2859"/>
      <c r="E15" s="2870" t="s">
        <v>25</v>
      </c>
      <c r="F15" s="2866" t="s">
        <v>26</v>
      </c>
      <c r="G15" s="2870" t="s">
        <v>27</v>
      </c>
      <c r="H15" s="2866" t="s">
        <v>28</v>
      </c>
      <c r="I15" s="2870" t="s">
        <v>29</v>
      </c>
      <c r="J15" s="2866" t="s">
        <v>30</v>
      </c>
      <c r="K15" s="2865" t="s">
        <v>31</v>
      </c>
      <c r="L15" s="2871" t="s">
        <v>32</v>
      </c>
      <c r="M15" s="2871"/>
      <c r="N15" s="2866" t="s">
        <v>89</v>
      </c>
      <c r="O15" s="2874"/>
      <c r="P15" s="4118"/>
    </row>
    <row r="16" spans="1:17">
      <c r="A16" s="4116"/>
      <c r="B16" s="2873">
        <v>1</v>
      </c>
      <c r="C16" s="2872" t="s">
        <v>2745</v>
      </c>
      <c r="D16" s="2875"/>
      <c r="E16" s="2876">
        <v>1684766</v>
      </c>
      <c r="F16" s="2877">
        <v>3476057</v>
      </c>
      <c r="G16" s="2878">
        <v>5.66</v>
      </c>
      <c r="H16" s="2878">
        <v>5.5</v>
      </c>
      <c r="I16" s="2879">
        <v>700.04</v>
      </c>
      <c r="J16" s="2878">
        <v>3.8</v>
      </c>
      <c r="K16" s="2877">
        <v>1189123</v>
      </c>
      <c r="L16" s="2880">
        <v>3890.3</v>
      </c>
      <c r="M16" s="2881"/>
      <c r="N16" s="2882">
        <v>42.4</v>
      </c>
      <c r="O16" s="2859">
        <v>1</v>
      </c>
      <c r="P16" s="4118"/>
    </row>
    <row r="17" spans="1:16">
      <c r="A17" s="4116"/>
      <c r="B17" s="2873">
        <f t="shared" ref="B17:B23" si="0">B16+1</f>
        <v>2</v>
      </c>
      <c r="C17" s="2872" t="s">
        <v>2746</v>
      </c>
      <c r="D17" s="2875"/>
      <c r="E17" s="2883">
        <v>598542</v>
      </c>
      <c r="F17" s="2884">
        <v>2155658</v>
      </c>
      <c r="G17" s="2885">
        <v>3.01</v>
      </c>
      <c r="H17" s="2885">
        <v>2.7</v>
      </c>
      <c r="I17" s="2872">
        <v>149.22999999999999</v>
      </c>
      <c r="J17" s="2885">
        <v>1.2</v>
      </c>
      <c r="K17" s="2884">
        <v>410964</v>
      </c>
      <c r="L17" s="2886">
        <v>1168.0999999999999</v>
      </c>
      <c r="M17" s="2887"/>
      <c r="N17" s="2888">
        <v>19.100000000000001</v>
      </c>
      <c r="O17" s="2859">
        <f t="shared" ref="O17:O23" si="1">O16+1</f>
        <v>2</v>
      </c>
      <c r="P17" s="4118"/>
    </row>
    <row r="18" spans="1:16" ht="12.75" customHeight="1">
      <c r="A18" s="2842"/>
      <c r="B18" s="2873">
        <f t="shared" si="0"/>
        <v>3</v>
      </c>
      <c r="C18" s="2872" t="s">
        <v>2747</v>
      </c>
      <c r="D18" s="2875"/>
      <c r="E18" s="2883">
        <v>112013</v>
      </c>
      <c r="F18" s="2884">
        <v>478924</v>
      </c>
      <c r="G18" s="2885">
        <v>1.31</v>
      </c>
      <c r="H18" s="2885">
        <v>2.7</v>
      </c>
      <c r="I18" s="2872">
        <v>13.55</v>
      </c>
      <c r="J18" s="2885">
        <v>0.3</v>
      </c>
      <c r="K18" s="2884">
        <v>64920</v>
      </c>
      <c r="L18" s="2886">
        <v>181.6</v>
      </c>
      <c r="M18" s="2889"/>
      <c r="N18" s="2888">
        <v>6.9</v>
      </c>
      <c r="O18" s="2859">
        <f t="shared" si="1"/>
        <v>3</v>
      </c>
      <c r="P18" s="2842"/>
    </row>
    <row r="19" spans="1:16" ht="12.75" customHeight="1">
      <c r="A19" s="2842"/>
      <c r="B19" s="2873">
        <f t="shared" si="0"/>
        <v>4</v>
      </c>
      <c r="C19" s="2872" t="s">
        <v>2748</v>
      </c>
      <c r="D19" s="2875"/>
      <c r="E19" s="2883">
        <v>166790</v>
      </c>
      <c r="F19" s="2884">
        <v>718258</v>
      </c>
      <c r="G19" s="2885">
        <v>2.15</v>
      </c>
      <c r="H19" s="2885">
        <v>1.9</v>
      </c>
      <c r="I19" s="2872">
        <v>6.62</v>
      </c>
      <c r="J19" s="2885">
        <v>0.1</v>
      </c>
      <c r="K19" s="2884">
        <v>62738</v>
      </c>
      <c r="L19" s="2890">
        <v>423.1</v>
      </c>
      <c r="M19" s="2887"/>
      <c r="N19" s="2888">
        <v>17.7</v>
      </c>
      <c r="O19" s="2859">
        <f t="shared" si="1"/>
        <v>4</v>
      </c>
      <c r="P19" s="2842"/>
    </row>
    <row r="20" spans="1:16" ht="12.75" customHeight="1">
      <c r="A20" s="2842"/>
      <c r="B20" s="2873">
        <f t="shared" si="0"/>
        <v>5</v>
      </c>
      <c r="C20" s="2872" t="s">
        <v>2749</v>
      </c>
      <c r="D20" s="2875"/>
      <c r="E20" s="2883">
        <v>154949</v>
      </c>
      <c r="F20" s="2884">
        <v>1170962</v>
      </c>
      <c r="G20" s="2885">
        <v>0.59</v>
      </c>
      <c r="H20" s="2885">
        <v>1.1000000000000001</v>
      </c>
      <c r="I20" s="2872">
        <v>55.56</v>
      </c>
      <c r="J20" s="2885">
        <v>0.3</v>
      </c>
      <c r="K20" s="2884">
        <v>38069</v>
      </c>
      <c r="L20" s="2890">
        <v>106.6</v>
      </c>
      <c r="M20" s="2887"/>
      <c r="N20" s="2888">
        <v>1.3</v>
      </c>
      <c r="O20" s="2859">
        <f t="shared" si="1"/>
        <v>5</v>
      </c>
      <c r="P20" s="2842"/>
    </row>
    <row r="21" spans="1:16" ht="12.75" customHeight="1">
      <c r="A21" s="2842"/>
      <c r="B21" s="2873">
        <f t="shared" si="0"/>
        <v>6</v>
      </c>
      <c r="C21" s="2872" t="s">
        <v>365</v>
      </c>
      <c r="D21" s="2875"/>
      <c r="E21" s="2883">
        <v>2717060</v>
      </c>
      <c r="F21" s="2884">
        <v>7999859</v>
      </c>
      <c r="G21" s="2885">
        <v>2.9</v>
      </c>
      <c r="H21" s="2885">
        <v>2.6</v>
      </c>
      <c r="I21" s="3844">
        <v>925</v>
      </c>
      <c r="J21" s="2885">
        <v>1.6</v>
      </c>
      <c r="K21" s="2884">
        <v>1765814</v>
      </c>
      <c r="L21" s="2890">
        <v>5769.7</v>
      </c>
      <c r="M21" s="2889"/>
      <c r="N21" s="2888">
        <v>20.100000000000001</v>
      </c>
      <c r="O21" s="2859">
        <f t="shared" si="1"/>
        <v>6</v>
      </c>
      <c r="P21" s="2842"/>
    </row>
    <row r="22" spans="1:16" ht="12.75" customHeight="1">
      <c r="A22" s="2842"/>
      <c r="B22" s="2873">
        <f t="shared" si="0"/>
        <v>7</v>
      </c>
      <c r="C22" s="2872" t="s">
        <v>2750</v>
      </c>
      <c r="D22" s="2875"/>
      <c r="E22" s="2891"/>
      <c r="F22" s="2892"/>
      <c r="G22" s="2893"/>
      <c r="H22" s="2893"/>
      <c r="I22" s="2894"/>
      <c r="J22" s="2893"/>
      <c r="K22" s="2892"/>
      <c r="L22" s="2892"/>
      <c r="M22" s="2895"/>
      <c r="N22" s="2896"/>
      <c r="O22" s="2859">
        <f t="shared" si="1"/>
        <v>7</v>
      </c>
      <c r="P22" s="2842"/>
    </row>
    <row r="23" spans="1:16" ht="13.5" customHeight="1" thickBot="1">
      <c r="A23" s="2842"/>
      <c r="B23" s="2873">
        <f t="shared" si="0"/>
        <v>8</v>
      </c>
      <c r="C23" s="2872" t="s">
        <v>367</v>
      </c>
      <c r="D23" s="2874"/>
      <c r="E23" s="2897"/>
      <c r="F23" s="2898"/>
      <c r="G23" s="2898"/>
      <c r="H23" s="2898"/>
      <c r="I23" s="2898"/>
      <c r="J23" s="2899"/>
      <c r="K23" s="2898"/>
      <c r="L23" s="2898"/>
      <c r="M23" s="2900"/>
      <c r="N23" s="2901"/>
      <c r="O23" s="2859">
        <f t="shared" si="1"/>
        <v>8</v>
      </c>
      <c r="P23" s="2842"/>
    </row>
    <row r="24" spans="1:16" ht="12.75" customHeight="1">
      <c r="A24" s="2842"/>
      <c r="B24" s="2902"/>
      <c r="C24" s="2903"/>
      <c r="D24" s="2903"/>
      <c r="E24" s="2903"/>
      <c r="F24" s="2903"/>
      <c r="G24" s="2903"/>
      <c r="H24" s="2903"/>
      <c r="I24" s="2903"/>
      <c r="J24" s="2903"/>
      <c r="K24" s="2903"/>
      <c r="L24" s="2903"/>
      <c r="M24" s="2903"/>
      <c r="N24" s="2903"/>
      <c r="O24" s="2904"/>
      <c r="P24" s="2842"/>
    </row>
    <row r="25" spans="1:16" ht="12.75" customHeight="1">
      <c r="A25" s="2842"/>
      <c r="B25" s="2853"/>
      <c r="C25" s="2860"/>
      <c r="D25" s="2860"/>
      <c r="E25" s="2860"/>
      <c r="F25" s="2860"/>
      <c r="G25" s="2860"/>
      <c r="H25" s="2860"/>
      <c r="I25" s="2860"/>
      <c r="J25" s="2860"/>
      <c r="K25" s="2860"/>
      <c r="L25" s="2860"/>
      <c r="M25" s="2860"/>
      <c r="N25" s="2860"/>
      <c r="O25" s="2854"/>
      <c r="P25" s="2842"/>
    </row>
    <row r="26" spans="1:16" ht="12.75" customHeight="1">
      <c r="A26" s="2842"/>
      <c r="B26" s="2853"/>
      <c r="C26" s="2860"/>
      <c r="D26" s="2860"/>
      <c r="E26" s="2860"/>
      <c r="F26" s="2860"/>
      <c r="G26" s="2860"/>
      <c r="H26" s="2860"/>
      <c r="I26" s="2860"/>
      <c r="J26" s="2860"/>
      <c r="K26" s="2860"/>
      <c r="L26" s="2860"/>
      <c r="M26" s="2860"/>
      <c r="N26" s="2860"/>
      <c r="O26" s="2854"/>
      <c r="P26" s="2842"/>
    </row>
    <row r="27" spans="1:16" ht="12.75" customHeight="1">
      <c r="A27" s="2842"/>
      <c r="B27" s="2853"/>
      <c r="C27" s="2860"/>
      <c r="D27" s="2860"/>
      <c r="E27" s="2860"/>
      <c r="F27" s="2860"/>
      <c r="G27" s="2860"/>
      <c r="H27" s="2860"/>
      <c r="I27" s="2860"/>
      <c r="J27" s="2860"/>
      <c r="K27" s="2860"/>
      <c r="L27" s="2860"/>
      <c r="M27" s="2860"/>
      <c r="N27" s="2860"/>
      <c r="O27" s="2854"/>
      <c r="P27" s="2842"/>
    </row>
    <row r="28" spans="1:16" ht="12.75" customHeight="1">
      <c r="A28" s="2842"/>
      <c r="B28" s="2847"/>
      <c r="C28" s="2848"/>
      <c r="D28" s="2848"/>
      <c r="E28" s="2848"/>
      <c r="F28" s="2848"/>
      <c r="G28" s="2848"/>
      <c r="H28" s="2848"/>
      <c r="I28" s="2848"/>
      <c r="J28" s="2848"/>
      <c r="K28" s="2848"/>
      <c r="L28" s="2848"/>
      <c r="M28" s="2848"/>
      <c r="N28" s="2848"/>
      <c r="O28" s="2849"/>
      <c r="P28" s="2842"/>
    </row>
    <row r="29" spans="1:16" ht="12.75" customHeight="1">
      <c r="A29" s="2842"/>
      <c r="B29" s="4119" t="s">
        <v>2751</v>
      </c>
      <c r="C29" s="4120"/>
      <c r="D29" s="4120"/>
      <c r="E29" s="4120"/>
      <c r="F29" s="4120"/>
      <c r="G29" s="4120"/>
      <c r="H29" s="4120"/>
      <c r="I29" s="4120"/>
      <c r="J29" s="4120"/>
      <c r="K29" s="4120"/>
      <c r="L29" s="4120"/>
      <c r="M29" s="4120"/>
      <c r="N29" s="4120"/>
      <c r="O29" s="4121"/>
      <c r="P29" s="2842"/>
    </row>
    <row r="30" spans="1:16" ht="12.75" customHeight="1">
      <c r="A30" s="2842"/>
      <c r="B30" s="4122" t="s">
        <v>295</v>
      </c>
      <c r="C30" s="4120"/>
      <c r="D30" s="4120"/>
      <c r="E30" s="4120"/>
      <c r="F30" s="4120"/>
      <c r="G30" s="4120"/>
      <c r="H30" s="4120"/>
      <c r="I30" s="4120"/>
      <c r="J30" s="4120"/>
      <c r="K30" s="4120"/>
      <c r="L30" s="4120"/>
      <c r="M30" s="4120"/>
      <c r="N30" s="4120"/>
      <c r="O30" s="4121"/>
      <c r="P30" s="2842"/>
    </row>
    <row r="31" spans="1:16" ht="12.75" customHeight="1">
      <c r="A31" s="2842"/>
      <c r="B31" s="2905"/>
      <c r="C31" s="2906"/>
      <c r="D31" s="2906"/>
      <c r="E31" s="2906"/>
      <c r="F31" s="2906"/>
      <c r="G31" s="2906"/>
      <c r="H31" s="2906"/>
      <c r="I31" s="2906"/>
      <c r="J31" s="2906"/>
      <c r="K31" s="2906"/>
      <c r="L31" s="2906"/>
      <c r="M31" s="2906"/>
      <c r="N31" s="2906"/>
      <c r="O31" s="2849"/>
      <c r="P31" s="2842"/>
    </row>
    <row r="32" spans="1:16" ht="7.5" customHeight="1">
      <c r="A32" s="2860"/>
      <c r="B32" s="2853"/>
      <c r="C32" s="2860"/>
      <c r="D32" s="2860"/>
      <c r="E32" s="2860"/>
      <c r="F32" s="2860"/>
      <c r="G32" s="2860"/>
      <c r="H32" s="2860"/>
      <c r="I32" s="2860"/>
      <c r="J32" s="2860"/>
      <c r="K32" s="2860"/>
      <c r="L32" s="2860"/>
      <c r="M32" s="2860"/>
      <c r="N32" s="2860"/>
      <c r="O32" s="2854"/>
      <c r="P32" s="2842"/>
    </row>
    <row r="33" spans="1:16" ht="15.95" customHeight="1">
      <c r="A33" s="2842"/>
      <c r="B33" s="2853"/>
      <c r="C33" s="2864"/>
      <c r="D33" s="2907"/>
      <c r="E33" s="2908" t="s">
        <v>1390</v>
      </c>
      <c r="F33" s="2908"/>
      <c r="G33" s="2908"/>
      <c r="H33" s="2908"/>
      <c r="I33" s="2908"/>
      <c r="J33" s="2908"/>
      <c r="K33" s="2908"/>
      <c r="L33" s="2908"/>
      <c r="M33" s="2909"/>
      <c r="N33" s="2910"/>
      <c r="O33" s="2911"/>
      <c r="P33" s="2842"/>
    </row>
    <row r="34" spans="1:16" ht="7.5" customHeight="1">
      <c r="A34" s="2842"/>
      <c r="B34" s="2853"/>
      <c r="C34" s="2864"/>
      <c r="D34" s="2912"/>
      <c r="E34" s="2913"/>
      <c r="F34" s="2913"/>
      <c r="G34" s="2913"/>
      <c r="H34" s="2913"/>
      <c r="I34" s="2869"/>
      <c r="J34" s="2869"/>
      <c r="K34" s="2869"/>
      <c r="L34" s="2869"/>
      <c r="M34" s="2874"/>
      <c r="N34" s="2914"/>
      <c r="O34" s="2911"/>
      <c r="P34" s="2842"/>
    </row>
    <row r="35" spans="1:16" ht="15.95" customHeight="1">
      <c r="A35" s="2842"/>
      <c r="B35" s="2853"/>
      <c r="C35" s="2860"/>
      <c r="D35" s="2863" t="s">
        <v>7</v>
      </c>
      <c r="E35" s="2915" t="s">
        <v>2752</v>
      </c>
      <c r="F35" s="2869"/>
      <c r="G35" s="2869"/>
      <c r="H35" s="2869"/>
      <c r="I35" s="2907"/>
      <c r="J35" s="2916" t="s">
        <v>2753</v>
      </c>
      <c r="K35" s="2916"/>
      <c r="L35" s="2917"/>
      <c r="M35" s="2918" t="s">
        <v>7</v>
      </c>
      <c r="N35" s="2914"/>
      <c r="O35" s="2911"/>
      <c r="P35" s="2842"/>
    </row>
    <row r="36" spans="1:16" ht="15.95" customHeight="1">
      <c r="A36" s="2842"/>
      <c r="B36" s="2853"/>
      <c r="C36" s="2860"/>
      <c r="D36" s="2863" t="s">
        <v>17</v>
      </c>
      <c r="E36" s="2919"/>
      <c r="F36" s="2864"/>
      <c r="G36" s="2864"/>
      <c r="H36" s="2864"/>
      <c r="I36" s="2919"/>
      <c r="J36" s="2864"/>
      <c r="K36" s="2864"/>
      <c r="L36" s="2868"/>
      <c r="M36" s="2918" t="s">
        <v>17</v>
      </c>
      <c r="N36" s="2914"/>
      <c r="O36" s="2911"/>
      <c r="P36" s="2842"/>
    </row>
    <row r="37" spans="1:16" ht="13.5" customHeight="1" thickBot="1">
      <c r="A37" s="2842"/>
      <c r="B37" s="2853"/>
      <c r="C37" s="2906"/>
      <c r="D37" s="2920"/>
      <c r="E37" s="2921" t="s">
        <v>24</v>
      </c>
      <c r="F37" s="2855"/>
      <c r="G37" s="2855"/>
      <c r="H37" s="2855"/>
      <c r="I37" s="2919"/>
      <c r="J37" s="2864" t="s">
        <v>25</v>
      </c>
      <c r="K37" s="2864"/>
      <c r="L37" s="2868"/>
      <c r="M37" s="2859"/>
      <c r="N37" s="2914"/>
      <c r="O37" s="2911"/>
      <c r="P37" s="2842"/>
    </row>
    <row r="38" spans="1:16" ht="15.95" customHeight="1">
      <c r="A38" s="2842"/>
      <c r="B38" s="2853"/>
      <c r="C38" s="2860"/>
      <c r="D38" s="2922">
        <v>1</v>
      </c>
      <c r="E38" s="2872" t="s">
        <v>2754</v>
      </c>
      <c r="F38" s="2875"/>
      <c r="G38" s="2875"/>
      <c r="H38" s="2875"/>
      <c r="I38" s="2923"/>
      <c r="J38" s="2924">
        <v>463454201</v>
      </c>
      <c r="K38" s="2925"/>
      <c r="L38" s="2926"/>
      <c r="M38" s="2859">
        <v>1</v>
      </c>
      <c r="N38" s="2914"/>
      <c r="O38" s="2911"/>
      <c r="P38" s="2842"/>
    </row>
    <row r="39" spans="1:16" ht="15.95" customHeight="1">
      <c r="A39" s="2842"/>
      <c r="B39" s="2853"/>
      <c r="C39" s="2860"/>
      <c r="D39" s="2927">
        <f>D38+1</f>
        <v>2</v>
      </c>
      <c r="E39" s="2928" t="s">
        <v>1684</v>
      </c>
      <c r="F39" s="2860"/>
      <c r="G39" s="2860"/>
      <c r="H39" s="2860"/>
      <c r="I39" s="2929"/>
      <c r="J39" s="2930"/>
      <c r="K39" s="2931"/>
      <c r="L39" s="2932"/>
      <c r="M39" s="2933">
        <f>M38+1</f>
        <v>2</v>
      </c>
      <c r="N39" s="2914"/>
      <c r="O39" s="2911"/>
      <c r="P39" s="2842"/>
    </row>
    <row r="40" spans="1:16" ht="15.95" customHeight="1">
      <c r="A40" s="2842"/>
      <c r="B40" s="2853"/>
      <c r="C40" s="2860"/>
      <c r="D40" s="2927">
        <f>D39+1</f>
        <v>3</v>
      </c>
      <c r="E40" s="2934" t="s">
        <v>2755</v>
      </c>
      <c r="F40" s="2935"/>
      <c r="G40" s="2935"/>
      <c r="H40" s="2935"/>
      <c r="I40" s="2936"/>
      <c r="J40" s="2930">
        <v>30547002</v>
      </c>
      <c r="K40" s="2937"/>
      <c r="L40" s="2938"/>
      <c r="M40" s="2933">
        <f>M39+1</f>
        <v>3</v>
      </c>
      <c r="N40" s="2914"/>
      <c r="O40" s="2911"/>
      <c r="P40" s="2842"/>
    </row>
    <row r="41" spans="1:16" ht="15.95" customHeight="1" thickBot="1">
      <c r="A41" s="2860"/>
      <c r="B41" s="2853"/>
      <c r="C41" s="2860"/>
      <c r="D41" s="2927">
        <f>D40+1</f>
        <v>4</v>
      </c>
      <c r="E41" s="2928" t="s">
        <v>2756</v>
      </c>
      <c r="F41" s="2860"/>
      <c r="G41" s="2860"/>
      <c r="H41" s="2860"/>
      <c r="I41" s="2939"/>
      <c r="J41" s="2940">
        <v>494001203</v>
      </c>
      <c r="K41" s="2941"/>
      <c r="L41" s="2942"/>
      <c r="M41" s="2933">
        <f>M40+1</f>
        <v>4</v>
      </c>
      <c r="N41" s="2914"/>
      <c r="O41" s="2911"/>
      <c r="P41" s="2842"/>
    </row>
    <row r="42" spans="1:16" ht="15.95" customHeight="1">
      <c r="A42" s="2860"/>
      <c r="B42" s="2853"/>
      <c r="C42" s="2860"/>
      <c r="D42" s="2927">
        <f>D41+1</f>
        <v>5</v>
      </c>
      <c r="E42" s="2934" t="s">
        <v>2757</v>
      </c>
      <c r="F42" s="2943"/>
      <c r="G42" s="2943"/>
      <c r="H42" s="2944"/>
      <c r="I42" s="2945" t="s">
        <v>1686</v>
      </c>
      <c r="J42" s="2946">
        <v>1434054</v>
      </c>
      <c r="K42" s="2903"/>
      <c r="L42" s="2904"/>
      <c r="M42" s="2933">
        <f>M41+1</f>
        <v>5</v>
      </c>
      <c r="N42" s="2914"/>
      <c r="O42" s="2911"/>
      <c r="P42" s="2842"/>
    </row>
    <row r="43" spans="1:16" ht="15.95" customHeight="1">
      <c r="A43" s="2860"/>
      <c r="B43" s="2853"/>
      <c r="C43" s="2860"/>
      <c r="D43" s="2927">
        <f>D42+1</f>
        <v>6</v>
      </c>
      <c r="E43" s="2928" t="s">
        <v>2758</v>
      </c>
      <c r="F43" s="2947"/>
      <c r="G43" s="2947"/>
      <c r="H43" s="2948"/>
      <c r="I43" s="2928"/>
      <c r="J43" s="2930">
        <v>3468725</v>
      </c>
      <c r="K43" s="2937"/>
      <c r="L43" s="2895"/>
      <c r="M43" s="2933">
        <f>M42+1</f>
        <v>6</v>
      </c>
      <c r="N43" s="2914"/>
      <c r="O43" s="2911"/>
      <c r="P43" s="2842"/>
    </row>
    <row r="44" spans="1:16" ht="15.95" customHeight="1">
      <c r="A44" s="2860"/>
      <c r="B44" s="2853"/>
      <c r="C44" s="2842"/>
      <c r="D44" s="2842"/>
      <c r="E44" s="2842"/>
      <c r="F44" s="2842"/>
      <c r="G44" s="2842"/>
      <c r="H44" s="2842"/>
      <c r="I44" s="2842"/>
      <c r="J44" s="2842"/>
      <c r="K44" s="2842"/>
      <c r="L44" s="2842"/>
      <c r="M44" s="2842"/>
      <c r="N44" s="2842"/>
      <c r="O44" s="2854"/>
      <c r="P44" s="2842"/>
    </row>
    <row r="45" spans="1:16">
      <c r="A45" s="2860"/>
      <c r="B45" s="2949"/>
      <c r="C45" s="2950"/>
      <c r="D45" s="2914"/>
      <c r="E45" s="2914"/>
      <c r="F45" s="2842"/>
      <c r="G45" s="2842"/>
      <c r="H45" s="2842"/>
      <c r="I45" s="2842"/>
      <c r="J45" s="2842"/>
      <c r="K45" s="2842"/>
      <c r="L45" s="2914"/>
      <c r="M45" s="2914"/>
      <c r="N45" s="2914"/>
      <c r="O45" s="2854"/>
      <c r="P45" s="2842"/>
    </row>
    <row r="46" spans="1:16">
      <c r="A46" s="2860"/>
      <c r="B46" s="2949"/>
      <c r="C46" s="2950"/>
      <c r="D46" s="2914"/>
      <c r="E46" s="2914"/>
      <c r="F46" s="2842"/>
      <c r="G46" s="2842"/>
      <c r="H46" s="2842"/>
      <c r="I46" s="2842"/>
      <c r="J46" s="2842"/>
      <c r="K46" s="2842"/>
      <c r="L46" s="2914"/>
      <c r="M46" s="2914"/>
      <c r="N46" s="2914"/>
      <c r="O46" s="2854"/>
      <c r="P46" s="2842"/>
    </row>
    <row r="47" spans="1:16">
      <c r="A47" s="2860"/>
      <c r="B47" s="2949"/>
      <c r="C47" s="2950"/>
      <c r="D47" s="2914"/>
      <c r="E47" s="2914"/>
      <c r="F47" s="2842"/>
      <c r="G47" s="2842"/>
      <c r="H47" s="2842"/>
      <c r="I47" s="2842"/>
      <c r="J47" s="2842"/>
      <c r="K47" s="2842"/>
      <c r="L47" s="2914"/>
      <c r="M47" s="2914"/>
      <c r="N47" s="2914"/>
      <c r="O47" s="2854"/>
      <c r="P47" s="2842"/>
    </row>
    <row r="48" spans="1:16" ht="15.75">
      <c r="A48" s="2860"/>
      <c r="B48" s="2951"/>
      <c r="C48" s="2952"/>
      <c r="D48" s="2952"/>
      <c r="E48" s="2952"/>
      <c r="F48" s="2875"/>
      <c r="G48" s="2875"/>
      <c r="H48" s="2875"/>
      <c r="I48" s="2875"/>
      <c r="J48" s="2875"/>
      <c r="K48" s="2875"/>
      <c r="L48" s="2952"/>
      <c r="M48" s="2952"/>
      <c r="N48" s="2952"/>
      <c r="O48" s="2874"/>
      <c r="P48" s="2953">
        <v>91</v>
      </c>
    </row>
    <row r="49" spans="1:16">
      <c r="A49" s="2842"/>
      <c r="B49" s="2914"/>
      <c r="C49" s="2914"/>
      <c r="D49" s="2914"/>
      <c r="E49" s="2914"/>
      <c r="F49" s="2842"/>
      <c r="G49" s="2842"/>
      <c r="H49" s="2842"/>
      <c r="I49" s="2842"/>
      <c r="J49" s="2842"/>
      <c r="K49" s="2842"/>
      <c r="L49" s="2914"/>
      <c r="M49" s="2914"/>
      <c r="N49" s="2914"/>
      <c r="O49" s="2842"/>
      <c r="P49" s="2842"/>
    </row>
    <row r="50" spans="1:16">
      <c r="B50" s="2955"/>
      <c r="C50" s="2955"/>
      <c r="D50" s="2955"/>
      <c r="E50" s="2955"/>
      <c r="L50" s="2955"/>
      <c r="M50" s="2955"/>
      <c r="N50" s="2955"/>
    </row>
    <row r="51" spans="1:16">
      <c r="L51" s="2955"/>
      <c r="M51" s="2955"/>
      <c r="N51" s="2955"/>
    </row>
    <row r="52" spans="1:16">
      <c r="L52" s="2955"/>
      <c r="M52" s="2955"/>
      <c r="N52" s="2955"/>
    </row>
    <row r="53" spans="1:16">
      <c r="L53" s="2955"/>
      <c r="M53" s="2955"/>
      <c r="N53" s="2955"/>
    </row>
    <row r="54" spans="1:16">
      <c r="L54" s="2955"/>
      <c r="M54" s="2955"/>
      <c r="N54" s="2955"/>
    </row>
    <row r="55" spans="1:16">
      <c r="L55" s="2955"/>
      <c r="M55" s="2955"/>
      <c r="N55" s="2955"/>
    </row>
    <row r="59" spans="1:16">
      <c r="J59" s="2956"/>
    </row>
  </sheetData>
  <customSheetViews>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1"/>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2"/>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3"/>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4"/>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5"/>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6"/>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7"/>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8"/>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9"/>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10"/>
      <headerFooter alignWithMargins="0"/>
    </customSheetView>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11"/>
      <headerFooter alignWithMargins="0"/>
    </customSheetView>
  </customSheetViews>
  <mergeCells count="4">
    <mergeCell ref="A4:A17"/>
    <mergeCell ref="P4:P17"/>
    <mergeCell ref="B29:O29"/>
    <mergeCell ref="B30:O30"/>
  </mergeCells>
  <printOptions horizontalCentered="1" verticalCentered="1"/>
  <pageMargins left="0.5" right="0.5" top="0.5" bottom="0.25" header="0.5" footer="0.5"/>
  <pageSetup scale="97" orientation="landscape" r:id="rId12"/>
  <headerFooter alignWithMargins="0"/>
  <legacyDrawing r:id="rId1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39"/>
  <sheetViews>
    <sheetView topLeftCell="A124" zoomScaleNormal="100" workbookViewId="0">
      <selection activeCell="C38" sqref="C38"/>
    </sheetView>
  </sheetViews>
  <sheetFormatPr defaultColWidth="8" defaultRowHeight="11.25"/>
  <cols>
    <col min="1" max="1" width="4.7109375" style="1696" customWidth="1"/>
    <col min="2" max="2" width="76.28515625" style="2968" customWidth="1"/>
    <col min="3" max="3" width="3.28515625" style="1696" customWidth="1"/>
    <col min="4" max="16384" width="8" style="1696"/>
  </cols>
  <sheetData>
    <row r="1" spans="1:7" s="1710" customFormat="1" ht="12">
      <c r="A1" s="1907">
        <v>92</v>
      </c>
      <c r="B1" s="2957"/>
      <c r="C1" s="686" t="s">
        <v>3461</v>
      </c>
      <c r="D1" s="2958"/>
      <c r="E1" s="2959"/>
      <c r="F1" s="2959"/>
      <c r="G1" s="2959"/>
    </row>
    <row r="2" spans="1:7">
      <c r="A2" s="1895" t="s">
        <v>2759</v>
      </c>
      <c r="B2" s="2960"/>
      <c r="C2" s="2961"/>
      <c r="D2" s="2959"/>
      <c r="E2" s="2959"/>
      <c r="F2" s="2959"/>
      <c r="G2" s="2959"/>
    </row>
    <row r="3" spans="1:7" s="1703" customFormat="1" ht="8.1" customHeight="1">
      <c r="A3" s="1898"/>
      <c r="B3" s="1900"/>
      <c r="C3" s="2962"/>
      <c r="D3" s="1899"/>
      <c r="E3" s="1899"/>
      <c r="F3" s="1899"/>
      <c r="G3" s="1899"/>
    </row>
    <row r="4" spans="1:7" s="1703" customFormat="1" ht="11.25" customHeight="1">
      <c r="A4" s="1898"/>
      <c r="B4" s="1900" t="s">
        <v>2760</v>
      </c>
      <c r="C4" s="2962"/>
      <c r="D4" s="1899"/>
      <c r="E4" s="1899"/>
      <c r="F4" s="1899"/>
      <c r="G4" s="1899"/>
    </row>
    <row r="5" spans="1:7" s="1703" customFormat="1" ht="11.25" customHeight="1">
      <c r="A5" s="2481" t="s">
        <v>2761</v>
      </c>
      <c r="B5" s="1900"/>
      <c r="C5" s="2962"/>
      <c r="D5" s="1899"/>
      <c r="E5" s="1899"/>
      <c r="F5" s="1899"/>
      <c r="G5" s="1899"/>
    </row>
    <row r="6" spans="1:7" s="1703" customFormat="1" ht="11.25" customHeight="1">
      <c r="A6" s="2481" t="s">
        <v>2762</v>
      </c>
      <c r="B6" s="1900"/>
      <c r="C6" s="2962"/>
      <c r="D6" s="1899"/>
      <c r="E6" s="1899"/>
      <c r="F6" s="1899"/>
      <c r="G6" s="1899"/>
    </row>
    <row r="7" spans="1:7" s="1703" customFormat="1" ht="11.25" customHeight="1">
      <c r="A7" s="2481" t="s">
        <v>2763</v>
      </c>
      <c r="B7" s="1900"/>
      <c r="C7" s="2962"/>
      <c r="D7" s="1899"/>
      <c r="E7" s="1899"/>
      <c r="F7" s="1899"/>
      <c r="G7" s="1899"/>
    </row>
    <row r="8" spans="1:7" s="1703" customFormat="1" ht="11.25" customHeight="1">
      <c r="A8" s="2481" t="s">
        <v>2764</v>
      </c>
      <c r="B8" s="1900"/>
      <c r="C8" s="2962"/>
      <c r="D8" s="1899"/>
      <c r="E8" s="1899"/>
      <c r="F8" s="1899"/>
      <c r="G8" s="1899"/>
    </row>
    <row r="9" spans="1:7" s="1703" customFormat="1" ht="11.25" customHeight="1">
      <c r="A9" s="2481" t="s">
        <v>2765</v>
      </c>
      <c r="B9" s="1900"/>
      <c r="C9" s="2962"/>
      <c r="D9" s="1899"/>
      <c r="E9" s="1899"/>
      <c r="F9" s="1899"/>
      <c r="G9" s="1899"/>
    </row>
    <row r="10" spans="1:7" s="1703" customFormat="1" ht="11.25" customHeight="1">
      <c r="A10" s="2481" t="s">
        <v>2766</v>
      </c>
      <c r="B10" s="1900"/>
      <c r="C10" s="2962"/>
      <c r="D10" s="1899"/>
      <c r="E10" s="1899"/>
      <c r="F10" s="1899"/>
      <c r="G10" s="1899"/>
    </row>
    <row r="11" spans="1:7" s="1703" customFormat="1" ht="11.25" customHeight="1">
      <c r="A11" s="2481" t="s">
        <v>2767</v>
      </c>
      <c r="B11" s="1900"/>
      <c r="C11" s="2962"/>
      <c r="D11" s="1899"/>
      <c r="E11" s="1899"/>
      <c r="F11" s="1899"/>
      <c r="G11" s="1899"/>
    </row>
    <row r="12" spans="1:7" s="1703" customFormat="1" ht="11.25" customHeight="1">
      <c r="A12" s="2481" t="s">
        <v>2768</v>
      </c>
      <c r="B12" s="1900"/>
      <c r="C12" s="2962"/>
      <c r="D12" s="1899"/>
      <c r="E12" s="1899"/>
      <c r="F12" s="1899"/>
      <c r="G12" s="1899"/>
    </row>
    <row r="13" spans="1:7" s="1703" customFormat="1" ht="11.25" customHeight="1">
      <c r="A13" s="2481" t="s">
        <v>2769</v>
      </c>
      <c r="B13" s="1900"/>
      <c r="C13" s="2962"/>
      <c r="D13" s="1899"/>
      <c r="E13" s="1899"/>
      <c r="F13" s="1899"/>
      <c r="G13" s="1899"/>
    </row>
    <row r="14" spans="1:7" s="1703" customFormat="1" ht="11.25" customHeight="1">
      <c r="A14" s="2481" t="s">
        <v>2770</v>
      </c>
      <c r="B14" s="1900"/>
      <c r="C14" s="2962"/>
      <c r="D14" s="1899"/>
      <c r="E14" s="1899"/>
      <c r="F14" s="1899"/>
      <c r="G14" s="1899"/>
    </row>
    <row r="15" spans="1:7" s="1703" customFormat="1" ht="11.25" customHeight="1">
      <c r="A15" s="2481" t="s">
        <v>2771</v>
      </c>
      <c r="B15" s="1900"/>
      <c r="C15" s="2962"/>
      <c r="D15" s="1899"/>
      <c r="E15" s="1899"/>
      <c r="F15" s="1899"/>
      <c r="G15" s="1899"/>
    </row>
    <row r="16" spans="1:7" s="1703" customFormat="1" ht="6.95" customHeight="1">
      <c r="A16" s="1898"/>
      <c r="B16" s="1900"/>
      <c r="C16" s="2962"/>
      <c r="D16" s="1899"/>
      <c r="E16" s="1899"/>
      <c r="F16" s="1899"/>
      <c r="G16" s="1899"/>
    </row>
    <row r="17" spans="1:7" s="1703" customFormat="1" ht="11.25" customHeight="1">
      <c r="A17" s="1902" t="s">
        <v>1026</v>
      </c>
      <c r="B17" s="1900" t="s">
        <v>2772</v>
      </c>
      <c r="C17" s="2962"/>
      <c r="D17" s="1899"/>
      <c r="E17" s="1899"/>
      <c r="F17" s="1899"/>
      <c r="G17" s="1899"/>
    </row>
    <row r="18" spans="1:7" s="1703" customFormat="1" ht="8.1" customHeight="1">
      <c r="A18" s="1898"/>
      <c r="B18" s="1900"/>
      <c r="C18" s="2962"/>
      <c r="D18" s="1899"/>
      <c r="E18" s="1899"/>
      <c r="F18" s="1899"/>
      <c r="G18" s="1899"/>
    </row>
    <row r="19" spans="1:7" s="1703" customFormat="1" ht="11.25" customHeight="1">
      <c r="A19" s="1902" t="s">
        <v>1032</v>
      </c>
      <c r="B19" s="1900" t="s">
        <v>2773</v>
      </c>
      <c r="C19" s="2962"/>
      <c r="D19" s="1899"/>
      <c r="E19" s="1899"/>
      <c r="F19" s="1899"/>
      <c r="G19" s="1899"/>
    </row>
    <row r="20" spans="1:7" s="1703" customFormat="1" ht="11.25" customHeight="1">
      <c r="A20" s="2481" t="s">
        <v>2774</v>
      </c>
      <c r="B20" s="1900"/>
      <c r="C20" s="2962"/>
      <c r="D20" s="1899"/>
      <c r="E20" s="1899"/>
      <c r="F20" s="1899"/>
      <c r="G20" s="1899"/>
    </row>
    <row r="21" spans="1:7" s="1703" customFormat="1" ht="11.25" customHeight="1">
      <c r="A21" s="2481" t="s">
        <v>2775</v>
      </c>
      <c r="B21" s="1900"/>
      <c r="C21" s="2962"/>
      <c r="D21" s="1899"/>
      <c r="E21" s="1899"/>
      <c r="F21" s="1899"/>
      <c r="G21" s="1899"/>
    </row>
    <row r="22" spans="1:7" s="1703" customFormat="1" ht="11.25" customHeight="1">
      <c r="A22" s="2481" t="s">
        <v>2776</v>
      </c>
      <c r="B22" s="1900"/>
      <c r="C22" s="2962"/>
      <c r="D22" s="1899"/>
      <c r="E22" s="1899"/>
      <c r="F22" s="1899"/>
      <c r="G22" s="1899"/>
    </row>
    <row r="23" spans="1:7" s="1703" customFormat="1" ht="11.25" customHeight="1">
      <c r="A23" s="2481" t="s">
        <v>2777</v>
      </c>
      <c r="B23" s="1900"/>
      <c r="C23" s="2962"/>
      <c r="D23" s="1899"/>
      <c r="E23" s="1899"/>
      <c r="F23" s="1899"/>
      <c r="G23" s="1899"/>
    </row>
    <row r="24" spans="1:7" s="1703" customFormat="1" ht="11.25" customHeight="1">
      <c r="A24" s="2481" t="s">
        <v>2778</v>
      </c>
      <c r="B24" s="1900"/>
      <c r="C24" s="2962"/>
      <c r="D24" s="1899"/>
      <c r="E24" s="1899"/>
      <c r="F24" s="1899"/>
      <c r="G24" s="1899"/>
    </row>
    <row r="25" spans="1:7" s="1703" customFormat="1" ht="11.25" customHeight="1">
      <c r="A25" s="2481" t="s">
        <v>2779</v>
      </c>
      <c r="B25" s="1900"/>
      <c r="C25" s="2962"/>
      <c r="D25" s="1899"/>
      <c r="E25" s="1899"/>
      <c r="F25" s="1899"/>
      <c r="G25" s="1899"/>
    </row>
    <row r="26" spans="1:7" s="1703" customFormat="1" ht="8.1" customHeight="1">
      <c r="A26" s="1898"/>
      <c r="B26" s="1900"/>
      <c r="C26" s="2962"/>
      <c r="D26" s="1899"/>
      <c r="E26" s="1899"/>
      <c r="F26" s="1899"/>
      <c r="G26" s="1899"/>
    </row>
    <row r="27" spans="1:7" s="1703" customFormat="1" ht="11.25" customHeight="1">
      <c r="A27" s="1902" t="s">
        <v>1034</v>
      </c>
      <c r="B27" s="1900" t="s">
        <v>2780</v>
      </c>
      <c r="C27" s="2962"/>
      <c r="D27" s="1899"/>
      <c r="E27" s="1899"/>
      <c r="F27" s="1899"/>
      <c r="G27" s="1899"/>
    </row>
    <row r="28" spans="1:7" s="1703" customFormat="1" ht="8.1" customHeight="1">
      <c r="A28" s="1898"/>
      <c r="B28" s="1900"/>
      <c r="C28" s="2962"/>
      <c r="D28" s="1899"/>
      <c r="E28" s="1899"/>
      <c r="F28" s="1899"/>
      <c r="G28" s="1899"/>
    </row>
    <row r="29" spans="1:7" s="1703" customFormat="1" ht="11.25" customHeight="1">
      <c r="A29" s="1902" t="s">
        <v>1036</v>
      </c>
      <c r="B29" s="1900" t="s">
        <v>2781</v>
      </c>
      <c r="C29" s="2962"/>
      <c r="D29" s="1899"/>
      <c r="E29" s="1899"/>
      <c r="F29" s="1899"/>
      <c r="G29" s="1899"/>
    </row>
    <row r="30" spans="1:7" s="1703" customFormat="1" ht="11.25" customHeight="1">
      <c r="A30" s="2481" t="s">
        <v>2782</v>
      </c>
      <c r="B30" s="1900"/>
      <c r="C30" s="2962"/>
      <c r="D30" s="1899"/>
      <c r="E30" s="1899"/>
      <c r="F30" s="1899"/>
      <c r="G30" s="1899"/>
    </row>
    <row r="31" spans="1:7" s="1703" customFormat="1" ht="11.25" customHeight="1">
      <c r="A31" s="2481" t="s">
        <v>2783</v>
      </c>
      <c r="B31" s="1900"/>
      <c r="C31" s="2962"/>
      <c r="D31" s="1899"/>
      <c r="E31" s="1899"/>
      <c r="F31" s="1899"/>
      <c r="G31" s="1899"/>
    </row>
    <row r="32" spans="1:7" s="1703" customFormat="1" ht="8.1" customHeight="1">
      <c r="A32" s="1898"/>
      <c r="B32" s="1900"/>
      <c r="C32" s="2962"/>
      <c r="D32" s="1899"/>
      <c r="E32" s="1899"/>
      <c r="F32" s="1899"/>
      <c r="G32" s="1899"/>
    </row>
    <row r="33" spans="1:7" s="1703" customFormat="1" ht="11.25" customHeight="1">
      <c r="A33" s="1902" t="s">
        <v>1038</v>
      </c>
      <c r="B33" s="1900" t="s">
        <v>2784</v>
      </c>
      <c r="C33" s="2962"/>
      <c r="D33" s="1899"/>
      <c r="E33" s="1899"/>
      <c r="F33" s="1899"/>
      <c r="G33" s="1899"/>
    </row>
    <row r="34" spans="1:7" s="1703" customFormat="1" ht="11.25" customHeight="1">
      <c r="A34" s="2481" t="s">
        <v>2785</v>
      </c>
      <c r="B34" s="1900"/>
      <c r="C34" s="2962"/>
      <c r="D34" s="1899"/>
      <c r="E34" s="1899"/>
      <c r="F34" s="1899"/>
      <c r="G34" s="1899"/>
    </row>
    <row r="35" spans="1:7" s="1703" customFormat="1" ht="8.1" customHeight="1">
      <c r="A35" s="1898"/>
      <c r="B35" s="1900"/>
      <c r="C35" s="2962"/>
      <c r="D35" s="1899"/>
      <c r="E35" s="1899"/>
      <c r="F35" s="1899"/>
      <c r="G35" s="1899"/>
    </row>
    <row r="36" spans="1:7" s="1703" customFormat="1" ht="11.25" customHeight="1">
      <c r="A36" s="1902" t="s">
        <v>2786</v>
      </c>
      <c r="B36" s="1900" t="s">
        <v>2787</v>
      </c>
      <c r="C36" s="2962"/>
      <c r="D36" s="1899"/>
      <c r="E36" s="1899"/>
      <c r="F36" s="1899"/>
      <c r="G36" s="1899"/>
    </row>
    <row r="37" spans="1:7" s="1703" customFormat="1" ht="11.25" customHeight="1">
      <c r="A37" s="2481" t="s">
        <v>2788</v>
      </c>
      <c r="B37" s="1900"/>
      <c r="C37" s="2962"/>
      <c r="D37" s="1899"/>
      <c r="E37" s="1899"/>
      <c r="F37" s="1899"/>
      <c r="G37" s="1899"/>
    </row>
    <row r="38" spans="1:7" s="1703" customFormat="1" ht="8.1" customHeight="1">
      <c r="A38" s="1898"/>
      <c r="B38" s="1900"/>
      <c r="C38" s="2962"/>
      <c r="D38" s="1899"/>
      <c r="E38" s="1899"/>
      <c r="F38" s="1899"/>
      <c r="G38" s="1899"/>
    </row>
    <row r="39" spans="1:7" s="1703" customFormat="1" ht="11.25" customHeight="1">
      <c r="A39" s="1902" t="s">
        <v>2789</v>
      </c>
      <c r="B39" s="1900" t="s">
        <v>2790</v>
      </c>
      <c r="C39" s="2962"/>
      <c r="D39" s="1899"/>
      <c r="E39" s="1899"/>
      <c r="F39" s="1899"/>
      <c r="G39" s="1899"/>
    </row>
    <row r="40" spans="1:7" s="1703" customFormat="1" ht="11.25" customHeight="1">
      <c r="A40" s="2481" t="s">
        <v>2791</v>
      </c>
      <c r="B40" s="1900"/>
      <c r="C40" s="2962"/>
      <c r="D40" s="1899"/>
      <c r="E40" s="1899"/>
      <c r="F40" s="1899"/>
      <c r="G40" s="1899"/>
    </row>
    <row r="41" spans="1:7" s="1703" customFormat="1" ht="11.25" customHeight="1">
      <c r="A41" s="2481" t="s">
        <v>2792</v>
      </c>
      <c r="B41" s="1900"/>
      <c r="C41" s="2962"/>
      <c r="D41" s="1899"/>
      <c r="E41" s="1899"/>
      <c r="F41" s="1899"/>
      <c r="G41" s="1899"/>
    </row>
    <row r="42" spans="1:7" s="1703" customFormat="1" ht="8.1" customHeight="1">
      <c r="A42" s="1898"/>
      <c r="B42" s="1900"/>
      <c r="C42" s="2962"/>
      <c r="D42" s="1899"/>
      <c r="E42" s="1899"/>
      <c r="F42" s="1899"/>
      <c r="G42" s="1899"/>
    </row>
    <row r="43" spans="1:7" s="1703" customFormat="1" ht="11.25" customHeight="1">
      <c r="A43" s="1902" t="s">
        <v>2793</v>
      </c>
      <c r="B43" s="2963" t="s">
        <v>2794</v>
      </c>
      <c r="C43" s="2962"/>
      <c r="D43" s="1899"/>
      <c r="E43" s="1899"/>
      <c r="F43" s="1899"/>
      <c r="G43" s="1899"/>
    </row>
    <row r="44" spans="1:7" s="1703" customFormat="1" ht="11.25" customHeight="1">
      <c r="A44" s="2964" t="s">
        <v>2795</v>
      </c>
      <c r="B44" s="1900"/>
      <c r="C44" s="2962"/>
      <c r="D44" s="1899"/>
      <c r="E44" s="1899"/>
      <c r="F44" s="1899"/>
      <c r="G44" s="1899"/>
    </row>
    <row r="45" spans="1:7" s="1703" customFormat="1" ht="11.25" customHeight="1">
      <c r="A45" s="2964" t="s">
        <v>2796</v>
      </c>
      <c r="B45" s="1900"/>
      <c r="C45" s="2962"/>
      <c r="D45" s="1899"/>
      <c r="E45" s="1899"/>
      <c r="F45" s="1899"/>
      <c r="G45" s="1899"/>
    </row>
    <row r="46" spans="1:7" s="1703" customFormat="1" ht="11.25" customHeight="1">
      <c r="A46" s="2481" t="s">
        <v>2797</v>
      </c>
      <c r="B46" s="1900"/>
      <c r="C46" s="2962"/>
      <c r="D46" s="1899"/>
      <c r="E46" s="1899"/>
      <c r="F46" s="1899"/>
      <c r="G46" s="1899"/>
    </row>
    <row r="47" spans="1:7" s="1703" customFormat="1" ht="11.25" customHeight="1">
      <c r="A47" s="2481" t="s">
        <v>2798</v>
      </c>
      <c r="B47" s="1900"/>
      <c r="C47" s="2962"/>
      <c r="D47" s="1899"/>
      <c r="E47" s="1899"/>
      <c r="F47" s="1899"/>
      <c r="G47" s="1899"/>
    </row>
    <row r="48" spans="1:7" s="1703" customFormat="1" ht="11.25" customHeight="1">
      <c r="A48" s="2481" t="s">
        <v>2799</v>
      </c>
      <c r="B48" s="1900"/>
      <c r="C48" s="2962"/>
      <c r="D48" s="1899"/>
      <c r="E48" s="1899"/>
      <c r="F48" s="1899"/>
      <c r="G48" s="1899"/>
    </row>
    <row r="49" spans="1:7" s="1703" customFormat="1" ht="8.1" customHeight="1">
      <c r="A49" s="1898"/>
      <c r="B49" s="1900"/>
      <c r="C49" s="2962"/>
      <c r="D49" s="1899"/>
      <c r="E49" s="1899"/>
      <c r="F49" s="1899"/>
      <c r="G49" s="1899"/>
    </row>
    <row r="50" spans="1:7" s="1703" customFormat="1" ht="11.25" customHeight="1">
      <c r="A50" s="1902" t="s">
        <v>2800</v>
      </c>
      <c r="B50" s="1900" t="s">
        <v>2801</v>
      </c>
      <c r="C50" s="2962"/>
      <c r="D50" s="1899"/>
      <c r="E50" s="1899"/>
      <c r="F50" s="1899"/>
      <c r="G50" s="1899"/>
    </row>
    <row r="51" spans="1:7" s="1703" customFormat="1" ht="11.25" customHeight="1">
      <c r="A51" s="2481" t="s">
        <v>2802</v>
      </c>
      <c r="B51" s="1900"/>
      <c r="C51" s="2962"/>
      <c r="D51" s="1899"/>
      <c r="E51" s="1899"/>
      <c r="F51" s="1899"/>
      <c r="G51" s="1899"/>
    </row>
    <row r="52" spans="1:7" s="1703" customFormat="1" ht="11.25" customHeight="1">
      <c r="A52" s="2481" t="s">
        <v>2803</v>
      </c>
      <c r="B52" s="1900"/>
      <c r="C52" s="2962"/>
      <c r="D52" s="1899"/>
      <c r="E52" s="1899"/>
      <c r="F52" s="1899"/>
      <c r="G52" s="1899"/>
    </row>
    <row r="53" spans="1:7" s="1703" customFormat="1" ht="8.1" customHeight="1">
      <c r="A53" s="1898"/>
      <c r="B53" s="1900"/>
      <c r="C53" s="2962"/>
      <c r="D53" s="1899"/>
      <c r="E53" s="1899"/>
      <c r="F53" s="1899"/>
      <c r="G53" s="1899"/>
    </row>
    <row r="54" spans="1:7" s="1703" customFormat="1" ht="11.25" customHeight="1">
      <c r="A54" s="1902" t="s">
        <v>2804</v>
      </c>
      <c r="B54" s="1900" t="s">
        <v>2805</v>
      </c>
      <c r="C54" s="2962"/>
      <c r="D54" s="1899"/>
      <c r="E54" s="1899"/>
      <c r="F54" s="1899"/>
      <c r="G54" s="1899"/>
    </row>
    <row r="55" spans="1:7" s="1703" customFormat="1" ht="11.25" customHeight="1">
      <c r="A55" s="2481" t="s">
        <v>2806</v>
      </c>
      <c r="B55" s="1900"/>
      <c r="C55" s="2962"/>
      <c r="D55" s="1899"/>
      <c r="E55" s="1899"/>
      <c r="F55" s="1899"/>
      <c r="G55" s="1899"/>
    </row>
    <row r="56" spans="1:7" s="1703" customFormat="1" ht="11.25" customHeight="1">
      <c r="A56" s="2481" t="s">
        <v>2807</v>
      </c>
      <c r="B56" s="1900"/>
      <c r="C56" s="2962"/>
      <c r="D56" s="1899"/>
      <c r="E56" s="1899"/>
      <c r="F56" s="1899"/>
      <c r="G56" s="1899"/>
    </row>
    <row r="57" spans="1:7" s="1703" customFormat="1" ht="11.25" customHeight="1">
      <c r="A57" s="2481" t="s">
        <v>2808</v>
      </c>
      <c r="B57" s="1900"/>
      <c r="C57" s="2962"/>
      <c r="D57" s="1899"/>
      <c r="E57" s="1899"/>
      <c r="F57" s="1899"/>
      <c r="G57" s="1899"/>
    </row>
    <row r="58" spans="1:7" s="1703" customFormat="1" ht="11.25" customHeight="1">
      <c r="A58" s="2481" t="s">
        <v>2809</v>
      </c>
      <c r="B58" s="1900"/>
      <c r="C58" s="2962"/>
      <c r="D58" s="1899"/>
      <c r="E58" s="1899"/>
      <c r="F58" s="1899"/>
      <c r="G58" s="1899"/>
    </row>
    <row r="59" spans="1:7" s="1703" customFormat="1" ht="11.25" customHeight="1">
      <c r="A59" s="2481" t="s">
        <v>2810</v>
      </c>
      <c r="B59" s="1900"/>
      <c r="C59" s="2962"/>
      <c r="D59" s="1899"/>
      <c r="E59" s="1899"/>
      <c r="F59" s="1899"/>
      <c r="G59" s="1899"/>
    </row>
    <row r="60" spans="1:7" s="1703" customFormat="1" ht="8.1" customHeight="1">
      <c r="A60" s="1898"/>
      <c r="B60" s="1900"/>
      <c r="C60" s="2962"/>
      <c r="D60" s="1899"/>
      <c r="E60" s="1899"/>
      <c r="F60" s="1899"/>
      <c r="G60" s="1899"/>
    </row>
    <row r="61" spans="1:7" s="1703" customFormat="1" ht="11.25" customHeight="1">
      <c r="A61" s="1902" t="s">
        <v>2811</v>
      </c>
      <c r="B61" s="1900" t="s">
        <v>2812</v>
      </c>
      <c r="C61" s="2962"/>
      <c r="D61" s="1899"/>
      <c r="E61" s="1899"/>
      <c r="F61" s="1899"/>
      <c r="G61" s="1899"/>
    </row>
    <row r="62" spans="1:7" s="1703" customFormat="1" ht="11.25" customHeight="1">
      <c r="A62" s="2481" t="s">
        <v>2813</v>
      </c>
      <c r="B62" s="1900"/>
      <c r="C62" s="2962"/>
      <c r="D62" s="1899"/>
      <c r="E62" s="1899"/>
      <c r="F62" s="1899"/>
      <c r="G62" s="1899"/>
    </row>
    <row r="63" spans="1:7" s="1703" customFormat="1" ht="11.25" customHeight="1">
      <c r="A63" s="2481" t="s">
        <v>2814</v>
      </c>
      <c r="B63" s="1900"/>
      <c r="C63" s="2962"/>
      <c r="D63" s="1899"/>
      <c r="E63" s="1899"/>
      <c r="F63" s="1899"/>
      <c r="G63" s="1899"/>
    </row>
    <row r="64" spans="1:7" s="1703" customFormat="1" ht="11.25" customHeight="1">
      <c r="A64" s="2481" t="s">
        <v>2815</v>
      </c>
      <c r="B64" s="1900"/>
      <c r="C64" s="2962"/>
      <c r="D64" s="1899"/>
      <c r="E64" s="1899"/>
      <c r="F64" s="1899"/>
      <c r="G64" s="1899"/>
    </row>
    <row r="65" spans="1:7" s="1703" customFormat="1" ht="11.25" customHeight="1">
      <c r="A65" s="2481" t="s">
        <v>2816</v>
      </c>
      <c r="B65" s="1900"/>
      <c r="C65" s="2962"/>
      <c r="D65" s="1899"/>
      <c r="E65" s="1899"/>
      <c r="F65" s="1899"/>
      <c r="G65" s="1899"/>
    </row>
    <row r="66" spans="1:7" s="1703" customFormat="1" ht="11.25" customHeight="1">
      <c r="A66" s="2481" t="s">
        <v>2817</v>
      </c>
      <c r="B66" s="1900"/>
      <c r="C66" s="2962"/>
      <c r="D66" s="1899"/>
      <c r="E66" s="1899"/>
      <c r="F66" s="1899"/>
      <c r="G66" s="1899"/>
    </row>
    <row r="67" spans="1:7" s="1703" customFormat="1" ht="8.1" customHeight="1">
      <c r="A67" s="1898"/>
      <c r="B67" s="1900"/>
      <c r="C67" s="2962"/>
      <c r="D67" s="1899"/>
      <c r="E67" s="1899"/>
      <c r="F67" s="1899"/>
      <c r="G67" s="1899"/>
    </row>
    <row r="68" spans="1:7" s="1703" customFormat="1" ht="11.25" customHeight="1">
      <c r="A68" s="1902" t="s">
        <v>2818</v>
      </c>
      <c r="B68" s="1900" t="s">
        <v>2819</v>
      </c>
      <c r="C68" s="2962"/>
      <c r="D68" s="1899"/>
      <c r="E68" s="1899"/>
      <c r="F68" s="1899"/>
      <c r="G68" s="1899"/>
    </row>
    <row r="69" spans="1:7" s="1703" customFormat="1" ht="11.25" customHeight="1">
      <c r="A69" s="2481" t="s">
        <v>2820</v>
      </c>
      <c r="B69" s="1900"/>
      <c r="C69" s="2962"/>
      <c r="D69" s="1899"/>
      <c r="E69" s="1899"/>
      <c r="F69" s="1899"/>
      <c r="G69" s="1899"/>
    </row>
    <row r="70" spans="1:7" s="1703" customFormat="1" ht="11.25" customHeight="1">
      <c r="A70" s="2481" t="s">
        <v>2821</v>
      </c>
      <c r="B70" s="1900"/>
      <c r="C70" s="2962"/>
      <c r="D70" s="1899"/>
      <c r="E70" s="1899"/>
      <c r="F70" s="1899"/>
      <c r="G70" s="1899"/>
    </row>
    <row r="71" spans="1:7" ht="11.25" customHeight="1">
      <c r="A71" s="2965" t="s">
        <v>2822</v>
      </c>
      <c r="B71" s="2966"/>
      <c r="C71" s="2967"/>
      <c r="D71" s="2959"/>
      <c r="E71" s="2959"/>
      <c r="F71" s="2959"/>
      <c r="G71" s="2959"/>
    </row>
    <row r="72" spans="1:7" ht="12">
      <c r="A72" s="2959"/>
      <c r="C72" s="2969" t="s">
        <v>2823</v>
      </c>
      <c r="D72" s="2959"/>
      <c r="E72" s="2959"/>
      <c r="F72" s="2959"/>
      <c r="G72" s="2959"/>
    </row>
    <row r="73" spans="1:7" s="1710" customFormat="1" ht="12">
      <c r="A73" s="684" t="s">
        <v>3461</v>
      </c>
      <c r="B73" s="2970"/>
      <c r="C73" s="2969">
        <v>93</v>
      </c>
      <c r="D73" s="2959"/>
      <c r="E73" s="2959"/>
      <c r="F73" s="2959"/>
      <c r="G73" s="2959"/>
    </row>
    <row r="74" spans="1:7">
      <c r="A74" s="1895" t="s">
        <v>2824</v>
      </c>
      <c r="B74" s="2960"/>
      <c r="C74" s="2961"/>
      <c r="D74" s="2959"/>
      <c r="E74" s="2959"/>
      <c r="F74" s="2959"/>
      <c r="G74" s="2959"/>
    </row>
    <row r="75" spans="1:7" ht="12" customHeight="1">
      <c r="A75" s="2971"/>
      <c r="B75" s="2972"/>
      <c r="C75" s="2973"/>
      <c r="D75" s="2959"/>
      <c r="E75" s="2959"/>
      <c r="F75" s="2959"/>
      <c r="G75" s="2959"/>
    </row>
    <row r="76" spans="1:7" ht="11.25" customHeight="1">
      <c r="A76" s="1902" t="s">
        <v>2825</v>
      </c>
      <c r="B76" s="2974" t="s">
        <v>2826</v>
      </c>
      <c r="C76" s="2975"/>
      <c r="D76" s="2959"/>
      <c r="E76" s="2959"/>
      <c r="F76" s="2959"/>
      <c r="G76" s="2959"/>
    </row>
    <row r="77" spans="1:7" ht="11.25" customHeight="1">
      <c r="A77" s="2481" t="s">
        <v>2827</v>
      </c>
      <c r="B77" s="2974"/>
      <c r="C77" s="2975"/>
      <c r="D77" s="2959"/>
      <c r="E77" s="2959"/>
      <c r="F77" s="2959"/>
      <c r="G77" s="2959"/>
    </row>
    <row r="78" spans="1:7" ht="11.25" customHeight="1">
      <c r="A78" s="2481" t="s">
        <v>2828</v>
      </c>
      <c r="B78" s="2974"/>
      <c r="C78" s="2975"/>
      <c r="D78" s="2959"/>
      <c r="E78" s="2959"/>
      <c r="F78" s="2959"/>
      <c r="G78" s="2959"/>
    </row>
    <row r="79" spans="1:7" ht="11.25" customHeight="1">
      <c r="A79" s="2481" t="s">
        <v>2829</v>
      </c>
      <c r="B79" s="2974"/>
      <c r="C79" s="2975"/>
      <c r="D79" s="2959"/>
      <c r="E79" s="2959"/>
      <c r="F79" s="2959"/>
      <c r="G79" s="2959"/>
    </row>
    <row r="80" spans="1:7" ht="11.25" customHeight="1">
      <c r="A80" s="2481" t="s">
        <v>2830</v>
      </c>
      <c r="B80" s="2974"/>
      <c r="C80" s="2975"/>
      <c r="D80" s="2959"/>
      <c r="E80" s="2959"/>
      <c r="F80" s="2959"/>
      <c r="G80" s="2959"/>
    </row>
    <row r="81" spans="1:7" ht="11.25" customHeight="1">
      <c r="A81" s="2481" t="s">
        <v>2831</v>
      </c>
      <c r="B81" s="1900"/>
      <c r="C81" s="2962"/>
      <c r="D81" s="2959"/>
      <c r="E81" s="2959"/>
      <c r="F81" s="2959"/>
      <c r="G81" s="2959"/>
    </row>
    <row r="82" spans="1:7" ht="12" customHeight="1">
      <c r="A82" s="2976"/>
      <c r="B82" s="2977"/>
      <c r="C82" s="2978"/>
      <c r="D82" s="2959"/>
      <c r="E82" s="2959"/>
      <c r="F82" s="2959"/>
      <c r="G82" s="2959"/>
    </row>
    <row r="83" spans="1:7" ht="11.25" customHeight="1">
      <c r="A83" s="1902" t="s">
        <v>2832</v>
      </c>
      <c r="B83" s="2974" t="s">
        <v>2833</v>
      </c>
      <c r="C83" s="2975"/>
      <c r="D83" s="2958"/>
      <c r="E83" s="2959"/>
      <c r="F83" s="2959"/>
      <c r="G83" s="2959"/>
    </row>
    <row r="84" spans="1:7" ht="11.25" customHeight="1">
      <c r="A84" s="2481" t="s">
        <v>2834</v>
      </c>
      <c r="B84" s="1900"/>
      <c r="C84" s="2962"/>
      <c r="D84" s="2959"/>
      <c r="E84" s="2959"/>
      <c r="F84" s="2959"/>
      <c r="G84" s="2959"/>
    </row>
    <row r="85" spans="1:7" ht="11.25" customHeight="1">
      <c r="A85" s="2481" t="s">
        <v>2835</v>
      </c>
      <c r="B85" s="1900"/>
      <c r="C85" s="2962"/>
      <c r="D85" s="2959"/>
      <c r="E85" s="2959"/>
      <c r="F85" s="2959"/>
      <c r="G85" s="2959"/>
    </row>
    <row r="86" spans="1:7" ht="12" customHeight="1">
      <c r="A86" s="1898"/>
      <c r="B86" s="1900"/>
      <c r="C86" s="2962"/>
      <c r="D86" s="2959"/>
      <c r="E86" s="2959"/>
      <c r="F86" s="2959"/>
      <c r="G86" s="2959"/>
    </row>
    <row r="87" spans="1:7" ht="11.25" customHeight="1">
      <c r="A87" s="1902" t="s">
        <v>2836</v>
      </c>
      <c r="B87" s="2974" t="s">
        <v>2837</v>
      </c>
      <c r="C87" s="2975"/>
      <c r="D87" s="2959"/>
      <c r="E87" s="2959"/>
      <c r="F87" s="2959"/>
      <c r="G87" s="2959"/>
    </row>
    <row r="88" spans="1:7" ht="11.25" customHeight="1">
      <c r="A88" s="2481" t="s">
        <v>2838</v>
      </c>
      <c r="B88" s="1900"/>
      <c r="C88" s="2962"/>
      <c r="D88" s="2959"/>
      <c r="E88" s="2959"/>
      <c r="F88" s="2959"/>
      <c r="G88" s="2959"/>
    </row>
    <row r="89" spans="1:7" ht="11.25" customHeight="1">
      <c r="A89" s="2481" t="s">
        <v>2839</v>
      </c>
      <c r="B89" s="1900"/>
      <c r="C89" s="2962"/>
      <c r="D89" s="2959"/>
      <c r="E89" s="2959"/>
      <c r="F89" s="2959"/>
      <c r="G89" s="2959"/>
    </row>
    <row r="90" spans="1:7" ht="11.25" customHeight="1">
      <c r="A90" s="2481" t="s">
        <v>2840</v>
      </c>
      <c r="B90" s="2974"/>
      <c r="C90" s="2975"/>
      <c r="D90" s="2959"/>
      <c r="E90" s="2959"/>
      <c r="F90" s="2959"/>
      <c r="G90" s="2959"/>
    </row>
    <row r="91" spans="1:7" ht="11.25" customHeight="1">
      <c r="A91" s="2481" t="s">
        <v>2841</v>
      </c>
      <c r="B91" s="1900"/>
      <c r="C91" s="2962"/>
      <c r="D91" s="2959"/>
      <c r="E91" s="2959"/>
      <c r="F91" s="2959"/>
      <c r="G91" s="2959"/>
    </row>
    <row r="92" spans="1:7" ht="11.25" customHeight="1">
      <c r="A92" s="2481" t="s">
        <v>2842</v>
      </c>
      <c r="B92" s="1900"/>
      <c r="C92" s="2962"/>
      <c r="D92" s="2959"/>
      <c r="E92" s="2959"/>
      <c r="F92" s="2959"/>
      <c r="G92" s="2959"/>
    </row>
    <row r="93" spans="1:7" ht="11.25" customHeight="1">
      <c r="A93" s="2481" t="s">
        <v>2843</v>
      </c>
      <c r="B93" s="1900"/>
      <c r="C93" s="2962"/>
      <c r="D93" s="2959"/>
      <c r="E93" s="2959"/>
      <c r="F93" s="2959"/>
      <c r="G93" s="2959"/>
    </row>
    <row r="94" spans="1:7" ht="12" customHeight="1">
      <c r="A94" s="1898"/>
      <c r="B94" s="1900"/>
      <c r="C94" s="2962"/>
      <c r="D94" s="2959"/>
      <c r="E94" s="2959"/>
      <c r="F94" s="2959"/>
      <c r="G94" s="2959"/>
    </row>
    <row r="95" spans="1:7" ht="11.25" customHeight="1">
      <c r="A95" s="1902" t="s">
        <v>2844</v>
      </c>
      <c r="B95" s="1900" t="s">
        <v>2845</v>
      </c>
      <c r="C95" s="2962"/>
      <c r="D95" s="2959"/>
      <c r="E95" s="2959"/>
      <c r="F95" s="2959"/>
      <c r="G95" s="2959"/>
    </row>
    <row r="96" spans="1:7" ht="10.15" customHeight="1">
      <c r="A96" s="2481" t="s">
        <v>2846</v>
      </c>
      <c r="B96" s="1900"/>
      <c r="C96" s="2962"/>
      <c r="D96" s="2959"/>
      <c r="E96" s="2959"/>
      <c r="F96" s="2959"/>
      <c r="G96" s="2959"/>
    </row>
    <row r="97" spans="1:7" ht="11.25" customHeight="1">
      <c r="A97" s="2481" t="s">
        <v>2847</v>
      </c>
      <c r="B97" s="2974"/>
      <c r="C97" s="2975"/>
      <c r="D97" s="2959"/>
      <c r="E97" s="2959"/>
      <c r="F97" s="2959"/>
      <c r="G97" s="2959"/>
    </row>
    <row r="98" spans="1:7" ht="11.25" customHeight="1">
      <c r="A98" s="2481" t="s">
        <v>2848</v>
      </c>
      <c r="B98" s="1900"/>
      <c r="C98" s="2962"/>
      <c r="D98" s="2959"/>
      <c r="E98" s="2959"/>
      <c r="F98" s="2959"/>
      <c r="G98" s="2959"/>
    </row>
    <row r="99" spans="1:7" ht="11.25" customHeight="1">
      <c r="A99" s="2481" t="s">
        <v>2849</v>
      </c>
      <c r="B99" s="1900"/>
      <c r="C99" s="2962"/>
      <c r="D99" s="2959"/>
      <c r="E99" s="2959"/>
      <c r="F99" s="2959"/>
      <c r="G99" s="2959"/>
    </row>
    <row r="100" spans="1:7" ht="11.25" customHeight="1">
      <c r="A100" s="2481" t="s">
        <v>2850</v>
      </c>
      <c r="B100" s="2974"/>
      <c r="C100" s="2975"/>
      <c r="D100" s="2959"/>
      <c r="E100" s="2959"/>
      <c r="F100" s="2959"/>
      <c r="G100" s="2959"/>
    </row>
    <row r="101" spans="1:7" ht="11.25" customHeight="1">
      <c r="A101" s="2481" t="s">
        <v>2851</v>
      </c>
      <c r="B101" s="1900"/>
      <c r="C101" s="2962"/>
      <c r="D101" s="2959"/>
      <c r="E101" s="2959"/>
      <c r="F101" s="2959"/>
      <c r="G101" s="2959"/>
    </row>
    <row r="102" spans="1:7" ht="12" customHeight="1">
      <c r="A102" s="1898"/>
      <c r="B102" s="1900"/>
      <c r="C102" s="2962"/>
      <c r="D102" s="2959"/>
      <c r="E102" s="2959"/>
      <c r="F102" s="2959"/>
      <c r="G102" s="2959"/>
    </row>
    <row r="103" spans="1:7" ht="11.25" customHeight="1">
      <c r="A103" s="1902" t="s">
        <v>2852</v>
      </c>
      <c r="B103" s="1900" t="s">
        <v>2853</v>
      </c>
      <c r="C103" s="2962"/>
      <c r="D103" s="2959"/>
      <c r="E103" s="2959"/>
      <c r="F103" s="2959"/>
      <c r="G103" s="2959"/>
    </row>
    <row r="104" spans="1:7" ht="11.25" customHeight="1">
      <c r="A104" s="2481" t="s">
        <v>2854</v>
      </c>
      <c r="B104" s="1900"/>
      <c r="C104" s="2962"/>
      <c r="D104" s="2959"/>
      <c r="E104" s="2959"/>
      <c r="F104" s="2959"/>
      <c r="G104" s="2959"/>
    </row>
    <row r="105" spans="1:7" ht="12" customHeight="1">
      <c r="A105" s="1898"/>
      <c r="B105" s="1900"/>
      <c r="C105" s="2962"/>
      <c r="D105" s="2959"/>
      <c r="E105" s="2959"/>
      <c r="F105" s="2959"/>
      <c r="G105" s="2959"/>
    </row>
    <row r="106" spans="1:7" ht="11.25" customHeight="1">
      <c r="A106" s="1902" t="s">
        <v>2855</v>
      </c>
      <c r="B106" s="1900" t="s">
        <v>2856</v>
      </c>
      <c r="C106" s="2962"/>
      <c r="D106" s="2959"/>
      <c r="E106" s="2959"/>
      <c r="F106" s="2959"/>
      <c r="G106" s="2959"/>
    </row>
    <row r="107" spans="1:7" ht="11.25" customHeight="1">
      <c r="A107" s="2481" t="s">
        <v>2857</v>
      </c>
      <c r="B107" s="1900"/>
      <c r="C107" s="2962"/>
      <c r="D107" s="2959"/>
      <c r="E107" s="2959"/>
      <c r="F107" s="2959"/>
      <c r="G107" s="2959"/>
    </row>
    <row r="108" spans="1:7" ht="11.25" customHeight="1">
      <c r="A108" s="2481" t="s">
        <v>2858</v>
      </c>
      <c r="B108" s="1900"/>
      <c r="C108" s="2962"/>
      <c r="D108" s="2959"/>
      <c r="E108" s="2959"/>
      <c r="F108" s="2959"/>
      <c r="G108" s="2959"/>
    </row>
    <row r="109" spans="1:7" ht="11.25" customHeight="1">
      <c r="A109" s="2481" t="s">
        <v>2859</v>
      </c>
      <c r="B109" s="1900"/>
      <c r="C109" s="2962"/>
      <c r="D109" s="2959"/>
      <c r="E109" s="2959"/>
      <c r="F109" s="2959"/>
      <c r="G109" s="2959"/>
    </row>
    <row r="110" spans="1:7" ht="11.25" customHeight="1">
      <c r="A110" s="2481" t="s">
        <v>2860</v>
      </c>
      <c r="B110" s="1900"/>
      <c r="C110" s="2962"/>
      <c r="D110" s="2959"/>
      <c r="E110" s="2959"/>
      <c r="F110" s="2959"/>
      <c r="G110" s="2959"/>
    </row>
    <row r="111" spans="1:7" ht="11.25" customHeight="1">
      <c r="A111" s="2481" t="s">
        <v>2861</v>
      </c>
      <c r="B111" s="1900"/>
      <c r="C111" s="2962"/>
      <c r="D111" s="2959"/>
      <c r="E111" s="2959"/>
      <c r="F111" s="2959"/>
      <c r="G111" s="2959"/>
    </row>
    <row r="112" spans="1:7" ht="12" customHeight="1">
      <c r="A112" s="1898"/>
      <c r="B112" s="1900"/>
      <c r="C112" s="2962"/>
      <c r="D112" s="2959"/>
      <c r="E112" s="2959"/>
      <c r="F112" s="2959"/>
      <c r="G112" s="2959"/>
    </row>
    <row r="113" spans="1:7" ht="11.25" customHeight="1">
      <c r="A113" s="1902" t="s">
        <v>2862</v>
      </c>
      <c r="B113" s="1900" t="s">
        <v>2863</v>
      </c>
      <c r="C113" s="2962"/>
      <c r="D113" s="2959"/>
      <c r="E113" s="2959"/>
      <c r="F113" s="2959"/>
      <c r="G113" s="2959"/>
    </row>
    <row r="114" spans="1:7" ht="11.25" customHeight="1">
      <c r="A114" s="2481" t="s">
        <v>169</v>
      </c>
      <c r="B114" s="1900"/>
      <c r="C114" s="2962"/>
      <c r="D114" s="2959"/>
      <c r="E114" s="2959"/>
      <c r="F114" s="2959"/>
      <c r="G114" s="2959"/>
    </row>
    <row r="115" spans="1:7" ht="12" customHeight="1">
      <c r="A115" s="1898"/>
      <c r="B115" s="1900"/>
      <c r="C115" s="2962"/>
      <c r="D115" s="2959"/>
      <c r="E115" s="2959"/>
      <c r="F115" s="2959"/>
      <c r="G115" s="2959"/>
    </row>
    <row r="116" spans="1:7" ht="11.25" customHeight="1">
      <c r="A116" s="1902" t="s">
        <v>2864</v>
      </c>
      <c r="B116" s="1900" t="s">
        <v>2865</v>
      </c>
      <c r="C116" s="2962"/>
      <c r="D116" s="2959"/>
      <c r="E116" s="2959"/>
      <c r="F116" s="2959"/>
      <c r="G116" s="2959"/>
    </row>
    <row r="117" spans="1:7" ht="11.25" customHeight="1">
      <c r="A117" s="2481" t="s">
        <v>2866</v>
      </c>
      <c r="B117" s="1900"/>
      <c r="C117" s="2962"/>
      <c r="D117" s="2959"/>
      <c r="E117" s="2959"/>
      <c r="F117" s="2959"/>
      <c r="G117" s="2959"/>
    </row>
    <row r="118" spans="1:7" ht="11.25" customHeight="1">
      <c r="A118" s="2481" t="s">
        <v>2867</v>
      </c>
      <c r="B118" s="1900"/>
      <c r="C118" s="2962"/>
      <c r="D118" s="2959"/>
      <c r="E118" s="2959"/>
      <c r="F118" s="2959"/>
      <c r="G118" s="2959"/>
    </row>
    <row r="119" spans="1:7" ht="11.25" customHeight="1">
      <c r="A119" s="1898"/>
      <c r="B119" s="1900"/>
      <c r="C119" s="2962"/>
      <c r="D119" s="2959"/>
      <c r="E119" s="2959"/>
      <c r="F119" s="2959"/>
      <c r="G119" s="2959"/>
    </row>
    <row r="120" spans="1:7" ht="11.25" customHeight="1">
      <c r="A120" s="1898"/>
      <c r="B120" s="1900" t="s">
        <v>2868</v>
      </c>
      <c r="C120" s="2962"/>
      <c r="D120" s="2959"/>
      <c r="E120" s="2959"/>
      <c r="F120" s="2959"/>
      <c r="G120" s="2959"/>
    </row>
    <row r="121" spans="1:7" ht="11.25" customHeight="1">
      <c r="A121" s="2481" t="s">
        <v>2869</v>
      </c>
      <c r="B121" s="1900"/>
      <c r="C121" s="2962"/>
      <c r="D121" s="2959"/>
      <c r="E121" s="2959"/>
      <c r="F121" s="2959"/>
      <c r="G121" s="2959"/>
    </row>
    <row r="122" spans="1:7" ht="11.25" customHeight="1">
      <c r="A122" s="2481" t="s">
        <v>2870</v>
      </c>
      <c r="B122" s="1900"/>
      <c r="C122" s="2962"/>
      <c r="D122" s="2959"/>
      <c r="E122" s="2959"/>
      <c r="F122" s="2959"/>
      <c r="G122" s="2959"/>
    </row>
    <row r="123" spans="1:7" ht="11.25" customHeight="1">
      <c r="A123" s="2481" t="s">
        <v>2871</v>
      </c>
      <c r="B123" s="1900"/>
      <c r="C123" s="2962"/>
      <c r="D123" s="2959"/>
      <c r="E123" s="2959"/>
      <c r="F123" s="2959"/>
      <c r="G123" s="2959"/>
    </row>
    <row r="124" spans="1:7" ht="11.25" customHeight="1">
      <c r="A124" s="2481" t="s">
        <v>2872</v>
      </c>
      <c r="B124" s="1900"/>
      <c r="C124" s="2962"/>
      <c r="D124" s="2959"/>
      <c r="E124" s="2959"/>
      <c r="F124" s="2959"/>
      <c r="G124" s="2959"/>
    </row>
    <row r="125" spans="1:7" ht="11.25" customHeight="1">
      <c r="A125" s="1898"/>
      <c r="B125" s="1900"/>
      <c r="C125" s="2962"/>
      <c r="D125" s="2959"/>
      <c r="E125" s="2959"/>
      <c r="F125" s="2959"/>
      <c r="G125" s="2959"/>
    </row>
    <row r="126" spans="1:7" ht="11.25" customHeight="1">
      <c r="A126" s="1898"/>
      <c r="B126" s="1900" t="s">
        <v>2873</v>
      </c>
      <c r="C126" s="2962"/>
      <c r="D126" s="2959"/>
      <c r="E126" s="2959"/>
      <c r="F126" s="2959"/>
      <c r="G126" s="2959"/>
    </row>
    <row r="127" spans="1:7" ht="11.25" customHeight="1">
      <c r="A127" s="2481" t="s">
        <v>2874</v>
      </c>
      <c r="B127" s="1900"/>
      <c r="C127" s="2962"/>
      <c r="D127" s="2959"/>
      <c r="E127" s="2959"/>
      <c r="F127" s="2959"/>
      <c r="G127" s="2959"/>
    </row>
    <row r="128" spans="1:7" ht="11.25" customHeight="1">
      <c r="A128" s="2481" t="s">
        <v>2875</v>
      </c>
      <c r="B128" s="1900"/>
      <c r="C128" s="2962"/>
      <c r="D128" s="2959"/>
      <c r="E128" s="2959"/>
      <c r="F128" s="2959"/>
      <c r="G128" s="2959"/>
    </row>
    <row r="129" spans="1:7" ht="12" customHeight="1">
      <c r="A129" s="1898"/>
      <c r="B129" s="1900"/>
      <c r="C129" s="2962"/>
      <c r="D129" s="2959"/>
      <c r="E129" s="2959"/>
      <c r="F129" s="2959"/>
      <c r="G129" s="2959"/>
    </row>
    <row r="130" spans="1:7" ht="11.25" customHeight="1">
      <c r="A130" s="1902" t="s">
        <v>2876</v>
      </c>
      <c r="B130" s="1900" t="s">
        <v>2877</v>
      </c>
      <c r="C130" s="2962"/>
      <c r="D130" s="2959"/>
      <c r="E130" s="2959"/>
      <c r="F130" s="2959"/>
      <c r="G130" s="2959"/>
    </row>
    <row r="131" spans="1:7" ht="11.25" customHeight="1">
      <c r="A131" s="2481" t="s">
        <v>2878</v>
      </c>
      <c r="B131" s="1900"/>
      <c r="C131" s="2962"/>
      <c r="D131" s="2959"/>
      <c r="E131" s="2959"/>
      <c r="F131" s="2959"/>
      <c r="G131" s="2959"/>
    </row>
    <row r="132" spans="1:7" ht="11.25" customHeight="1">
      <c r="A132" s="2481" t="s">
        <v>2879</v>
      </c>
      <c r="B132" s="1900"/>
      <c r="C132" s="2962"/>
      <c r="D132" s="2959"/>
      <c r="E132" s="2959"/>
      <c r="F132" s="2959"/>
      <c r="G132" s="2959"/>
    </row>
    <row r="133" spans="1:7" ht="12" customHeight="1">
      <c r="A133" s="1898"/>
      <c r="B133" s="1900"/>
      <c r="C133" s="2962"/>
      <c r="D133" s="2959"/>
      <c r="E133" s="2959"/>
      <c r="F133" s="2959"/>
      <c r="G133" s="2959"/>
    </row>
    <row r="134" spans="1:7" ht="11.25" customHeight="1">
      <c r="A134" s="1902" t="s">
        <v>2880</v>
      </c>
      <c r="B134" s="1900" t="s">
        <v>2881</v>
      </c>
      <c r="C134" s="2962"/>
      <c r="D134" s="2959"/>
      <c r="E134" s="2959"/>
      <c r="F134" s="2959"/>
      <c r="G134" s="2959"/>
    </row>
    <row r="135" spans="1:7" ht="11.25" customHeight="1">
      <c r="A135" s="2481" t="s">
        <v>2882</v>
      </c>
      <c r="B135" s="1900"/>
      <c r="C135" s="2962"/>
      <c r="D135" s="2959"/>
      <c r="E135" s="2959"/>
      <c r="F135" s="2959"/>
      <c r="G135" s="2959"/>
    </row>
    <row r="136" spans="1:7" ht="11.25" customHeight="1">
      <c r="A136" s="2481" t="s">
        <v>2883</v>
      </c>
      <c r="B136" s="1900"/>
      <c r="C136" s="2962"/>
      <c r="D136" s="2959"/>
      <c r="E136" s="2959"/>
      <c r="F136" s="2959"/>
      <c r="G136" s="2959"/>
    </row>
    <row r="137" spans="1:7" ht="11.25" customHeight="1">
      <c r="A137" s="2481" t="s">
        <v>2884</v>
      </c>
      <c r="B137" s="1900"/>
      <c r="C137" s="2962"/>
      <c r="D137" s="2959"/>
      <c r="E137" s="2959"/>
      <c r="F137" s="2959"/>
      <c r="G137" s="2959"/>
    </row>
    <row r="138" spans="1:7" ht="11.25" customHeight="1">
      <c r="A138" s="2965" t="s">
        <v>2885</v>
      </c>
      <c r="B138" s="1905"/>
      <c r="C138" s="2483"/>
      <c r="D138" s="2959"/>
      <c r="E138" s="2959"/>
      <c r="F138" s="2959"/>
      <c r="G138" s="2959"/>
    </row>
    <row r="139" spans="1:7" ht="12">
      <c r="A139" s="1907" t="s">
        <v>391</v>
      </c>
    </row>
  </sheetData>
  <customSheetViews>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3"/>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4"/>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5"/>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6"/>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7"/>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8"/>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9"/>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0"/>
      <headerFooter alignWithMargins="0"/>
    </customSheetView>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s>
  <printOptions horizontalCentered="1" verticalCentered="1"/>
  <pageMargins left="0.5" right="0.5" top="0.5" bottom="0.25" header="0" footer="0"/>
  <pageSetup scale="95" fitToHeight="2" orientation="portrait" r:id="rId12"/>
  <headerFooter alignWithMargins="0"/>
  <rowBreaks count="1" manualBreakCount="1">
    <brk id="72" max="2" man="1"/>
  </rowBreaks>
  <legacyDrawing r:id="rId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52"/>
  <sheetViews>
    <sheetView topLeftCell="A40" zoomScaleNormal="75" workbookViewId="0">
      <selection activeCell="C38" sqref="C38"/>
    </sheetView>
  </sheetViews>
  <sheetFormatPr defaultColWidth="10.7109375" defaultRowHeight="12.75"/>
  <cols>
    <col min="1" max="1" width="5.7109375" style="383" customWidth="1"/>
    <col min="2" max="2" width="4" style="383" customWidth="1"/>
    <col min="3" max="3" width="5" style="383" customWidth="1"/>
    <col min="4" max="4" width="12.5703125" style="383" customWidth="1"/>
    <col min="5" max="5" width="5.5703125" style="383" customWidth="1"/>
    <col min="6" max="6" width="0.7109375" style="383" customWidth="1"/>
    <col min="7" max="7" width="7.28515625" style="383" customWidth="1"/>
    <col min="8" max="8" width="5.140625" style="383" customWidth="1"/>
    <col min="9" max="9" width="3.5703125" style="383" customWidth="1"/>
    <col min="10" max="10" width="1.7109375" style="383" customWidth="1"/>
    <col min="11" max="11" width="7.42578125" style="383" customWidth="1"/>
    <col min="12" max="12" width="1.5703125" style="383" customWidth="1"/>
    <col min="13" max="13" width="11.42578125" style="383" customWidth="1"/>
    <col min="14" max="14" width="1.85546875" style="383" customWidth="1"/>
    <col min="15" max="15" width="1" style="383" customWidth="1"/>
    <col min="16" max="16" width="13.28515625" style="383" customWidth="1"/>
    <col min="17" max="17" width="4.28515625" style="383" customWidth="1"/>
    <col min="18" max="18" width="6.5703125" style="383" customWidth="1"/>
    <col min="19" max="19" width="4.28515625" style="383" customWidth="1"/>
    <col min="20" max="20" width="1.140625" style="383" customWidth="1"/>
    <col min="21" max="21" width="7.28515625" style="383" customWidth="1"/>
    <col min="22" max="22" width="4.7109375" style="383" customWidth="1"/>
    <col min="23" max="23" width="4.140625" style="383" customWidth="1"/>
    <col min="24" max="24" width="3.42578125" style="383" customWidth="1"/>
    <col min="25" max="25" width="10.7109375" style="383" customWidth="1"/>
    <col min="26" max="26" width="6.140625" style="383" customWidth="1"/>
    <col min="27" max="27" width="6.42578125" style="383" customWidth="1"/>
    <col min="28" max="28" width="4.140625" style="383" customWidth="1"/>
    <col min="29" max="29" width="6.85546875" style="383" customWidth="1"/>
    <col min="30" max="30" width="14.5703125" style="383" customWidth="1"/>
    <col min="31" max="31" width="12.5703125" style="383" customWidth="1"/>
    <col min="32" max="32" width="7.5703125" style="383" customWidth="1"/>
    <col min="33" max="33" width="11.140625" style="383" customWidth="1"/>
    <col min="34" max="34" width="7.140625" style="383" customWidth="1"/>
    <col min="35" max="35" width="7.5703125" style="383" customWidth="1"/>
    <col min="36" max="16384" width="10.7109375" style="383"/>
  </cols>
  <sheetData>
    <row r="1" spans="1:24">
      <c r="A1" s="382"/>
    </row>
    <row r="2" spans="1:24">
      <c r="B2" s="384" t="s">
        <v>3461</v>
      </c>
      <c r="C2" s="384"/>
      <c r="D2" s="384"/>
      <c r="E2" s="385"/>
      <c r="F2" s="386"/>
      <c r="G2" s="386"/>
      <c r="H2" s="386"/>
      <c r="I2" s="386"/>
      <c r="J2" s="387"/>
      <c r="K2" s="388"/>
      <c r="L2" s="388"/>
      <c r="M2" s="388"/>
      <c r="N2" s="388"/>
      <c r="O2" s="388"/>
      <c r="P2" s="386"/>
      <c r="Q2" s="386"/>
      <c r="R2" s="386"/>
      <c r="S2" s="386"/>
      <c r="T2" s="386"/>
      <c r="U2" s="386"/>
      <c r="W2" s="386">
        <v>3</v>
      </c>
    </row>
    <row r="3" spans="1:24">
      <c r="B3" s="3877" t="s">
        <v>433</v>
      </c>
      <c r="C3" s="3878"/>
      <c r="D3" s="3878"/>
      <c r="E3" s="3878"/>
      <c r="F3" s="3878"/>
      <c r="G3" s="3878"/>
      <c r="H3" s="3878"/>
      <c r="I3" s="3878"/>
      <c r="J3" s="3878"/>
      <c r="K3" s="3878"/>
      <c r="L3" s="3878"/>
      <c r="M3" s="3878"/>
      <c r="N3" s="3878"/>
      <c r="O3" s="3878"/>
      <c r="P3" s="3878"/>
      <c r="Q3" s="3878"/>
      <c r="R3" s="3878"/>
      <c r="S3" s="3878"/>
      <c r="T3" s="3878"/>
      <c r="U3" s="3878"/>
      <c r="V3" s="3878"/>
      <c r="W3" s="3879"/>
    </row>
    <row r="4" spans="1:24">
      <c r="B4" s="389"/>
      <c r="C4" s="390"/>
      <c r="D4" s="390"/>
      <c r="E4" s="390"/>
      <c r="F4" s="390"/>
      <c r="G4" s="390"/>
      <c r="H4" s="390"/>
      <c r="I4" s="390"/>
      <c r="J4" s="390"/>
      <c r="K4" s="390"/>
      <c r="L4" s="390"/>
      <c r="M4" s="390"/>
      <c r="N4" s="390"/>
      <c r="O4" s="390"/>
      <c r="P4" s="390"/>
      <c r="Q4" s="390"/>
      <c r="R4" s="390"/>
      <c r="S4" s="390"/>
      <c r="T4" s="390"/>
      <c r="U4" s="390"/>
      <c r="V4" s="390"/>
      <c r="W4" s="391"/>
    </row>
    <row r="5" spans="1:24">
      <c r="B5" s="392">
        <v>1</v>
      </c>
      <c r="C5" s="393" t="s">
        <v>434</v>
      </c>
      <c r="D5" s="393"/>
      <c r="E5" s="393"/>
      <c r="F5" s="393"/>
      <c r="G5" s="393"/>
      <c r="H5" s="393"/>
      <c r="I5" s="393"/>
      <c r="J5" s="393"/>
      <c r="K5" s="393"/>
      <c r="L5" s="393"/>
      <c r="M5" s="393"/>
      <c r="N5" s="393"/>
      <c r="O5" s="393"/>
      <c r="P5" s="393"/>
      <c r="Q5" s="394"/>
      <c r="R5" s="393"/>
      <c r="S5" s="393"/>
      <c r="T5" s="393"/>
      <c r="U5" s="393"/>
      <c r="V5" s="393"/>
      <c r="W5" s="395"/>
      <c r="X5" s="396"/>
    </row>
    <row r="6" spans="1:24">
      <c r="B6" s="392"/>
      <c r="C6" s="393" t="s">
        <v>435</v>
      </c>
      <c r="D6" s="397"/>
      <c r="E6" s="397"/>
      <c r="F6" s="397"/>
      <c r="G6" s="393"/>
      <c r="H6" s="394"/>
      <c r="I6" s="398"/>
      <c r="J6" s="397"/>
      <c r="K6" s="397"/>
      <c r="L6" s="397"/>
      <c r="M6" s="397"/>
      <c r="N6" s="397"/>
      <c r="O6" s="397"/>
      <c r="P6" s="397"/>
      <c r="Q6" s="397"/>
      <c r="R6" s="397"/>
      <c r="S6" s="397"/>
      <c r="T6" s="397"/>
      <c r="U6" s="397"/>
      <c r="V6" s="397"/>
      <c r="W6" s="395"/>
    </row>
    <row r="7" spans="1:24">
      <c r="B7" s="392">
        <v>2</v>
      </c>
      <c r="C7" s="399" t="s">
        <v>436</v>
      </c>
      <c r="D7" s="399"/>
      <c r="E7" s="399"/>
      <c r="F7" s="397"/>
      <c r="G7" s="400"/>
      <c r="H7" s="400"/>
      <c r="I7" s="400"/>
      <c r="J7" s="400"/>
      <c r="K7" s="400"/>
      <c r="L7" s="400"/>
      <c r="M7" s="400"/>
      <c r="N7" s="397"/>
      <c r="O7" s="397"/>
      <c r="P7" s="397"/>
      <c r="Q7" s="393"/>
      <c r="R7" s="393"/>
      <c r="S7" s="393"/>
      <c r="T7" s="401"/>
      <c r="U7" s="393"/>
      <c r="V7" s="393"/>
      <c r="W7" s="395"/>
    </row>
    <row r="8" spans="1:24">
      <c r="B8" s="392">
        <v>3</v>
      </c>
      <c r="C8" s="399" t="s">
        <v>437</v>
      </c>
      <c r="D8" s="399"/>
      <c r="E8" s="399"/>
      <c r="F8" s="397"/>
      <c r="G8" s="397"/>
      <c r="H8" s="397"/>
      <c r="I8" s="393"/>
      <c r="J8" s="393"/>
      <c r="K8" s="402" t="s">
        <v>438</v>
      </c>
      <c r="L8" s="397" t="s">
        <v>439</v>
      </c>
      <c r="M8" s="397"/>
      <c r="N8" s="397"/>
      <c r="O8" s="397"/>
      <c r="P8" s="397"/>
      <c r="Q8" s="397"/>
      <c r="R8" s="397"/>
      <c r="S8" s="397"/>
      <c r="T8" s="397"/>
      <c r="U8" s="397"/>
      <c r="V8" s="397"/>
      <c r="W8" s="395"/>
    </row>
    <row r="9" spans="1:24">
      <c r="B9" s="392">
        <v>4</v>
      </c>
      <c r="C9" s="397" t="s">
        <v>440</v>
      </c>
      <c r="D9" s="397"/>
      <c r="E9" s="397"/>
      <c r="F9" s="397"/>
      <c r="G9" s="397"/>
      <c r="H9" s="397"/>
      <c r="I9" s="397"/>
      <c r="J9" s="397"/>
      <c r="K9" s="403"/>
      <c r="L9" s="403"/>
      <c r="M9" s="393" t="s">
        <v>441</v>
      </c>
      <c r="N9" s="397"/>
      <c r="O9" s="397"/>
      <c r="P9" s="397"/>
      <c r="Q9" s="397"/>
      <c r="R9" s="397"/>
      <c r="S9" s="397"/>
      <c r="W9" s="395"/>
    </row>
    <row r="10" spans="1:24">
      <c r="B10" s="404"/>
      <c r="C10" s="393" t="s">
        <v>442</v>
      </c>
      <c r="D10" s="397"/>
      <c r="E10" s="397"/>
      <c r="F10" s="397"/>
      <c r="G10" s="397"/>
      <c r="H10" s="397"/>
      <c r="I10" s="397"/>
      <c r="J10" s="397"/>
      <c r="K10" s="397"/>
      <c r="L10" s="397"/>
      <c r="M10" s="393"/>
      <c r="N10" s="393"/>
      <c r="O10" s="393"/>
      <c r="P10" s="393"/>
      <c r="Q10" s="397"/>
      <c r="R10" s="397"/>
      <c r="S10" s="397"/>
      <c r="T10" s="397"/>
      <c r="U10" s="397"/>
      <c r="V10" s="397"/>
      <c r="W10" s="395"/>
    </row>
    <row r="11" spans="1:24">
      <c r="B11" s="392"/>
      <c r="C11" s="405" t="s">
        <v>443</v>
      </c>
      <c r="D11" s="399"/>
      <c r="E11" s="399"/>
      <c r="F11" s="397"/>
      <c r="G11" s="397"/>
      <c r="H11" s="397"/>
      <c r="I11" s="397"/>
      <c r="J11" s="397"/>
      <c r="K11" s="397"/>
      <c r="L11" s="397"/>
      <c r="M11" s="397"/>
      <c r="N11" s="397"/>
      <c r="O11" s="397"/>
      <c r="P11" s="397"/>
      <c r="Q11" s="397"/>
      <c r="R11" s="397"/>
      <c r="S11" s="397"/>
      <c r="T11" s="397"/>
      <c r="U11" s="397"/>
      <c r="V11" s="397"/>
      <c r="W11" s="395"/>
    </row>
    <row r="12" spans="1:24">
      <c r="B12" s="392">
        <v>5</v>
      </c>
      <c r="C12" s="399" t="s">
        <v>444</v>
      </c>
      <c r="D12" s="399"/>
      <c r="E12" s="399"/>
      <c r="F12" s="397"/>
      <c r="G12" s="397"/>
      <c r="H12" s="397"/>
      <c r="I12" s="397"/>
      <c r="J12" s="397"/>
      <c r="K12" s="397"/>
      <c r="L12" s="397"/>
      <c r="M12" s="397"/>
      <c r="N12" s="397"/>
      <c r="O12" s="397"/>
      <c r="P12" s="397"/>
      <c r="Q12" s="397"/>
      <c r="R12" s="397"/>
      <c r="S12" s="397"/>
      <c r="T12" s="397"/>
      <c r="U12" s="397"/>
      <c r="V12" s="397"/>
      <c r="W12" s="395"/>
    </row>
    <row r="13" spans="1:24">
      <c r="B13" s="392"/>
      <c r="C13" s="405" t="s">
        <v>445</v>
      </c>
      <c r="D13" s="399"/>
      <c r="E13" s="405"/>
      <c r="F13" s="393"/>
      <c r="G13" s="393"/>
      <c r="H13" s="406"/>
      <c r="I13" s="397" t="s">
        <v>446</v>
      </c>
      <c r="J13" s="397"/>
      <c r="K13" s="397"/>
      <c r="L13" s="397"/>
      <c r="M13" s="397"/>
      <c r="N13" s="397"/>
      <c r="O13" s="397"/>
      <c r="P13" s="397"/>
      <c r="Q13" s="397"/>
      <c r="R13" s="397"/>
      <c r="S13" s="397"/>
      <c r="T13" s="397"/>
      <c r="U13" s="397"/>
      <c r="V13" s="397"/>
      <c r="W13" s="395"/>
    </row>
    <row r="14" spans="1:24">
      <c r="B14" s="392"/>
      <c r="C14" s="405" t="s">
        <v>447</v>
      </c>
      <c r="D14" s="399"/>
      <c r="E14" s="399"/>
      <c r="F14" s="397"/>
      <c r="G14" s="397"/>
      <c r="H14" s="397"/>
      <c r="I14" s="397"/>
      <c r="J14" s="397"/>
      <c r="K14" s="397"/>
      <c r="L14" s="397"/>
      <c r="M14" s="397"/>
      <c r="N14" s="397"/>
      <c r="O14" s="397"/>
      <c r="P14" s="397"/>
      <c r="Q14" s="397"/>
      <c r="R14" s="397"/>
      <c r="S14" s="397"/>
      <c r="T14" s="397"/>
      <c r="U14" s="397"/>
      <c r="V14" s="397"/>
      <c r="W14" s="395"/>
    </row>
    <row r="15" spans="1:24">
      <c r="B15" s="392">
        <v>6</v>
      </c>
      <c r="C15" s="399" t="s">
        <v>448</v>
      </c>
      <c r="D15" s="399"/>
      <c r="E15" s="399"/>
      <c r="F15" s="397"/>
      <c r="G15" s="397"/>
      <c r="H15" s="397"/>
      <c r="I15" s="397"/>
      <c r="J15" s="397"/>
      <c r="K15" s="397"/>
      <c r="L15" s="397"/>
      <c r="M15" s="397"/>
      <c r="N15" s="397"/>
      <c r="O15" s="397"/>
      <c r="P15" s="397"/>
      <c r="Q15" s="397"/>
      <c r="R15" s="397"/>
      <c r="S15" s="397"/>
      <c r="T15" s="397"/>
      <c r="U15" s="407"/>
      <c r="V15" s="408"/>
      <c r="W15" s="395" t="s">
        <v>327</v>
      </c>
    </row>
    <row r="16" spans="1:24">
      <c r="B16" s="392"/>
      <c r="C16" s="409" t="s">
        <v>449</v>
      </c>
      <c r="D16" s="409"/>
      <c r="E16" s="409"/>
      <c r="F16" s="410"/>
      <c r="G16" s="410"/>
      <c r="H16" s="410"/>
      <c r="I16" s="410"/>
      <c r="J16" s="410"/>
      <c r="K16" s="410"/>
      <c r="L16" s="410"/>
      <c r="M16" s="410"/>
      <c r="N16" s="410"/>
      <c r="O16" s="410"/>
      <c r="P16" s="410"/>
      <c r="Q16" s="410"/>
      <c r="R16" s="410"/>
      <c r="S16" s="410"/>
      <c r="T16" s="410"/>
      <c r="U16" s="411"/>
      <c r="V16" s="410"/>
      <c r="W16" s="395"/>
    </row>
    <row r="17" spans="2:23">
      <c r="B17" s="392">
        <v>7</v>
      </c>
      <c r="C17" s="399" t="s">
        <v>450</v>
      </c>
      <c r="D17" s="399"/>
      <c r="E17" s="399"/>
      <c r="F17" s="397"/>
      <c r="G17" s="397"/>
      <c r="H17" s="397"/>
      <c r="I17" s="397"/>
      <c r="J17" s="397"/>
      <c r="K17" s="397"/>
      <c r="L17" s="397"/>
      <c r="M17" s="397"/>
      <c r="N17" s="397"/>
      <c r="O17" s="397"/>
      <c r="P17" s="397"/>
      <c r="Q17" s="397"/>
      <c r="R17" s="397"/>
      <c r="S17" s="397"/>
      <c r="T17" s="397"/>
      <c r="U17" s="397"/>
      <c r="V17" s="397"/>
      <c r="W17" s="395"/>
    </row>
    <row r="18" spans="2:23">
      <c r="B18" s="392"/>
      <c r="C18" s="405" t="s">
        <v>451</v>
      </c>
      <c r="D18" s="399"/>
      <c r="E18" s="399"/>
      <c r="F18" s="397"/>
      <c r="G18" s="410"/>
      <c r="H18" s="410" t="s">
        <v>3475</v>
      </c>
      <c r="I18" s="410"/>
      <c r="J18" s="410"/>
      <c r="K18" s="410"/>
      <c r="L18" s="410"/>
      <c r="M18" s="410"/>
      <c r="N18" s="410"/>
      <c r="O18" s="410"/>
      <c r="P18" s="410"/>
      <c r="Q18" s="412"/>
      <c r="R18" s="410"/>
      <c r="S18" s="409"/>
      <c r="T18" s="410"/>
      <c r="U18" s="405" t="s">
        <v>452</v>
      </c>
      <c r="V18" s="405"/>
      <c r="W18" s="395"/>
    </row>
    <row r="19" spans="2:23" ht="12.95" customHeight="1">
      <c r="B19" s="392"/>
      <c r="C19" s="409"/>
      <c r="D19" s="3662" t="s">
        <v>3476</v>
      </c>
      <c r="E19" s="409"/>
      <c r="F19" s="409"/>
      <c r="G19" s="397"/>
      <c r="H19" s="397"/>
      <c r="I19" s="397"/>
      <c r="J19" s="397"/>
      <c r="K19" s="397"/>
      <c r="L19" s="397"/>
      <c r="M19" s="397"/>
      <c r="N19" s="397"/>
      <c r="O19" s="397"/>
      <c r="P19" s="397"/>
      <c r="Q19" s="400"/>
      <c r="R19" s="400"/>
      <c r="S19" s="397"/>
      <c r="T19" s="397"/>
      <c r="U19" s="397"/>
      <c r="V19" s="397"/>
      <c r="W19" s="395"/>
    </row>
    <row r="20" spans="2:23" ht="12" customHeight="1">
      <c r="B20" s="392"/>
      <c r="C20" s="413"/>
      <c r="D20" s="413" t="s">
        <v>453</v>
      </c>
      <c r="E20" s="413"/>
      <c r="F20" s="397"/>
      <c r="G20" s="397"/>
      <c r="H20" s="397"/>
      <c r="I20" s="397"/>
      <c r="J20" s="397"/>
      <c r="K20" s="397"/>
      <c r="L20" s="397"/>
      <c r="M20" s="397"/>
      <c r="N20" s="397"/>
      <c r="O20" s="397"/>
      <c r="P20" s="397"/>
      <c r="Q20" s="400"/>
      <c r="R20" s="400"/>
      <c r="S20" s="397"/>
      <c r="T20" s="397"/>
      <c r="U20" s="397"/>
      <c r="V20" s="397"/>
      <c r="W20" s="395"/>
    </row>
    <row r="21" spans="2:23" ht="14.25" customHeight="1">
      <c r="B21" s="392">
        <v>8</v>
      </c>
      <c r="C21" s="399" t="s">
        <v>454</v>
      </c>
      <c r="D21" s="399"/>
      <c r="E21" s="399"/>
      <c r="F21" s="397"/>
      <c r="G21" s="397"/>
      <c r="H21" s="397"/>
      <c r="I21" s="397"/>
      <c r="J21" s="397"/>
      <c r="K21" s="397"/>
      <c r="L21" s="397"/>
      <c r="M21" s="397"/>
      <c r="N21" s="397"/>
      <c r="O21" s="397"/>
      <c r="P21" s="393"/>
      <c r="Q21" s="407"/>
      <c r="R21" s="411" t="s">
        <v>455</v>
      </c>
      <c r="S21" s="397" t="s">
        <v>456</v>
      </c>
      <c r="T21" s="397"/>
      <c r="U21" s="397"/>
      <c r="V21" s="397"/>
      <c r="W21" s="395"/>
    </row>
    <row r="22" spans="2:23">
      <c r="B22" s="392">
        <v>9</v>
      </c>
      <c r="C22" s="399" t="s">
        <v>457</v>
      </c>
      <c r="D22" s="399"/>
      <c r="E22" s="399"/>
      <c r="F22" s="397"/>
      <c r="G22" s="397"/>
      <c r="H22" s="397"/>
      <c r="I22" s="397"/>
      <c r="J22" s="397"/>
      <c r="K22" s="397"/>
      <c r="L22" s="397"/>
      <c r="M22" s="397"/>
      <c r="N22" s="397"/>
      <c r="O22" s="397"/>
      <c r="P22" s="397"/>
      <c r="Q22" s="397"/>
      <c r="R22" s="397"/>
      <c r="S22" s="397"/>
      <c r="T22" s="397"/>
      <c r="U22" s="397"/>
      <c r="V22" s="397"/>
      <c r="W22" s="395"/>
    </row>
    <row r="23" spans="2:23">
      <c r="B23" s="392"/>
      <c r="C23" s="405" t="s">
        <v>458</v>
      </c>
      <c r="D23" s="399"/>
      <c r="E23" s="399"/>
      <c r="F23" s="397"/>
      <c r="G23" s="397"/>
      <c r="H23" s="397"/>
      <c r="I23" s="397"/>
      <c r="J23" s="397"/>
      <c r="K23" s="397"/>
      <c r="L23" s="397"/>
      <c r="M23" s="397"/>
      <c r="N23" s="397"/>
      <c r="O23" s="397"/>
      <c r="P23" s="397"/>
      <c r="Q23" s="397"/>
      <c r="R23" s="397"/>
      <c r="S23" s="397"/>
      <c r="T23" s="397"/>
      <c r="U23" s="397"/>
      <c r="V23" s="397"/>
      <c r="W23" s="395"/>
    </row>
    <row r="24" spans="2:23">
      <c r="B24" s="392"/>
      <c r="C24" s="405" t="s">
        <v>459</v>
      </c>
      <c r="D24" s="399"/>
      <c r="E24" s="399"/>
      <c r="F24" s="397"/>
      <c r="G24" s="397"/>
      <c r="H24" s="397"/>
      <c r="I24" s="397"/>
      <c r="J24" s="397"/>
      <c r="K24" s="397"/>
      <c r="L24" s="397"/>
      <c r="M24" s="397"/>
      <c r="N24" s="397"/>
      <c r="O24" s="397"/>
      <c r="P24" s="397"/>
      <c r="Q24" s="397"/>
      <c r="R24" s="397"/>
      <c r="S24" s="397"/>
      <c r="T24" s="397"/>
      <c r="U24" s="397"/>
      <c r="V24" s="397"/>
      <c r="W24" s="395"/>
    </row>
    <row r="25" spans="2:23">
      <c r="B25" s="392"/>
      <c r="C25" s="405" t="s">
        <v>460</v>
      </c>
      <c r="D25" s="399"/>
      <c r="E25" s="399"/>
      <c r="F25" s="397"/>
      <c r="G25" s="397"/>
      <c r="H25" s="397"/>
      <c r="I25" s="397"/>
      <c r="J25" s="397"/>
      <c r="K25" s="397"/>
      <c r="L25" s="397"/>
      <c r="M25" s="397"/>
      <c r="N25" s="397"/>
      <c r="O25" s="397"/>
      <c r="P25" s="397"/>
      <c r="Q25" s="397"/>
      <c r="R25" s="397"/>
      <c r="S25" s="397"/>
      <c r="T25" s="397"/>
      <c r="U25" s="397"/>
      <c r="V25" s="397"/>
      <c r="W25" s="395"/>
    </row>
    <row r="26" spans="2:23">
      <c r="B26" s="392"/>
      <c r="C26" s="405" t="s">
        <v>461</v>
      </c>
      <c r="D26" s="399"/>
      <c r="E26" s="399"/>
      <c r="F26" s="397"/>
      <c r="G26" s="397"/>
      <c r="H26" s="397"/>
      <c r="I26" s="397"/>
      <c r="J26" s="397"/>
      <c r="K26" s="397"/>
      <c r="L26" s="397"/>
      <c r="M26" s="397"/>
      <c r="N26" s="397"/>
      <c r="O26" s="397"/>
      <c r="P26" s="397"/>
      <c r="Q26" s="397"/>
      <c r="R26" s="397"/>
      <c r="S26" s="397"/>
      <c r="T26" s="397"/>
      <c r="U26" s="397"/>
      <c r="V26" s="397"/>
      <c r="W26" s="395"/>
    </row>
    <row r="27" spans="2:23">
      <c r="B27" s="392"/>
      <c r="C27" s="405" t="s">
        <v>462</v>
      </c>
      <c r="D27" s="399"/>
      <c r="E27" s="399"/>
      <c r="F27" s="397"/>
      <c r="G27" s="397"/>
      <c r="H27" s="397"/>
      <c r="I27" s="397"/>
      <c r="J27" s="397"/>
      <c r="K27" s="397"/>
      <c r="L27" s="397"/>
      <c r="M27" s="397"/>
      <c r="N27" s="397"/>
      <c r="O27" s="397"/>
      <c r="P27" s="397"/>
      <c r="Q27" s="397"/>
      <c r="R27" s="397"/>
      <c r="S27" s="397"/>
      <c r="T27" s="397"/>
      <c r="U27" s="397"/>
      <c r="V27" s="397"/>
      <c r="W27" s="395"/>
    </row>
    <row r="28" spans="2:23">
      <c r="B28" s="392"/>
      <c r="C28" s="405" t="s">
        <v>463</v>
      </c>
      <c r="D28" s="399"/>
      <c r="E28" s="399"/>
      <c r="F28" s="397"/>
      <c r="G28" s="397"/>
      <c r="H28" s="397"/>
      <c r="I28" s="397"/>
      <c r="J28" s="397"/>
      <c r="K28" s="397"/>
      <c r="L28" s="397"/>
      <c r="M28" s="397"/>
      <c r="N28" s="397"/>
      <c r="O28" s="397"/>
      <c r="P28" s="397"/>
      <c r="Q28" s="397"/>
      <c r="R28" s="397"/>
      <c r="S28" s="397"/>
      <c r="T28" s="397"/>
      <c r="U28" s="397"/>
      <c r="V28" s="397"/>
      <c r="W28" s="395"/>
    </row>
    <row r="29" spans="2:23">
      <c r="B29" s="392"/>
      <c r="C29" s="405" t="s">
        <v>464</v>
      </c>
      <c r="D29" s="399"/>
      <c r="E29" s="399"/>
      <c r="F29" s="397"/>
      <c r="G29" s="397"/>
      <c r="H29" s="397"/>
      <c r="I29" s="397"/>
      <c r="J29" s="397"/>
      <c r="K29" s="397"/>
      <c r="L29" s="397"/>
      <c r="M29" s="397"/>
      <c r="N29" s="414"/>
      <c r="O29" s="397"/>
      <c r="P29" s="397"/>
      <c r="Q29" s="397"/>
      <c r="R29" s="397"/>
      <c r="S29" s="397"/>
      <c r="T29" s="397"/>
      <c r="U29" s="397"/>
      <c r="V29" s="397"/>
      <c r="W29" s="395"/>
    </row>
    <row r="30" spans="2:23" ht="13.5" customHeight="1">
      <c r="B30" s="415"/>
      <c r="C30" s="384"/>
      <c r="D30" s="416"/>
      <c r="E30" s="384"/>
      <c r="F30" s="386"/>
      <c r="G30" s="386"/>
      <c r="H30" s="386"/>
      <c r="I30" s="386"/>
      <c r="J30" s="386"/>
      <c r="K30" s="386"/>
      <c r="L30" s="386"/>
      <c r="M30" s="386"/>
      <c r="N30" s="386"/>
      <c r="O30" s="386"/>
      <c r="P30" s="386"/>
      <c r="Q30" s="386"/>
      <c r="R30" s="386"/>
      <c r="S30" s="386"/>
      <c r="T30" s="386"/>
      <c r="U30" s="386"/>
      <c r="V30" s="386"/>
      <c r="W30" s="417"/>
    </row>
    <row r="31" spans="2:23">
      <c r="B31" s="418" t="s">
        <v>7</v>
      </c>
      <c r="C31" s="419"/>
      <c r="D31" s="419"/>
      <c r="E31" s="419"/>
      <c r="F31" s="420"/>
      <c r="G31" s="421"/>
      <c r="H31" s="420"/>
      <c r="I31" s="420"/>
      <c r="J31" s="420"/>
      <c r="K31" s="421"/>
      <c r="L31" s="420" t="s">
        <v>465</v>
      </c>
      <c r="M31" s="420"/>
      <c r="N31" s="421"/>
      <c r="O31" s="420"/>
      <c r="P31" s="420"/>
      <c r="Q31" s="420"/>
      <c r="R31" s="422" t="s">
        <v>466</v>
      </c>
      <c r="S31" s="420"/>
      <c r="T31" s="420"/>
      <c r="U31" s="420"/>
      <c r="V31" s="420"/>
      <c r="W31" s="418" t="s">
        <v>7</v>
      </c>
    </row>
    <row r="32" spans="2:23">
      <c r="B32" s="423" t="s">
        <v>467</v>
      </c>
      <c r="C32" s="424"/>
      <c r="D32" s="425" t="s">
        <v>468</v>
      </c>
      <c r="E32" s="384"/>
      <c r="F32" s="386"/>
      <c r="G32" s="417"/>
      <c r="H32" s="386" t="s">
        <v>469</v>
      </c>
      <c r="I32" s="386"/>
      <c r="J32" s="386"/>
      <c r="K32" s="417"/>
      <c r="L32" s="386" t="s">
        <v>470</v>
      </c>
      <c r="M32" s="386"/>
      <c r="N32" s="417"/>
      <c r="O32" s="386"/>
      <c r="P32" s="386"/>
      <c r="Q32" s="386"/>
      <c r="R32" s="426" t="s">
        <v>471</v>
      </c>
      <c r="S32" s="386"/>
      <c r="T32" s="386"/>
      <c r="U32" s="427"/>
      <c r="V32" s="386"/>
      <c r="W32" s="423" t="s">
        <v>467</v>
      </c>
    </row>
    <row r="33" spans="2:23">
      <c r="B33" s="428"/>
      <c r="C33" s="424"/>
      <c r="D33" s="425" t="s">
        <v>472</v>
      </c>
      <c r="E33" s="384"/>
      <c r="F33" s="386"/>
      <c r="G33" s="417"/>
      <c r="H33" s="386" t="s">
        <v>473</v>
      </c>
      <c r="I33" s="386"/>
      <c r="J33" s="386"/>
      <c r="K33" s="417"/>
      <c r="L33" s="386" t="s">
        <v>474</v>
      </c>
      <c r="M33" s="386"/>
      <c r="N33" s="417"/>
      <c r="O33" s="429"/>
      <c r="P33" s="429"/>
      <c r="Q33" s="429"/>
      <c r="R33" s="430" t="s">
        <v>475</v>
      </c>
      <c r="S33" s="429"/>
      <c r="T33" s="429"/>
      <c r="U33" s="429"/>
      <c r="V33" s="429"/>
      <c r="W33" s="423"/>
    </row>
    <row r="34" spans="2:23">
      <c r="B34" s="428"/>
      <c r="C34" s="424"/>
      <c r="D34" s="384"/>
      <c r="E34" s="384"/>
      <c r="F34" s="386"/>
      <c r="G34" s="417"/>
      <c r="H34" s="386" t="s">
        <v>476</v>
      </c>
      <c r="I34" s="386"/>
      <c r="J34" s="386"/>
      <c r="K34" s="417"/>
      <c r="L34" s="386" t="s">
        <v>477</v>
      </c>
      <c r="M34" s="386"/>
      <c r="N34" s="417"/>
      <c r="O34" s="429"/>
      <c r="P34" s="429"/>
      <c r="Q34" s="430"/>
      <c r="R34" s="430" t="s">
        <v>478</v>
      </c>
      <c r="S34" s="429"/>
      <c r="T34" s="429"/>
      <c r="U34" s="429"/>
      <c r="V34" s="429"/>
      <c r="W34" s="423"/>
    </row>
    <row r="35" spans="2:23">
      <c r="B35" s="428"/>
      <c r="C35" s="424"/>
      <c r="D35" s="384"/>
      <c r="E35" s="384"/>
      <c r="F35" s="386"/>
      <c r="G35" s="417"/>
      <c r="H35" s="386"/>
      <c r="I35" s="386"/>
      <c r="J35" s="386"/>
      <c r="K35" s="417"/>
      <c r="L35" s="386"/>
      <c r="M35" s="386"/>
      <c r="N35" s="417"/>
      <c r="O35" s="386"/>
      <c r="P35" s="386"/>
      <c r="Q35" s="431"/>
      <c r="R35" s="429"/>
      <c r="S35" s="429" t="s">
        <v>479</v>
      </c>
      <c r="T35" s="429"/>
      <c r="U35" s="429"/>
      <c r="V35" s="429"/>
      <c r="W35" s="423"/>
    </row>
    <row r="36" spans="2:23">
      <c r="B36" s="428"/>
      <c r="C36" s="424"/>
      <c r="D36" s="384"/>
      <c r="E36" s="384"/>
      <c r="F36" s="386"/>
      <c r="G36" s="417"/>
      <c r="H36" s="386"/>
      <c r="I36" s="386"/>
      <c r="J36" s="386"/>
      <c r="K36" s="417"/>
      <c r="L36" s="386"/>
      <c r="M36" s="386"/>
      <c r="N36" s="417"/>
      <c r="O36" s="386" t="s">
        <v>480</v>
      </c>
      <c r="P36" s="386"/>
      <c r="Q36" s="432"/>
      <c r="R36" s="386" t="s">
        <v>481</v>
      </c>
      <c r="S36" s="417"/>
      <c r="T36" s="386"/>
      <c r="U36" s="433" t="s">
        <v>482</v>
      </c>
      <c r="V36" s="386"/>
      <c r="W36" s="423"/>
    </row>
    <row r="37" spans="2:23" ht="3.75" customHeight="1">
      <c r="B37" s="428"/>
      <c r="C37" s="424"/>
      <c r="D37" s="384"/>
      <c r="E37" s="384"/>
      <c r="F37" s="386"/>
      <c r="G37" s="417"/>
      <c r="H37" s="386"/>
      <c r="I37" s="386"/>
      <c r="J37" s="386"/>
      <c r="K37" s="417"/>
      <c r="L37" s="386"/>
      <c r="M37" s="386"/>
      <c r="N37" s="417"/>
      <c r="O37" s="386"/>
      <c r="P37" s="427"/>
      <c r="Q37" s="434"/>
      <c r="R37" s="386"/>
      <c r="S37" s="417"/>
      <c r="T37" s="386"/>
      <c r="U37" s="427"/>
      <c r="V37" s="386"/>
      <c r="W37" s="423"/>
    </row>
    <row r="38" spans="2:23" ht="12.95" customHeight="1">
      <c r="B38" s="435">
        <v>1</v>
      </c>
      <c r="C38" s="436" t="s">
        <v>483</v>
      </c>
      <c r="D38" s="436"/>
      <c r="E38" s="437"/>
      <c r="F38" s="438"/>
      <c r="G38" s="439"/>
      <c r="H38" s="438"/>
      <c r="I38" s="438"/>
      <c r="J38" s="438"/>
      <c r="K38" s="439"/>
      <c r="L38" s="438"/>
      <c r="M38" s="438"/>
      <c r="N38" s="439"/>
      <c r="O38" s="438"/>
      <c r="P38" s="439"/>
      <c r="Q38" s="438"/>
      <c r="R38" s="438"/>
      <c r="S38" s="439"/>
      <c r="T38" s="438"/>
      <c r="U38" s="438"/>
      <c r="V38" s="438"/>
      <c r="W38" s="435">
        <v>1</v>
      </c>
    </row>
    <row r="39" spans="2:23" ht="12.95" customHeight="1">
      <c r="B39" s="435">
        <v>2</v>
      </c>
      <c r="C39" s="437" t="s">
        <v>484</v>
      </c>
      <c r="D39" s="437"/>
      <c r="E39" s="437"/>
      <c r="F39" s="438"/>
      <c r="G39" s="439"/>
      <c r="H39" s="438" t="s">
        <v>485</v>
      </c>
      <c r="I39" s="438"/>
      <c r="J39" s="438"/>
      <c r="K39" s="439"/>
      <c r="L39" s="438"/>
      <c r="M39" s="440">
        <v>16668997</v>
      </c>
      <c r="N39" s="439"/>
      <c r="O39" s="440"/>
      <c r="P39" s="3854">
        <v>16668997</v>
      </c>
      <c r="Q39" s="438"/>
      <c r="R39" s="438"/>
      <c r="S39" s="439"/>
      <c r="T39" s="438"/>
      <c r="U39" s="441"/>
      <c r="V39" s="438"/>
      <c r="W39" s="435">
        <v>2</v>
      </c>
    </row>
    <row r="40" spans="2:23" ht="12.95" customHeight="1">
      <c r="B40" s="435">
        <v>3</v>
      </c>
      <c r="C40" s="437"/>
      <c r="D40" s="437"/>
      <c r="E40" s="437"/>
      <c r="F40" s="438"/>
      <c r="G40" s="439"/>
      <c r="H40" s="438"/>
      <c r="I40" s="438"/>
      <c r="J40" s="438"/>
      <c r="K40" s="439"/>
      <c r="L40" s="438"/>
      <c r="M40" s="438"/>
      <c r="N40" s="439"/>
      <c r="O40" s="438"/>
      <c r="P40" s="442"/>
      <c r="Q40" s="438"/>
      <c r="R40" s="438"/>
      <c r="S40" s="439"/>
      <c r="T40" s="438"/>
      <c r="U40" s="438"/>
      <c r="V40" s="438"/>
      <c r="W40" s="435">
        <v>3</v>
      </c>
    </row>
    <row r="41" spans="2:23" ht="12.95" customHeight="1">
      <c r="B41" s="435">
        <v>4</v>
      </c>
      <c r="C41" s="443"/>
      <c r="D41" s="443"/>
      <c r="E41" s="437"/>
      <c r="F41" s="438"/>
      <c r="G41" s="439"/>
      <c r="H41" s="438"/>
      <c r="I41" s="438"/>
      <c r="J41" s="438"/>
      <c r="K41" s="439"/>
      <c r="L41" s="438"/>
      <c r="M41" s="438"/>
      <c r="N41" s="439"/>
      <c r="O41" s="438"/>
      <c r="P41" s="442"/>
      <c r="Q41" s="438"/>
      <c r="R41" s="438"/>
      <c r="S41" s="439"/>
      <c r="T41" s="438"/>
      <c r="U41" s="438"/>
      <c r="V41" s="438"/>
      <c r="W41" s="435">
        <v>4</v>
      </c>
    </row>
    <row r="42" spans="2:23" ht="12.95" customHeight="1">
      <c r="B42" s="435">
        <v>5</v>
      </c>
      <c r="C42" s="437"/>
      <c r="D42" s="437"/>
      <c r="E42" s="437"/>
      <c r="F42" s="438"/>
      <c r="G42" s="439"/>
      <c r="H42" s="438"/>
      <c r="I42" s="438"/>
      <c r="J42" s="438"/>
      <c r="K42" s="439"/>
      <c r="L42" s="438"/>
      <c r="M42" s="438"/>
      <c r="N42" s="439"/>
      <c r="O42" s="438"/>
      <c r="P42" s="439"/>
      <c r="Q42" s="438"/>
      <c r="R42" s="438"/>
      <c r="S42" s="439"/>
      <c r="T42" s="438"/>
      <c r="U42" s="438"/>
      <c r="V42" s="438"/>
      <c r="W42" s="435">
        <v>5</v>
      </c>
    </row>
    <row r="43" spans="2:23" ht="12.95" customHeight="1">
      <c r="B43" s="435">
        <v>6</v>
      </c>
      <c r="C43" s="443"/>
      <c r="D43" s="443"/>
      <c r="E43" s="437"/>
      <c r="F43" s="438"/>
      <c r="G43" s="439"/>
      <c r="H43" s="438"/>
      <c r="I43" s="438"/>
      <c r="J43" s="438"/>
      <c r="K43" s="439"/>
      <c r="L43" s="438"/>
      <c r="M43" s="438"/>
      <c r="N43" s="439"/>
      <c r="O43" s="438"/>
      <c r="P43" s="442"/>
      <c r="Q43" s="438"/>
      <c r="R43" s="438"/>
      <c r="S43" s="439"/>
      <c r="T43" s="438"/>
      <c r="U43" s="438"/>
      <c r="V43" s="438"/>
      <c r="W43" s="435">
        <v>6</v>
      </c>
    </row>
    <row r="44" spans="2:23" ht="12.95" customHeight="1">
      <c r="B44" s="435">
        <v>7</v>
      </c>
      <c r="C44" s="437"/>
      <c r="D44" s="437"/>
      <c r="E44" s="437"/>
      <c r="F44" s="438"/>
      <c r="G44" s="439"/>
      <c r="H44" s="438"/>
      <c r="I44" s="438"/>
      <c r="J44" s="438"/>
      <c r="K44" s="439"/>
      <c r="L44" s="438"/>
      <c r="M44" s="444"/>
      <c r="N44" s="439"/>
      <c r="O44" s="438"/>
      <c r="P44" s="445"/>
      <c r="Q44" s="438"/>
      <c r="R44" s="438"/>
      <c r="S44" s="439"/>
      <c r="T44" s="438"/>
      <c r="U44" s="438"/>
      <c r="V44" s="438"/>
      <c r="W44" s="435">
        <v>7</v>
      </c>
    </row>
    <row r="45" spans="2:23" ht="12.95" customHeight="1">
      <c r="B45" s="435">
        <v>8</v>
      </c>
      <c r="C45" s="437"/>
      <c r="D45" s="437"/>
      <c r="E45" s="437"/>
      <c r="F45" s="438"/>
      <c r="G45" s="439"/>
      <c r="H45" s="438"/>
      <c r="I45" s="438"/>
      <c r="J45" s="438"/>
      <c r="K45" s="439"/>
      <c r="L45" s="438"/>
      <c r="M45" s="438"/>
      <c r="N45" s="439"/>
      <c r="O45" s="438"/>
      <c r="P45" s="439"/>
      <c r="Q45" s="438"/>
      <c r="R45" s="438"/>
      <c r="S45" s="439"/>
      <c r="T45" s="438"/>
      <c r="U45" s="438"/>
      <c r="V45" s="438"/>
      <c r="W45" s="435">
        <v>8</v>
      </c>
    </row>
    <row r="46" spans="2:23" ht="12.95" customHeight="1">
      <c r="B46" s="435">
        <v>9</v>
      </c>
      <c r="C46" s="446"/>
      <c r="D46" s="447"/>
      <c r="E46" s="447"/>
      <c r="F46" s="447"/>
      <c r="G46" s="447"/>
      <c r="H46" s="446"/>
      <c r="I46" s="447"/>
      <c r="J46" s="447"/>
      <c r="K46" s="448"/>
      <c r="L46" s="447"/>
      <c r="M46" s="447"/>
      <c r="N46" s="447"/>
      <c r="O46" s="446"/>
      <c r="P46" s="448"/>
      <c r="Q46" s="438"/>
      <c r="R46" s="438"/>
      <c r="S46" s="439"/>
      <c r="T46" s="438"/>
      <c r="U46" s="438"/>
      <c r="V46" s="438"/>
      <c r="W46" s="435">
        <v>9</v>
      </c>
    </row>
    <row r="47" spans="2:23" ht="12.95" customHeight="1">
      <c r="B47" s="435">
        <v>10</v>
      </c>
      <c r="H47" s="449"/>
      <c r="I47" s="450"/>
      <c r="J47" s="450"/>
      <c r="K47" s="451"/>
      <c r="O47" s="449"/>
      <c r="P47" s="451"/>
      <c r="Q47" s="438"/>
      <c r="R47" s="438"/>
      <c r="S47" s="439"/>
      <c r="T47" s="438"/>
      <c r="U47" s="438"/>
      <c r="V47" s="438"/>
      <c r="W47" s="435">
        <v>10</v>
      </c>
    </row>
    <row r="48" spans="2:23" ht="12.95" customHeight="1">
      <c r="B48" s="435">
        <v>11</v>
      </c>
      <c r="C48" s="437"/>
      <c r="D48" s="437"/>
      <c r="E48" s="437"/>
      <c r="F48" s="438"/>
      <c r="G48" s="439"/>
      <c r="H48" s="438"/>
      <c r="I48" s="438"/>
      <c r="J48" s="438"/>
      <c r="K48" s="439"/>
      <c r="L48" s="438"/>
      <c r="M48" s="438"/>
      <c r="N48" s="439"/>
      <c r="O48" s="438"/>
      <c r="P48" s="439"/>
      <c r="Q48" s="438"/>
      <c r="R48" s="438"/>
      <c r="S48" s="439"/>
      <c r="T48" s="438"/>
      <c r="U48" s="438"/>
      <c r="V48" s="438"/>
      <c r="W48" s="435">
        <v>11</v>
      </c>
    </row>
    <row r="49" spans="2:23" ht="12.95" customHeight="1">
      <c r="B49" s="435">
        <v>12</v>
      </c>
      <c r="C49" s="437"/>
      <c r="D49" s="437"/>
      <c r="E49" s="437"/>
      <c r="F49" s="438"/>
      <c r="G49" s="439"/>
      <c r="H49" s="438"/>
      <c r="I49" s="438"/>
      <c r="J49" s="438"/>
      <c r="K49" s="439"/>
      <c r="L49" s="438"/>
      <c r="M49" s="438"/>
      <c r="N49" s="439"/>
      <c r="O49" s="438"/>
      <c r="P49" s="439"/>
      <c r="Q49" s="438"/>
      <c r="R49" s="438"/>
      <c r="S49" s="439"/>
      <c r="T49" s="438"/>
      <c r="U49" s="438"/>
      <c r="V49" s="438"/>
      <c r="W49" s="435">
        <v>12</v>
      </c>
    </row>
    <row r="50" spans="2:23" ht="12.95" customHeight="1">
      <c r="B50" s="435">
        <v>13</v>
      </c>
      <c r="C50" s="437"/>
      <c r="D50" s="437"/>
      <c r="E50" s="437"/>
      <c r="F50" s="438"/>
      <c r="G50" s="439"/>
      <c r="H50" s="438"/>
      <c r="I50" s="438"/>
      <c r="J50" s="438"/>
      <c r="K50" s="439"/>
      <c r="L50" s="438"/>
      <c r="M50" s="438"/>
      <c r="N50" s="439"/>
      <c r="O50" s="438"/>
      <c r="P50" s="439"/>
      <c r="Q50" s="438"/>
      <c r="R50" s="438"/>
      <c r="S50" s="439"/>
      <c r="T50" s="438"/>
      <c r="U50" s="438"/>
      <c r="V50" s="438"/>
      <c r="W50" s="435">
        <v>13</v>
      </c>
    </row>
    <row r="51" spans="2:23" ht="12.95" customHeight="1">
      <c r="B51" s="435">
        <v>14</v>
      </c>
      <c r="C51" s="437"/>
      <c r="D51" s="437"/>
      <c r="E51" s="437"/>
      <c r="F51" s="438"/>
      <c r="G51" s="439"/>
      <c r="H51" s="438"/>
      <c r="I51" s="438"/>
      <c r="J51" s="438"/>
      <c r="K51" s="439"/>
      <c r="L51" s="438"/>
      <c r="M51" s="438"/>
      <c r="N51" s="439"/>
      <c r="O51" s="438"/>
      <c r="P51" s="439"/>
      <c r="Q51" s="438"/>
      <c r="R51" s="438"/>
      <c r="S51" s="439"/>
      <c r="T51" s="438"/>
      <c r="U51" s="438"/>
      <c r="V51" s="438"/>
      <c r="W51" s="435">
        <v>14</v>
      </c>
    </row>
    <row r="52" spans="2:23" ht="12.95" customHeight="1">
      <c r="B52" s="435">
        <v>15</v>
      </c>
      <c r="C52" s="437"/>
      <c r="D52" s="437"/>
      <c r="E52" s="437"/>
      <c r="F52" s="438"/>
      <c r="G52" s="439"/>
      <c r="H52" s="438"/>
      <c r="I52" s="438"/>
      <c r="J52" s="438"/>
      <c r="K52" s="439"/>
      <c r="L52" s="438"/>
      <c r="M52" s="438"/>
      <c r="N52" s="439"/>
      <c r="O52" s="438"/>
      <c r="P52" s="442"/>
      <c r="Q52" s="438"/>
      <c r="R52" s="438"/>
      <c r="S52" s="439"/>
      <c r="T52" s="438"/>
      <c r="U52" s="438"/>
      <c r="V52" s="438"/>
      <c r="W52" s="435">
        <v>15</v>
      </c>
    </row>
    <row r="53" spans="2:23" ht="12.95" customHeight="1">
      <c r="B53" s="435">
        <v>16</v>
      </c>
      <c r="C53" s="452"/>
      <c r="D53" s="437"/>
      <c r="E53" s="437"/>
      <c r="F53" s="438"/>
      <c r="G53" s="439"/>
      <c r="H53" s="438"/>
      <c r="I53" s="438"/>
      <c r="J53" s="438"/>
      <c r="K53" s="439"/>
      <c r="L53" s="438"/>
      <c r="M53" s="438"/>
      <c r="N53" s="439"/>
      <c r="O53" s="438"/>
      <c r="P53" s="439"/>
      <c r="Q53" s="438"/>
      <c r="R53" s="438"/>
      <c r="S53" s="439"/>
      <c r="T53" s="438"/>
      <c r="U53" s="438"/>
      <c r="V53" s="438"/>
      <c r="W53" s="435">
        <v>16</v>
      </c>
    </row>
    <row r="54" spans="2:23" ht="12.95" customHeight="1">
      <c r="B54" s="435">
        <v>17</v>
      </c>
      <c r="C54" s="437"/>
      <c r="D54" s="437"/>
      <c r="E54" s="437"/>
      <c r="F54" s="438"/>
      <c r="G54" s="439"/>
      <c r="H54" s="438"/>
      <c r="I54" s="438"/>
      <c r="J54" s="438"/>
      <c r="K54" s="439"/>
      <c r="L54" s="438"/>
      <c r="M54" s="438"/>
      <c r="N54" s="439"/>
      <c r="O54" s="438"/>
      <c r="P54" s="439"/>
      <c r="Q54" s="438"/>
      <c r="R54" s="438"/>
      <c r="S54" s="439"/>
      <c r="T54" s="438"/>
      <c r="U54" s="438"/>
      <c r="V54" s="438"/>
      <c r="W54" s="435">
        <v>17</v>
      </c>
    </row>
    <row r="55" spans="2:23" ht="12.95" customHeight="1">
      <c r="B55" s="435">
        <v>18</v>
      </c>
      <c r="C55" s="437"/>
      <c r="D55" s="437"/>
      <c r="E55" s="437"/>
      <c r="F55" s="438"/>
      <c r="G55" s="439"/>
      <c r="H55" s="438"/>
      <c r="I55" s="438"/>
      <c r="J55" s="438"/>
      <c r="K55" s="439"/>
      <c r="L55" s="438"/>
      <c r="M55" s="438"/>
      <c r="N55" s="439"/>
      <c r="O55" s="438"/>
      <c r="P55" s="439"/>
      <c r="Q55" s="438"/>
      <c r="R55" s="438"/>
      <c r="S55" s="439"/>
      <c r="T55" s="438"/>
      <c r="U55" s="438"/>
      <c r="V55" s="438"/>
      <c r="W55" s="435">
        <v>18</v>
      </c>
    </row>
    <row r="56" spans="2:23" ht="12.95" customHeight="1">
      <c r="B56" s="435">
        <v>19</v>
      </c>
      <c r="C56" s="437"/>
      <c r="D56" s="437"/>
      <c r="E56" s="437"/>
      <c r="F56" s="438"/>
      <c r="G56" s="439"/>
      <c r="H56" s="438"/>
      <c r="I56" s="438"/>
      <c r="J56" s="438"/>
      <c r="K56" s="439"/>
      <c r="L56" s="438"/>
      <c r="M56" s="438"/>
      <c r="N56" s="439"/>
      <c r="O56" s="438"/>
      <c r="P56" s="439"/>
      <c r="Q56" s="438"/>
      <c r="R56" s="438"/>
      <c r="S56" s="439"/>
      <c r="T56" s="438"/>
      <c r="U56" s="438"/>
      <c r="V56" s="438"/>
      <c r="W56" s="435">
        <v>19</v>
      </c>
    </row>
    <row r="57" spans="2:23" ht="12.95" customHeight="1">
      <c r="B57" s="435">
        <v>20</v>
      </c>
      <c r="C57" s="437"/>
      <c r="D57" s="437"/>
      <c r="E57" s="437"/>
      <c r="F57" s="438"/>
      <c r="G57" s="439"/>
      <c r="H57" s="438"/>
      <c r="I57" s="438"/>
      <c r="J57" s="438"/>
      <c r="K57" s="439"/>
      <c r="L57" s="438"/>
      <c r="M57" s="438"/>
      <c r="N57" s="439"/>
      <c r="O57" s="438"/>
      <c r="P57" s="439"/>
      <c r="Q57" s="438"/>
      <c r="R57" s="438"/>
      <c r="S57" s="439"/>
      <c r="T57" s="438"/>
      <c r="U57" s="438"/>
      <c r="V57" s="438"/>
      <c r="W57" s="435">
        <v>20</v>
      </c>
    </row>
    <row r="58" spans="2:23" ht="12.95" customHeight="1">
      <c r="B58" s="435">
        <v>21</v>
      </c>
      <c r="C58" s="437"/>
      <c r="D58" s="437"/>
      <c r="E58" s="437"/>
      <c r="F58" s="438"/>
      <c r="G58" s="439"/>
      <c r="H58" s="438"/>
      <c r="I58" s="438"/>
      <c r="J58" s="438"/>
      <c r="K58" s="439"/>
      <c r="L58" s="438"/>
      <c r="M58" s="438"/>
      <c r="N58" s="439"/>
      <c r="O58" s="438"/>
      <c r="P58" s="439"/>
      <c r="Q58" s="438"/>
      <c r="R58" s="438"/>
      <c r="S58" s="439"/>
      <c r="T58" s="438"/>
      <c r="U58" s="438"/>
      <c r="V58" s="438"/>
      <c r="W58" s="435">
        <v>21</v>
      </c>
    </row>
    <row r="59" spans="2:23" ht="12.95" customHeight="1">
      <c r="B59" s="435">
        <v>22</v>
      </c>
      <c r="C59" s="437"/>
      <c r="D59" s="437"/>
      <c r="E59" s="437"/>
      <c r="F59" s="438"/>
      <c r="G59" s="439"/>
      <c r="H59" s="438"/>
      <c r="I59" s="438"/>
      <c r="J59" s="438"/>
      <c r="K59" s="439"/>
      <c r="L59" s="438"/>
      <c r="M59" s="438"/>
      <c r="N59" s="439"/>
      <c r="O59" s="438"/>
      <c r="P59" s="439"/>
      <c r="Q59" s="438"/>
      <c r="R59" s="438"/>
      <c r="S59" s="439"/>
      <c r="T59" s="438"/>
      <c r="U59" s="438"/>
      <c r="V59" s="438"/>
      <c r="W59" s="435">
        <v>22</v>
      </c>
    </row>
    <row r="60" spans="2:23" ht="12.95" customHeight="1">
      <c r="B60" s="435">
        <v>23</v>
      </c>
      <c r="C60" s="437"/>
      <c r="D60" s="437"/>
      <c r="E60" s="437"/>
      <c r="F60" s="438"/>
      <c r="G60" s="439"/>
      <c r="H60" s="438"/>
      <c r="I60" s="438"/>
      <c r="J60" s="438"/>
      <c r="K60" s="439"/>
      <c r="L60" s="438"/>
      <c r="M60" s="438"/>
      <c r="N60" s="439"/>
      <c r="O60" s="438"/>
      <c r="P60" s="439"/>
      <c r="Q60" s="438"/>
      <c r="R60" s="438"/>
      <c r="S60" s="439"/>
      <c r="T60" s="438"/>
      <c r="U60" s="438"/>
      <c r="V60" s="438"/>
      <c r="W60" s="435">
        <v>23</v>
      </c>
    </row>
    <row r="61" spans="2:23" ht="12.95" customHeight="1">
      <c r="B61" s="435">
        <v>24</v>
      </c>
      <c r="C61" s="437"/>
      <c r="D61" s="437"/>
      <c r="E61" s="437"/>
      <c r="F61" s="438"/>
      <c r="G61" s="439"/>
      <c r="H61" s="438"/>
      <c r="I61" s="438"/>
      <c r="J61" s="438"/>
      <c r="K61" s="439"/>
      <c r="L61" s="438"/>
      <c r="M61" s="438"/>
      <c r="N61" s="439"/>
      <c r="O61" s="438"/>
      <c r="P61" s="439"/>
      <c r="Q61" s="438"/>
      <c r="R61" s="438"/>
      <c r="S61" s="439"/>
      <c r="T61" s="438"/>
      <c r="U61" s="438"/>
      <c r="V61" s="438"/>
      <c r="W61" s="435">
        <v>24</v>
      </c>
    </row>
    <row r="62" spans="2:23" ht="12.95" customHeight="1">
      <c r="B62" s="435">
        <v>25</v>
      </c>
      <c r="C62" s="437"/>
      <c r="D62" s="437"/>
      <c r="E62" s="437"/>
      <c r="F62" s="438"/>
      <c r="G62" s="439"/>
      <c r="H62" s="438"/>
      <c r="I62" s="438"/>
      <c r="J62" s="438"/>
      <c r="K62" s="439"/>
      <c r="L62" s="438"/>
      <c r="M62" s="438"/>
      <c r="N62" s="439"/>
      <c r="O62" s="438"/>
      <c r="P62" s="439"/>
      <c r="Q62" s="438"/>
      <c r="R62" s="438"/>
      <c r="S62" s="439"/>
      <c r="T62" s="438"/>
      <c r="U62" s="438"/>
      <c r="V62" s="438"/>
      <c r="W62" s="435">
        <v>25</v>
      </c>
    </row>
    <row r="63" spans="2:23" ht="12.95" customHeight="1">
      <c r="B63" s="435">
        <v>26</v>
      </c>
      <c r="C63" s="437"/>
      <c r="D63" s="437"/>
      <c r="E63" s="437"/>
      <c r="F63" s="438"/>
      <c r="G63" s="439"/>
      <c r="H63" s="438"/>
      <c r="I63" s="438"/>
      <c r="J63" s="438"/>
      <c r="K63" s="439"/>
      <c r="L63" s="438"/>
      <c r="M63" s="438"/>
      <c r="N63" s="439"/>
      <c r="O63" s="438"/>
      <c r="P63" s="439"/>
      <c r="Q63" s="438"/>
      <c r="R63" s="438"/>
      <c r="S63" s="439"/>
      <c r="T63" s="438"/>
      <c r="U63" s="438"/>
      <c r="V63" s="438"/>
      <c r="W63" s="435">
        <v>26</v>
      </c>
    </row>
    <row r="64" spans="2:23" ht="12.95" customHeight="1">
      <c r="B64" s="435">
        <v>27</v>
      </c>
      <c r="C64" s="437"/>
      <c r="D64" s="437"/>
      <c r="E64" s="437"/>
      <c r="F64" s="438"/>
      <c r="G64" s="439"/>
      <c r="H64" s="438"/>
      <c r="I64" s="438"/>
      <c r="J64" s="438"/>
      <c r="K64" s="439"/>
      <c r="L64" s="438"/>
      <c r="M64" s="438"/>
      <c r="N64" s="439"/>
      <c r="O64" s="438"/>
      <c r="P64" s="439"/>
      <c r="Q64" s="438"/>
      <c r="R64" s="438"/>
      <c r="S64" s="439"/>
      <c r="T64" s="438"/>
      <c r="U64" s="438"/>
      <c r="V64" s="438"/>
      <c r="W64" s="435">
        <v>27</v>
      </c>
    </row>
    <row r="65" spans="2:35" ht="12.95" customHeight="1">
      <c r="B65" s="435">
        <v>28</v>
      </c>
      <c r="C65" s="437"/>
      <c r="D65" s="437"/>
      <c r="E65" s="437"/>
      <c r="F65" s="438"/>
      <c r="G65" s="439"/>
      <c r="H65" s="438"/>
      <c r="I65" s="438"/>
      <c r="J65" s="438"/>
      <c r="K65" s="439"/>
      <c r="L65" s="438"/>
      <c r="M65" s="438"/>
      <c r="N65" s="439"/>
      <c r="O65" s="438"/>
      <c r="P65" s="439"/>
      <c r="Q65" s="438"/>
      <c r="R65" s="438"/>
      <c r="S65" s="439"/>
      <c r="T65" s="438"/>
      <c r="U65" s="438"/>
      <c r="V65" s="438"/>
      <c r="W65" s="435">
        <v>28</v>
      </c>
    </row>
    <row r="66" spans="2:35" ht="12.95" customHeight="1">
      <c r="B66" s="435">
        <v>29</v>
      </c>
      <c r="C66" s="437"/>
      <c r="D66" s="437"/>
      <c r="E66" s="437"/>
      <c r="F66" s="438"/>
      <c r="G66" s="439"/>
      <c r="H66" s="438"/>
      <c r="I66" s="438"/>
      <c r="J66" s="438"/>
      <c r="K66" s="439"/>
      <c r="L66" s="438"/>
      <c r="M66" s="438"/>
      <c r="N66" s="439"/>
      <c r="O66" s="438"/>
      <c r="P66" s="439"/>
      <c r="Q66" s="438"/>
      <c r="R66" s="438"/>
      <c r="S66" s="439"/>
      <c r="T66" s="438"/>
      <c r="U66" s="438"/>
      <c r="V66" s="438"/>
      <c r="W66" s="435">
        <v>29</v>
      </c>
    </row>
    <row r="67" spans="2:35" ht="12.95" customHeight="1">
      <c r="B67" s="435">
        <v>30</v>
      </c>
      <c r="C67" s="437"/>
      <c r="D67" s="437"/>
      <c r="E67" s="437"/>
      <c r="F67" s="438"/>
      <c r="G67" s="439"/>
      <c r="H67" s="438"/>
      <c r="I67" s="438"/>
      <c r="J67" s="438"/>
      <c r="K67" s="439"/>
      <c r="L67" s="438"/>
      <c r="M67" s="438"/>
      <c r="N67" s="439"/>
      <c r="O67" s="438"/>
      <c r="P67" s="439"/>
      <c r="Q67" s="438"/>
      <c r="R67" s="438"/>
      <c r="S67" s="439"/>
      <c r="T67" s="438"/>
      <c r="U67" s="438"/>
      <c r="V67" s="438"/>
      <c r="W67" s="435">
        <v>30</v>
      </c>
    </row>
    <row r="68" spans="2:35" ht="12.95" customHeight="1">
      <c r="B68" s="384" t="s">
        <v>391</v>
      </c>
      <c r="C68" s="386"/>
      <c r="D68" s="386"/>
      <c r="E68" s="386"/>
      <c r="F68" s="386"/>
      <c r="G68" s="386"/>
      <c r="H68" s="386"/>
      <c r="I68" s="386"/>
      <c r="J68" s="386"/>
      <c r="K68" s="386"/>
      <c r="L68" s="386"/>
      <c r="M68" s="386"/>
      <c r="N68" s="386"/>
      <c r="O68" s="386"/>
      <c r="P68" s="386"/>
      <c r="Q68" s="386"/>
      <c r="R68" s="386"/>
      <c r="S68" s="386"/>
      <c r="T68" s="386"/>
      <c r="U68" s="386"/>
      <c r="V68" s="386"/>
      <c r="W68" s="420"/>
    </row>
    <row r="70" spans="2:35">
      <c r="X70" s="382"/>
      <c r="Y70" s="382"/>
      <c r="Z70" s="382"/>
      <c r="AA70" s="382"/>
      <c r="AB70" s="382"/>
      <c r="AC70" s="382"/>
      <c r="AD70" s="382"/>
      <c r="AE70" s="382"/>
      <c r="AF70" s="382"/>
      <c r="AG70" s="382"/>
      <c r="AH70" s="382"/>
      <c r="AI70" s="382"/>
    </row>
    <row r="71" spans="2:35">
      <c r="X71" s="382"/>
      <c r="Y71" s="382"/>
      <c r="Z71" s="382"/>
      <c r="AA71" s="382"/>
      <c r="AB71" s="382"/>
      <c r="AC71" s="382"/>
      <c r="AD71" s="382"/>
      <c r="AE71" s="382"/>
      <c r="AF71" s="382"/>
      <c r="AG71" s="382"/>
      <c r="AH71" s="382"/>
      <c r="AI71" s="382"/>
    </row>
    <row r="72" spans="2:35">
      <c r="X72" s="382"/>
      <c r="Y72" s="382"/>
      <c r="Z72" s="382"/>
      <c r="AA72" s="382"/>
      <c r="AB72" s="382"/>
      <c r="AC72" s="382"/>
      <c r="AD72" s="382"/>
      <c r="AE72" s="382"/>
      <c r="AF72" s="382"/>
      <c r="AG72" s="382"/>
      <c r="AH72" s="382"/>
      <c r="AI72" s="382"/>
    </row>
    <row r="73" spans="2:35">
      <c r="X73" s="382"/>
      <c r="Y73" s="382"/>
      <c r="Z73" s="382"/>
      <c r="AA73" s="382"/>
      <c r="AB73" s="382"/>
      <c r="AC73" s="382"/>
      <c r="AD73" s="382"/>
      <c r="AE73" s="382"/>
      <c r="AF73" s="382"/>
      <c r="AG73" s="382"/>
      <c r="AH73" s="382"/>
      <c r="AI73" s="382"/>
    </row>
    <row r="74" spans="2:35">
      <c r="X74" s="382"/>
      <c r="Y74" s="382"/>
      <c r="Z74" s="382"/>
      <c r="AA74" s="382"/>
      <c r="AB74" s="382"/>
      <c r="AC74" s="382"/>
      <c r="AD74" s="382"/>
      <c r="AE74" s="382"/>
      <c r="AF74" s="382"/>
      <c r="AG74" s="382"/>
      <c r="AH74" s="382"/>
      <c r="AI74" s="382"/>
    </row>
    <row r="75" spans="2:35">
      <c r="X75" s="382"/>
      <c r="Y75" s="382"/>
      <c r="Z75" s="382"/>
      <c r="AA75" s="382"/>
      <c r="AB75" s="382"/>
      <c r="AC75" s="382"/>
      <c r="AD75" s="382"/>
      <c r="AE75" s="382"/>
      <c r="AF75" s="382"/>
      <c r="AG75" s="382"/>
      <c r="AH75" s="382"/>
      <c r="AI75" s="382"/>
    </row>
    <row r="76" spans="2:35">
      <c r="X76" s="382"/>
      <c r="Y76" s="382"/>
      <c r="Z76" s="382"/>
      <c r="AA76" s="382"/>
      <c r="AB76" s="382"/>
      <c r="AC76" s="382"/>
      <c r="AD76" s="382"/>
      <c r="AE76" s="382"/>
      <c r="AF76" s="382"/>
      <c r="AG76" s="382"/>
      <c r="AH76" s="382"/>
      <c r="AI76" s="382"/>
    </row>
    <row r="77" spans="2:35">
      <c r="X77" s="382"/>
      <c r="Y77" s="382"/>
      <c r="Z77" s="382"/>
      <c r="AA77" s="382"/>
      <c r="AB77" s="382"/>
      <c r="AC77" s="382"/>
      <c r="AD77" s="382"/>
      <c r="AE77" s="382"/>
      <c r="AF77" s="382"/>
      <c r="AG77" s="382"/>
      <c r="AH77" s="382"/>
      <c r="AI77" s="382"/>
    </row>
    <row r="78" spans="2:35">
      <c r="X78" s="382"/>
      <c r="Y78" s="382"/>
      <c r="Z78" s="382"/>
      <c r="AA78" s="382"/>
      <c r="AB78" s="382"/>
      <c r="AC78" s="382"/>
      <c r="AD78" s="382"/>
      <c r="AE78" s="382"/>
      <c r="AF78" s="382"/>
      <c r="AG78" s="382"/>
      <c r="AH78" s="382"/>
      <c r="AI78" s="382"/>
    </row>
    <row r="79" spans="2:35">
      <c r="X79" s="382"/>
      <c r="Y79" s="382"/>
      <c r="Z79" s="382"/>
      <c r="AA79" s="382"/>
      <c r="AB79" s="382"/>
      <c r="AC79" s="382"/>
      <c r="AD79" s="382"/>
      <c r="AE79" s="382"/>
      <c r="AF79" s="382"/>
      <c r="AG79" s="382"/>
      <c r="AH79" s="382"/>
      <c r="AI79" s="382"/>
    </row>
    <row r="80" spans="2:35">
      <c r="X80" s="382"/>
      <c r="Y80" s="382"/>
      <c r="Z80" s="382"/>
      <c r="AA80" s="382"/>
      <c r="AB80" s="382"/>
      <c r="AC80" s="382"/>
      <c r="AD80" s="382"/>
      <c r="AE80" s="382"/>
      <c r="AF80" s="382"/>
      <c r="AG80" s="382"/>
      <c r="AH80" s="382"/>
      <c r="AI80" s="382"/>
    </row>
    <row r="81" spans="24:35">
      <c r="X81" s="382"/>
      <c r="Y81" s="382"/>
      <c r="Z81" s="382"/>
      <c r="AA81" s="382"/>
      <c r="AB81" s="382"/>
      <c r="AC81" s="382"/>
      <c r="AD81" s="382"/>
      <c r="AE81" s="382"/>
      <c r="AF81" s="382"/>
      <c r="AG81" s="382"/>
      <c r="AH81" s="382"/>
      <c r="AI81" s="382"/>
    </row>
    <row r="82" spans="24:35">
      <c r="X82" s="382"/>
      <c r="Y82" s="382"/>
      <c r="Z82" s="382"/>
      <c r="AA82" s="382"/>
      <c r="AB82" s="382"/>
      <c r="AC82" s="382"/>
      <c r="AD82" s="382"/>
      <c r="AE82" s="382"/>
      <c r="AF82" s="382"/>
      <c r="AG82" s="382"/>
      <c r="AH82" s="382"/>
      <c r="AI82" s="382"/>
    </row>
    <row r="83" spans="24:35">
      <c r="X83" s="382"/>
      <c r="Y83" s="382"/>
      <c r="Z83" s="382"/>
      <c r="AA83" s="382"/>
      <c r="AB83" s="382"/>
      <c r="AC83" s="382"/>
      <c r="AD83" s="382"/>
      <c r="AE83" s="382"/>
      <c r="AF83" s="382"/>
      <c r="AG83" s="382"/>
      <c r="AH83" s="382"/>
      <c r="AI83" s="382"/>
    </row>
    <row r="84" spans="24:35">
      <c r="X84" s="382"/>
      <c r="Y84" s="382"/>
      <c r="Z84" s="382"/>
      <c r="AA84" s="382"/>
      <c r="AB84" s="382"/>
      <c r="AC84" s="382"/>
      <c r="AD84" s="382"/>
      <c r="AE84" s="382"/>
      <c r="AF84" s="382"/>
      <c r="AG84" s="382"/>
      <c r="AH84" s="382"/>
      <c r="AI84" s="382"/>
    </row>
    <row r="85" spans="24:35">
      <c r="X85" s="382"/>
      <c r="Y85" s="382"/>
      <c r="Z85" s="382"/>
      <c r="AA85" s="382"/>
      <c r="AB85" s="382"/>
      <c r="AC85" s="382"/>
      <c r="AD85" s="382"/>
      <c r="AE85" s="382"/>
      <c r="AF85" s="382"/>
      <c r="AG85" s="382"/>
      <c r="AH85" s="382"/>
      <c r="AI85" s="382"/>
    </row>
    <row r="86" spans="24:35">
      <c r="X86" s="382"/>
      <c r="Y86" s="382"/>
      <c r="Z86" s="382"/>
      <c r="AA86" s="382"/>
      <c r="AB86" s="382"/>
      <c r="AC86" s="382"/>
      <c r="AD86" s="382"/>
      <c r="AE86" s="382"/>
      <c r="AF86" s="382"/>
      <c r="AG86" s="382"/>
      <c r="AH86" s="382"/>
      <c r="AI86" s="382"/>
    </row>
    <row r="87" spans="24:35">
      <c r="X87" s="382"/>
      <c r="Y87" s="382"/>
      <c r="Z87" s="382"/>
      <c r="AA87" s="382"/>
      <c r="AB87" s="382"/>
      <c r="AC87" s="382"/>
      <c r="AD87" s="382"/>
      <c r="AE87" s="382"/>
      <c r="AF87" s="382"/>
      <c r="AG87" s="382"/>
      <c r="AH87" s="382"/>
      <c r="AI87" s="382"/>
    </row>
    <row r="88" spans="24:35">
      <c r="X88" s="382"/>
      <c r="Y88" s="382"/>
      <c r="Z88" s="382"/>
      <c r="AA88" s="382"/>
      <c r="AB88" s="382"/>
      <c r="AC88" s="382"/>
      <c r="AD88" s="382"/>
      <c r="AE88" s="382"/>
      <c r="AF88" s="382"/>
      <c r="AG88" s="382"/>
      <c r="AH88" s="382"/>
      <c r="AI88" s="382"/>
    </row>
    <row r="89" spans="24:35">
      <c r="X89" s="382"/>
      <c r="Y89" s="382"/>
      <c r="Z89" s="382"/>
      <c r="AA89" s="382"/>
      <c r="AB89" s="382"/>
      <c r="AC89" s="382"/>
      <c r="AD89" s="382"/>
      <c r="AE89" s="382"/>
      <c r="AF89" s="382"/>
      <c r="AG89" s="382"/>
      <c r="AH89" s="382"/>
      <c r="AI89" s="382"/>
    </row>
    <row r="90" spans="24:35">
      <c r="X90" s="382"/>
      <c r="Y90" s="382"/>
      <c r="Z90" s="382"/>
      <c r="AA90" s="382"/>
      <c r="AB90" s="382"/>
      <c r="AC90" s="382"/>
      <c r="AD90" s="382"/>
      <c r="AE90" s="382"/>
      <c r="AF90" s="382"/>
      <c r="AG90" s="382"/>
      <c r="AH90" s="382"/>
      <c r="AI90" s="382"/>
    </row>
    <row r="91" spans="24:35">
      <c r="X91" s="382"/>
      <c r="Y91" s="382"/>
      <c r="Z91" s="382"/>
      <c r="AA91" s="382"/>
      <c r="AB91" s="382"/>
      <c r="AC91" s="382"/>
      <c r="AD91" s="382"/>
      <c r="AE91" s="382"/>
      <c r="AF91" s="382"/>
      <c r="AG91" s="382"/>
      <c r="AH91" s="382"/>
      <c r="AI91" s="382"/>
    </row>
    <row r="92" spans="24:35">
      <c r="X92" s="382"/>
      <c r="Y92" s="382"/>
      <c r="Z92" s="382"/>
      <c r="AA92" s="382"/>
      <c r="AB92" s="382"/>
      <c r="AC92" s="382"/>
      <c r="AD92" s="382"/>
      <c r="AE92" s="382"/>
      <c r="AF92" s="382"/>
      <c r="AG92" s="382"/>
      <c r="AH92" s="382"/>
      <c r="AI92" s="382"/>
    </row>
    <row r="93" spans="24:35">
      <c r="X93" s="382"/>
      <c r="Y93" s="382"/>
      <c r="Z93" s="382"/>
      <c r="AA93" s="382"/>
      <c r="AB93" s="382"/>
      <c r="AC93" s="382"/>
      <c r="AD93" s="382"/>
      <c r="AE93" s="382"/>
      <c r="AF93" s="382"/>
      <c r="AG93" s="382"/>
      <c r="AH93" s="382"/>
      <c r="AI93" s="382"/>
    </row>
    <row r="94" spans="24:35">
      <c r="X94" s="382"/>
      <c r="Y94" s="382"/>
      <c r="Z94" s="382"/>
      <c r="AA94" s="382"/>
      <c r="AB94" s="382"/>
      <c r="AC94" s="382"/>
      <c r="AD94" s="382"/>
      <c r="AE94" s="382"/>
      <c r="AF94" s="382"/>
      <c r="AG94" s="382"/>
      <c r="AH94" s="382"/>
      <c r="AI94" s="382"/>
    </row>
    <row r="95" spans="24:35">
      <c r="X95" s="382"/>
      <c r="Y95" s="382"/>
      <c r="Z95" s="382"/>
      <c r="AA95" s="382"/>
      <c r="AB95" s="382"/>
      <c r="AC95" s="382"/>
      <c r="AD95" s="382"/>
      <c r="AE95" s="382"/>
      <c r="AF95" s="382"/>
      <c r="AG95" s="382"/>
      <c r="AH95" s="382"/>
      <c r="AI95" s="382"/>
    </row>
    <row r="96" spans="24:35">
      <c r="X96" s="382"/>
      <c r="Y96" s="382"/>
      <c r="Z96" s="382"/>
      <c r="AA96" s="382"/>
      <c r="AB96" s="382"/>
      <c r="AC96" s="382"/>
      <c r="AD96" s="382"/>
      <c r="AE96" s="382"/>
      <c r="AF96" s="382"/>
      <c r="AG96" s="382"/>
      <c r="AH96" s="382"/>
      <c r="AI96" s="382"/>
    </row>
    <row r="97" spans="24:35">
      <c r="X97" s="382"/>
      <c r="Y97" s="382"/>
      <c r="Z97" s="382"/>
      <c r="AA97" s="382"/>
      <c r="AB97" s="382"/>
      <c r="AC97" s="382"/>
      <c r="AD97" s="382"/>
      <c r="AE97" s="382"/>
      <c r="AF97" s="382"/>
      <c r="AG97" s="382"/>
      <c r="AH97" s="382"/>
      <c r="AI97" s="382"/>
    </row>
    <row r="98" spans="24:35">
      <c r="X98" s="382"/>
      <c r="Y98" s="382"/>
      <c r="Z98" s="382"/>
      <c r="AA98" s="382"/>
      <c r="AB98" s="382"/>
      <c r="AC98" s="382"/>
      <c r="AD98" s="382"/>
      <c r="AE98" s="382"/>
      <c r="AF98" s="382"/>
      <c r="AG98" s="382"/>
      <c r="AH98" s="382"/>
      <c r="AI98" s="382"/>
    </row>
    <row r="99" spans="24:35">
      <c r="X99" s="382"/>
      <c r="Y99" s="382"/>
      <c r="Z99" s="382"/>
      <c r="AA99" s="382"/>
      <c r="AB99" s="382"/>
      <c r="AC99" s="382"/>
      <c r="AD99" s="382"/>
      <c r="AE99" s="382"/>
      <c r="AF99" s="382"/>
      <c r="AG99" s="382"/>
      <c r="AH99" s="382"/>
      <c r="AI99" s="382"/>
    </row>
    <row r="100" spans="24:35">
      <c r="X100" s="382"/>
      <c r="Y100" s="382"/>
      <c r="Z100" s="382"/>
      <c r="AA100" s="382"/>
      <c r="AB100" s="382"/>
      <c r="AC100" s="382"/>
      <c r="AD100" s="382"/>
      <c r="AE100" s="382"/>
      <c r="AF100" s="382"/>
      <c r="AG100" s="382"/>
      <c r="AH100" s="382"/>
      <c r="AI100" s="382"/>
    </row>
    <row r="101" spans="24:35">
      <c r="X101" s="382"/>
      <c r="Y101" s="382"/>
      <c r="Z101" s="382"/>
      <c r="AA101" s="382"/>
      <c r="AB101" s="382"/>
      <c r="AC101" s="382"/>
      <c r="AD101" s="382"/>
      <c r="AE101" s="382"/>
      <c r="AF101" s="382"/>
      <c r="AG101" s="382"/>
      <c r="AH101" s="382"/>
      <c r="AI101" s="382"/>
    </row>
    <row r="102" spans="24:35">
      <c r="X102" s="382"/>
      <c r="Y102" s="382"/>
      <c r="Z102" s="382"/>
      <c r="AA102" s="382"/>
      <c r="AB102" s="382"/>
      <c r="AC102" s="382"/>
      <c r="AD102" s="382"/>
      <c r="AE102" s="382"/>
      <c r="AF102" s="382"/>
      <c r="AG102" s="382"/>
      <c r="AH102" s="382"/>
      <c r="AI102" s="382"/>
    </row>
    <row r="103" spans="24:35">
      <c r="X103" s="382"/>
      <c r="Y103" s="382"/>
      <c r="Z103" s="382"/>
      <c r="AA103" s="382"/>
      <c r="AB103" s="382"/>
      <c r="AC103" s="382"/>
      <c r="AD103" s="382"/>
      <c r="AE103" s="382"/>
      <c r="AF103" s="382"/>
      <c r="AG103" s="382"/>
      <c r="AH103" s="382"/>
      <c r="AI103" s="382"/>
    </row>
    <row r="104" spans="24:35">
      <c r="X104" s="382"/>
      <c r="Y104" s="382"/>
      <c r="Z104" s="382"/>
      <c r="AA104" s="382"/>
      <c r="AB104" s="382"/>
      <c r="AC104" s="382"/>
      <c r="AD104" s="382"/>
      <c r="AE104" s="382"/>
      <c r="AF104" s="382"/>
      <c r="AG104" s="382"/>
      <c r="AH104" s="382"/>
      <c r="AI104" s="382"/>
    </row>
    <row r="105" spans="24:35">
      <c r="X105" s="382"/>
      <c r="Y105" s="382"/>
      <c r="Z105" s="382"/>
      <c r="AA105" s="382"/>
      <c r="AB105" s="382"/>
      <c r="AC105" s="382"/>
      <c r="AD105" s="382"/>
      <c r="AE105" s="382"/>
      <c r="AF105" s="382"/>
      <c r="AG105" s="382"/>
      <c r="AH105" s="382"/>
      <c r="AI105" s="382"/>
    </row>
    <row r="106" spans="24:35">
      <c r="X106" s="382"/>
      <c r="Y106" s="382"/>
      <c r="Z106" s="382"/>
      <c r="AA106" s="382"/>
      <c r="AB106" s="382"/>
      <c r="AC106" s="382"/>
      <c r="AD106" s="382"/>
      <c r="AE106" s="382"/>
      <c r="AF106" s="382"/>
      <c r="AG106" s="382"/>
      <c r="AH106" s="382"/>
      <c r="AI106" s="382"/>
    </row>
    <row r="107" spans="24:35">
      <c r="X107" s="382"/>
      <c r="Y107" s="382"/>
      <c r="Z107" s="382"/>
      <c r="AA107" s="382"/>
      <c r="AB107" s="382"/>
      <c r="AC107" s="382"/>
      <c r="AD107" s="382"/>
      <c r="AE107" s="382"/>
      <c r="AF107" s="382"/>
      <c r="AG107" s="382"/>
      <c r="AH107" s="382"/>
      <c r="AI107" s="382"/>
    </row>
    <row r="108" spans="24:35">
      <c r="X108" s="382"/>
      <c r="Y108" s="382"/>
      <c r="Z108" s="382"/>
      <c r="AA108" s="382"/>
      <c r="AB108" s="382"/>
      <c r="AC108" s="382"/>
      <c r="AD108" s="382"/>
      <c r="AE108" s="382"/>
      <c r="AF108" s="382"/>
      <c r="AG108" s="382"/>
      <c r="AH108" s="382"/>
      <c r="AI108" s="382"/>
    </row>
    <row r="109" spans="24:35">
      <c r="X109" s="382"/>
      <c r="Y109" s="382"/>
      <c r="Z109" s="382"/>
      <c r="AA109" s="382"/>
      <c r="AB109" s="382"/>
      <c r="AC109" s="382"/>
      <c r="AD109" s="382"/>
      <c r="AE109" s="382"/>
      <c r="AF109" s="382"/>
      <c r="AG109" s="382"/>
      <c r="AH109" s="382"/>
      <c r="AI109" s="382"/>
    </row>
    <row r="110" spans="24:35">
      <c r="X110" s="382"/>
      <c r="Y110" s="382"/>
      <c r="Z110" s="382"/>
      <c r="AA110" s="382"/>
      <c r="AB110" s="382"/>
      <c r="AC110" s="382"/>
      <c r="AD110" s="382"/>
      <c r="AE110" s="382"/>
      <c r="AF110" s="382"/>
      <c r="AG110" s="382"/>
      <c r="AH110" s="382"/>
      <c r="AI110" s="382"/>
    </row>
    <row r="111" spans="24:35">
      <c r="X111" s="382"/>
      <c r="Y111" s="382"/>
      <c r="Z111" s="382"/>
      <c r="AA111" s="382"/>
      <c r="AB111" s="382"/>
      <c r="AC111" s="382"/>
      <c r="AD111" s="382"/>
      <c r="AE111" s="382"/>
      <c r="AF111" s="382"/>
      <c r="AG111" s="382"/>
      <c r="AH111" s="382"/>
      <c r="AI111" s="382"/>
    </row>
    <row r="112" spans="24:35">
      <c r="X112" s="382"/>
      <c r="Y112" s="382"/>
      <c r="Z112" s="382"/>
      <c r="AA112" s="382"/>
      <c r="AB112" s="382"/>
      <c r="AC112" s="382"/>
      <c r="AD112" s="382"/>
      <c r="AE112" s="382"/>
      <c r="AF112" s="382"/>
      <c r="AG112" s="382"/>
      <c r="AH112" s="382"/>
      <c r="AI112" s="382"/>
    </row>
    <row r="113" spans="24:35">
      <c r="X113" s="382"/>
      <c r="Y113" s="382"/>
      <c r="Z113" s="382"/>
      <c r="AA113" s="382"/>
      <c r="AB113" s="382"/>
      <c r="AC113" s="382"/>
      <c r="AD113" s="382"/>
      <c r="AE113" s="382"/>
      <c r="AF113" s="382"/>
      <c r="AG113" s="382"/>
      <c r="AH113" s="382"/>
      <c r="AI113" s="382"/>
    </row>
    <row r="114" spans="24:35">
      <c r="X114" s="382"/>
      <c r="Y114" s="382"/>
      <c r="Z114" s="382"/>
      <c r="AA114" s="382"/>
      <c r="AB114" s="382"/>
      <c r="AC114" s="382"/>
      <c r="AD114" s="382"/>
      <c r="AE114" s="382"/>
      <c r="AF114" s="382"/>
      <c r="AG114" s="382"/>
      <c r="AH114" s="382"/>
      <c r="AI114" s="382"/>
    </row>
    <row r="115" spans="24:35">
      <c r="X115" s="382"/>
      <c r="Y115" s="382"/>
      <c r="Z115" s="382"/>
      <c r="AA115" s="382"/>
      <c r="AB115" s="382"/>
      <c r="AC115" s="382"/>
      <c r="AD115" s="382"/>
      <c r="AE115" s="382"/>
      <c r="AF115" s="382"/>
      <c r="AG115" s="382"/>
      <c r="AH115" s="382"/>
      <c r="AI115" s="382"/>
    </row>
    <row r="116" spans="24:35">
      <c r="X116" s="382"/>
      <c r="Y116" s="382"/>
      <c r="Z116" s="382"/>
      <c r="AA116" s="382"/>
      <c r="AB116" s="382"/>
      <c r="AC116" s="382"/>
      <c r="AD116" s="382"/>
      <c r="AE116" s="382"/>
      <c r="AF116" s="382"/>
      <c r="AG116" s="382"/>
      <c r="AH116" s="382"/>
      <c r="AI116" s="382"/>
    </row>
    <row r="117" spans="24:35">
      <c r="X117" s="382"/>
      <c r="Y117" s="382"/>
      <c r="Z117" s="382"/>
      <c r="AA117" s="382"/>
      <c r="AB117" s="382"/>
      <c r="AC117" s="382"/>
      <c r="AD117" s="382"/>
      <c r="AE117" s="382"/>
      <c r="AF117" s="382"/>
      <c r="AG117" s="382"/>
      <c r="AH117" s="382"/>
      <c r="AI117" s="382"/>
    </row>
    <row r="118" spans="24:35">
      <c r="X118" s="382"/>
      <c r="Y118" s="382"/>
      <c r="Z118" s="382"/>
      <c r="AA118" s="382"/>
      <c r="AB118" s="382"/>
      <c r="AC118" s="382"/>
      <c r="AD118" s="382"/>
      <c r="AE118" s="382"/>
      <c r="AF118" s="382"/>
      <c r="AG118" s="382"/>
      <c r="AH118" s="382"/>
      <c r="AI118" s="382"/>
    </row>
    <row r="119" spans="24:35">
      <c r="X119" s="382"/>
      <c r="Y119" s="382"/>
      <c r="Z119" s="382"/>
      <c r="AA119" s="382"/>
      <c r="AB119" s="382"/>
      <c r="AC119" s="382"/>
      <c r="AD119" s="382"/>
      <c r="AE119" s="382"/>
      <c r="AF119" s="382"/>
      <c r="AG119" s="382"/>
      <c r="AH119" s="382"/>
      <c r="AI119" s="382"/>
    </row>
    <row r="120" spans="24:35">
      <c r="X120" s="382"/>
      <c r="Y120" s="382"/>
      <c r="Z120" s="382"/>
      <c r="AA120" s="382"/>
      <c r="AB120" s="382"/>
      <c r="AC120" s="382"/>
      <c r="AD120" s="382"/>
      <c r="AE120" s="382"/>
      <c r="AF120" s="382"/>
      <c r="AG120" s="382"/>
      <c r="AH120" s="382"/>
      <c r="AI120" s="382"/>
    </row>
    <row r="121" spans="24:35">
      <c r="X121" s="382"/>
      <c r="Y121" s="382"/>
      <c r="Z121" s="382"/>
      <c r="AA121" s="382"/>
      <c r="AB121" s="382"/>
      <c r="AC121" s="382"/>
      <c r="AD121" s="382"/>
      <c r="AE121" s="382"/>
      <c r="AF121" s="382"/>
      <c r="AG121" s="382"/>
      <c r="AH121" s="382"/>
      <c r="AI121" s="382"/>
    </row>
    <row r="122" spans="24:35">
      <c r="X122" s="382"/>
      <c r="Y122" s="382"/>
      <c r="Z122" s="382"/>
      <c r="AA122" s="382"/>
      <c r="AB122" s="382"/>
      <c r="AC122" s="382"/>
      <c r="AD122" s="382"/>
      <c r="AE122" s="382"/>
      <c r="AF122" s="382"/>
      <c r="AG122" s="382"/>
      <c r="AH122" s="382"/>
      <c r="AI122" s="382"/>
    </row>
    <row r="123" spans="24:35">
      <c r="X123" s="382"/>
      <c r="Y123" s="382"/>
      <c r="Z123" s="382"/>
      <c r="AA123" s="382"/>
      <c r="AB123" s="382"/>
      <c r="AC123" s="382"/>
      <c r="AD123" s="382"/>
      <c r="AE123" s="382"/>
      <c r="AF123" s="382"/>
      <c r="AG123" s="382"/>
      <c r="AH123" s="382"/>
      <c r="AI123" s="382"/>
    </row>
    <row r="124" spans="24:35">
      <c r="X124" s="382"/>
      <c r="Y124" s="382"/>
      <c r="Z124" s="382"/>
      <c r="AA124" s="382"/>
      <c r="AB124" s="382"/>
      <c r="AC124" s="382"/>
      <c r="AD124" s="382"/>
      <c r="AE124" s="382"/>
      <c r="AF124" s="382"/>
      <c r="AG124" s="382"/>
      <c r="AH124" s="382"/>
      <c r="AI124" s="382"/>
    </row>
    <row r="125" spans="24:35">
      <c r="X125" s="382"/>
      <c r="Y125" s="382"/>
      <c r="Z125" s="382"/>
      <c r="AA125" s="382"/>
      <c r="AB125" s="382"/>
      <c r="AC125" s="382"/>
      <c r="AD125" s="382"/>
      <c r="AE125" s="382"/>
      <c r="AF125" s="382"/>
      <c r="AG125" s="382"/>
      <c r="AH125" s="382"/>
      <c r="AI125" s="382"/>
    </row>
    <row r="126" spans="24:35">
      <c r="X126" s="382"/>
      <c r="Y126" s="382"/>
      <c r="Z126" s="382"/>
      <c r="AA126" s="382"/>
      <c r="AB126" s="382"/>
      <c r="AC126" s="382"/>
      <c r="AD126" s="382"/>
      <c r="AE126" s="382"/>
      <c r="AF126" s="382"/>
      <c r="AG126" s="382"/>
      <c r="AH126" s="382"/>
      <c r="AI126" s="382"/>
    </row>
    <row r="127" spans="24:35">
      <c r="X127" s="382"/>
      <c r="Y127" s="382"/>
      <c r="Z127" s="382"/>
      <c r="AA127" s="382"/>
      <c r="AB127" s="382"/>
      <c r="AC127" s="382"/>
      <c r="AD127" s="382"/>
      <c r="AE127" s="382"/>
      <c r="AF127" s="382"/>
      <c r="AG127" s="382"/>
      <c r="AH127" s="382"/>
      <c r="AI127" s="382"/>
    </row>
    <row r="128" spans="24:35">
      <c r="X128" s="382"/>
      <c r="Y128" s="382"/>
      <c r="Z128" s="382"/>
      <c r="AA128" s="382"/>
      <c r="AB128" s="382"/>
      <c r="AC128" s="382"/>
      <c r="AD128" s="382"/>
      <c r="AE128" s="382"/>
      <c r="AF128" s="382"/>
      <c r="AG128" s="382"/>
      <c r="AH128" s="382"/>
      <c r="AI128" s="382"/>
    </row>
    <row r="129" spans="24:35">
      <c r="X129" s="382"/>
      <c r="Y129" s="382"/>
      <c r="Z129" s="382"/>
      <c r="AA129" s="382"/>
      <c r="AB129" s="382"/>
      <c r="AC129" s="382"/>
      <c r="AD129" s="382"/>
      <c r="AE129" s="382"/>
      <c r="AF129" s="382"/>
      <c r="AG129" s="382"/>
      <c r="AH129" s="382"/>
      <c r="AI129" s="382"/>
    </row>
    <row r="130" spans="24:35">
      <c r="X130" s="382"/>
      <c r="Y130" s="382"/>
      <c r="Z130" s="382"/>
      <c r="AA130" s="382"/>
      <c r="AB130" s="382"/>
      <c r="AC130" s="382"/>
      <c r="AD130" s="382"/>
      <c r="AE130" s="382"/>
      <c r="AF130" s="382"/>
      <c r="AG130" s="382"/>
      <c r="AH130" s="382"/>
      <c r="AI130" s="382"/>
    </row>
    <row r="131" spans="24:35">
      <c r="X131" s="382"/>
      <c r="Y131" s="382"/>
      <c r="Z131" s="382"/>
      <c r="AA131" s="382"/>
      <c r="AB131" s="382"/>
      <c r="AC131" s="382"/>
      <c r="AD131" s="382"/>
      <c r="AE131" s="382"/>
      <c r="AF131" s="382"/>
      <c r="AG131" s="382"/>
      <c r="AH131" s="382"/>
      <c r="AI131" s="382"/>
    </row>
    <row r="132" spans="24:35">
      <c r="X132" s="382"/>
      <c r="Y132" s="382"/>
      <c r="Z132" s="382"/>
      <c r="AA132" s="382"/>
      <c r="AB132" s="382"/>
      <c r="AC132" s="382"/>
      <c r="AD132" s="382"/>
      <c r="AE132" s="382"/>
      <c r="AF132" s="382"/>
      <c r="AG132" s="382"/>
      <c r="AH132" s="382"/>
      <c r="AI132" s="382"/>
    </row>
    <row r="133" spans="24:35">
      <c r="X133" s="382"/>
      <c r="Y133" s="382"/>
      <c r="Z133" s="382"/>
      <c r="AA133" s="382"/>
      <c r="AB133" s="382"/>
      <c r="AC133" s="382"/>
      <c r="AD133" s="382"/>
      <c r="AE133" s="382"/>
      <c r="AF133" s="382"/>
      <c r="AG133" s="382"/>
      <c r="AH133" s="382"/>
      <c r="AI133" s="382"/>
    </row>
    <row r="134" spans="24:35">
      <c r="X134" s="382"/>
      <c r="Y134" s="382"/>
      <c r="Z134" s="382"/>
      <c r="AA134" s="382"/>
      <c r="AB134" s="382"/>
      <c r="AC134" s="382"/>
      <c r="AD134" s="382"/>
      <c r="AE134" s="382"/>
      <c r="AF134" s="382"/>
      <c r="AG134" s="382"/>
      <c r="AH134" s="382"/>
      <c r="AI134" s="382"/>
    </row>
    <row r="135" spans="24:35">
      <c r="X135" s="382"/>
      <c r="Y135" s="382"/>
      <c r="Z135" s="382"/>
      <c r="AA135" s="382"/>
      <c r="AB135" s="382"/>
      <c r="AC135" s="382"/>
      <c r="AD135" s="382"/>
      <c r="AE135" s="382"/>
      <c r="AF135" s="382"/>
      <c r="AG135" s="382"/>
      <c r="AH135" s="382"/>
      <c r="AI135" s="382"/>
    </row>
    <row r="146" spans="1:35" ht="12.95" customHeight="1"/>
    <row r="147" spans="1:35" ht="12.95" customHeight="1"/>
    <row r="151" spans="1:35">
      <c r="A151" s="396"/>
    </row>
    <row r="155" spans="1:35" ht="12.95" customHeight="1">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row>
    <row r="156" spans="1:35" s="396" customFormat="1" ht="12.95" customHeight="1">
      <c r="A156" s="383"/>
      <c r="B156" s="383"/>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c r="AI156" s="383"/>
    </row>
    <row r="157" spans="1:35" ht="12.95" customHeight="1"/>
    <row r="161" spans="24:35">
      <c r="X161" s="396"/>
      <c r="Y161" s="396"/>
      <c r="Z161" s="396"/>
      <c r="AA161" s="396"/>
      <c r="AB161" s="396"/>
      <c r="AC161" s="396"/>
      <c r="AD161" s="396"/>
      <c r="AE161" s="396"/>
      <c r="AF161" s="396"/>
      <c r="AG161" s="396"/>
      <c r="AH161" s="396"/>
      <c r="AI161" s="396"/>
    </row>
    <row r="173" spans="24:35" ht="0.95" customHeight="1"/>
    <row r="189" ht="9.9499999999999993"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sheetData>
  <customSheetViews>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2"/>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3"/>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4"/>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5"/>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6"/>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7"/>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8"/>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9"/>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0"/>
      <headerFooter alignWithMargins="0"/>
    </customSheetView>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s>
  <mergeCells count="1">
    <mergeCell ref="B3:W3"/>
  </mergeCells>
  <printOptions horizontalCentered="1" verticalCentered="1"/>
  <pageMargins left="0.5" right="0.5" top="0.5" bottom="0.25" header="0.5" footer="0"/>
  <pageSetup scale="83" orientation="portrait" r:id="rId12"/>
  <headerFooter alignWithMargins="0"/>
  <colBreaks count="2" manualBreakCount="2">
    <brk id="1" max="1048575" man="1"/>
    <brk id="23" max="1048575" man="1"/>
  </colBreaks>
  <legacyDrawing r:id="rId1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29"/>
  <sheetViews>
    <sheetView zoomScaleNormal="100" workbookViewId="0">
      <selection activeCell="A159" sqref="A159"/>
    </sheetView>
  </sheetViews>
  <sheetFormatPr defaultColWidth="11.42578125" defaultRowHeight="12"/>
  <cols>
    <col min="1" max="1" width="4.28515625" style="2980" customWidth="1"/>
    <col min="2" max="2" width="6.42578125" style="2980" customWidth="1"/>
    <col min="3" max="3" width="2.42578125" style="2980" customWidth="1"/>
    <col min="4" max="4" width="4" style="2980" customWidth="1"/>
    <col min="5" max="5" width="6.85546875" style="2980" customWidth="1"/>
    <col min="6" max="6" width="5" style="2980" customWidth="1"/>
    <col min="7" max="18" width="11.42578125" style="2979" hidden="1" customWidth="1"/>
    <col min="19" max="19" width="7.7109375" style="2979" customWidth="1"/>
    <col min="20" max="20" width="12.7109375" style="2979" customWidth="1"/>
    <col min="21" max="21" width="2.140625" style="2979" customWidth="1"/>
    <col min="22" max="22" width="5.42578125" style="2979" bestFit="1" customWidth="1"/>
    <col min="23" max="23" width="16.7109375" style="2979" customWidth="1"/>
    <col min="24" max="24" width="12" style="2980" customWidth="1"/>
    <col min="25" max="25" width="10" style="2980" customWidth="1"/>
    <col min="26" max="26" width="5" style="2980" customWidth="1"/>
    <col min="27" max="27" width="12.42578125" style="2980" customWidth="1"/>
    <col min="28" max="28" width="12" style="2980" customWidth="1"/>
    <col min="29" max="29" width="10.7109375" style="2980" customWidth="1"/>
    <col min="30" max="30" width="5.140625" style="2980" customWidth="1"/>
    <col min="31" max="31" width="11.85546875" style="2980" customWidth="1"/>
    <col min="32" max="32" width="2.85546875" style="2980" customWidth="1"/>
    <col min="33" max="33" width="3.42578125" style="2980" customWidth="1"/>
    <col min="34" max="34" width="5" style="2980" bestFit="1" customWidth="1"/>
    <col min="35" max="35" width="12.7109375" style="2980" customWidth="1"/>
    <col min="36" max="70" width="10.7109375" style="2980" customWidth="1"/>
    <col min="71" max="16384" width="11.42578125" style="2980"/>
  </cols>
  <sheetData>
    <row r="1" spans="1:35" ht="12" customHeight="1">
      <c r="A1" s="2979"/>
      <c r="AD1" s="2981"/>
    </row>
    <row r="2" spans="1:35" ht="12.95" customHeight="1">
      <c r="A2" s="2982">
        <v>94</v>
      </c>
      <c r="B2" s="2983"/>
      <c r="C2" s="2983"/>
      <c r="D2" s="2983"/>
      <c r="E2" s="2983"/>
      <c r="F2" s="2984"/>
      <c r="G2" s="2985"/>
      <c r="H2" s="2985"/>
      <c r="I2" s="2985"/>
      <c r="J2" s="2985"/>
      <c r="K2" s="2985"/>
      <c r="L2" s="2985"/>
      <c r="M2" s="2985"/>
      <c r="N2" s="2985"/>
      <c r="O2" s="2985"/>
      <c r="P2" s="2985"/>
      <c r="Q2" s="2985"/>
      <c r="R2" s="2985"/>
      <c r="S2" s="2985"/>
      <c r="T2" s="2985"/>
      <c r="U2" s="2985"/>
      <c r="V2" s="2985"/>
      <c r="W2" s="2985"/>
      <c r="X2" s="2983"/>
      <c r="Y2" s="2986"/>
      <c r="Z2" s="2986" t="s">
        <v>3461</v>
      </c>
      <c r="AD2" s="2981"/>
    </row>
    <row r="3" spans="1:35" ht="12.95" customHeight="1">
      <c r="A3" s="4124" t="s">
        <v>2886</v>
      </c>
      <c r="B3" s="4125"/>
      <c r="C3" s="4125"/>
      <c r="D3" s="4125"/>
      <c r="E3" s="4125"/>
      <c r="F3" s="4125"/>
      <c r="G3" s="4125"/>
      <c r="H3" s="4125"/>
      <c r="I3" s="4125"/>
      <c r="J3" s="4125"/>
      <c r="K3" s="4125"/>
      <c r="L3" s="4125"/>
      <c r="M3" s="4125"/>
      <c r="N3" s="4125"/>
      <c r="O3" s="4125"/>
      <c r="P3" s="4125"/>
      <c r="Q3" s="4125"/>
      <c r="R3" s="4125"/>
      <c r="S3" s="4125"/>
      <c r="T3" s="4125"/>
      <c r="U3" s="4125"/>
      <c r="V3" s="4125"/>
      <c r="W3" s="4125"/>
      <c r="X3" s="4125"/>
      <c r="Y3" s="4125"/>
      <c r="Z3" s="4126"/>
      <c r="AD3" s="2981"/>
    </row>
    <row r="4" spans="1:35" ht="12.95" customHeight="1">
      <c r="A4" s="4127"/>
      <c r="B4" s="4128"/>
      <c r="C4" s="4128"/>
      <c r="D4" s="4128"/>
      <c r="E4" s="4128"/>
      <c r="F4" s="4128"/>
      <c r="G4" s="4128"/>
      <c r="H4" s="4128"/>
      <c r="I4" s="4128"/>
      <c r="J4" s="4128"/>
      <c r="K4" s="4128"/>
      <c r="L4" s="4128"/>
      <c r="M4" s="4128"/>
      <c r="N4" s="4128"/>
      <c r="O4" s="4128"/>
      <c r="P4" s="4128"/>
      <c r="Q4" s="4128"/>
      <c r="R4" s="4128"/>
      <c r="S4" s="4128"/>
      <c r="T4" s="4128"/>
      <c r="U4" s="4128"/>
      <c r="V4" s="4128"/>
      <c r="W4" s="4128"/>
      <c r="X4" s="4128"/>
      <c r="Y4" s="4128"/>
      <c r="Z4" s="4129"/>
    </row>
    <row r="5" spans="1:35" ht="12.95" customHeight="1">
      <c r="A5" s="2987"/>
      <c r="B5" s="2983"/>
      <c r="C5" s="2983"/>
      <c r="D5" s="2983"/>
      <c r="E5" s="2983"/>
      <c r="F5" s="2983"/>
      <c r="G5" s="2985"/>
      <c r="H5" s="2985"/>
      <c r="I5" s="2985"/>
      <c r="J5" s="2985"/>
      <c r="K5" s="2985"/>
      <c r="L5" s="2985"/>
      <c r="M5" s="2985"/>
      <c r="N5" s="2985"/>
      <c r="O5" s="2985"/>
      <c r="P5" s="2985"/>
      <c r="Q5" s="2985"/>
      <c r="R5" s="2985"/>
      <c r="S5" s="2985"/>
      <c r="T5" s="2985"/>
      <c r="U5" s="2985"/>
      <c r="V5" s="2985"/>
      <c r="W5" s="2985"/>
      <c r="X5" s="2983"/>
      <c r="Y5" s="2983"/>
      <c r="Z5" s="2988"/>
    </row>
    <row r="6" spans="1:35" ht="12.95" customHeight="1">
      <c r="A6" s="2987"/>
      <c r="B6" s="2989"/>
      <c r="C6" s="2989"/>
      <c r="D6" s="2989"/>
      <c r="E6" s="2989"/>
      <c r="F6" s="2989"/>
      <c r="G6" s="2990"/>
      <c r="H6" s="2990"/>
      <c r="I6" s="2990"/>
      <c r="J6" s="2990" t="s">
        <v>2887</v>
      </c>
      <c r="K6" s="2990"/>
      <c r="L6" s="2990"/>
      <c r="M6" s="2990"/>
      <c r="N6" s="2990"/>
      <c r="O6" s="2990"/>
      <c r="P6" s="2990"/>
      <c r="Q6" s="2990"/>
      <c r="R6" s="2990"/>
      <c r="S6" s="2990"/>
      <c r="T6" s="2990"/>
      <c r="U6" s="2990"/>
      <c r="V6" s="2990"/>
      <c r="W6" s="2990"/>
      <c r="X6" s="2989"/>
      <c r="Y6" s="2989"/>
      <c r="Z6" s="2991"/>
      <c r="AB6" s="2979"/>
      <c r="AC6" s="2979"/>
      <c r="AE6" s="2979"/>
      <c r="AF6" s="2979"/>
      <c r="AI6" s="2992"/>
    </row>
    <row r="7" spans="1:35" ht="12.95" customHeight="1">
      <c r="A7" s="2993" t="s">
        <v>7</v>
      </c>
      <c r="B7" s="2994" t="s">
        <v>71</v>
      </c>
      <c r="C7" s="2995"/>
      <c r="D7" s="2995"/>
      <c r="E7" s="2995"/>
      <c r="F7" s="2995" t="s">
        <v>2888</v>
      </c>
      <c r="G7" s="2996"/>
      <c r="H7" s="2996"/>
      <c r="I7" s="2996"/>
      <c r="J7" s="2996"/>
      <c r="K7" s="2996"/>
      <c r="L7" s="2996"/>
      <c r="M7" s="2996"/>
      <c r="N7" s="2996"/>
      <c r="O7" s="2996"/>
      <c r="P7" s="2996"/>
      <c r="Q7" s="2996"/>
      <c r="R7" s="2996"/>
      <c r="S7" s="2996"/>
      <c r="T7" s="2996"/>
      <c r="U7" s="2996"/>
      <c r="V7" s="2996"/>
      <c r="W7" s="2996"/>
      <c r="X7" s="2997" t="s">
        <v>2889</v>
      </c>
      <c r="Y7" s="2997" t="s">
        <v>2890</v>
      </c>
      <c r="Z7" s="2994" t="s">
        <v>7</v>
      </c>
      <c r="AB7" s="2979"/>
      <c r="AC7" s="2979"/>
      <c r="AE7" s="2979"/>
      <c r="AF7" s="2979"/>
      <c r="AI7" s="2992"/>
    </row>
    <row r="8" spans="1:35" ht="12.95" customHeight="1">
      <c r="A8" s="2998" t="s">
        <v>17</v>
      </c>
      <c r="B8" s="2999" t="s">
        <v>79</v>
      </c>
      <c r="C8" s="3000"/>
      <c r="D8" s="3000"/>
      <c r="E8" s="3000"/>
      <c r="F8" s="3000" t="s">
        <v>24</v>
      </c>
      <c r="G8" s="3001" t="s">
        <v>2891</v>
      </c>
      <c r="H8" s="3001" t="s">
        <v>2892</v>
      </c>
      <c r="I8" s="3001" t="s">
        <v>2893</v>
      </c>
      <c r="J8" s="3001" t="s">
        <v>2894</v>
      </c>
      <c r="K8" s="3001" t="s">
        <v>2895</v>
      </c>
      <c r="L8" s="3001" t="s">
        <v>2896</v>
      </c>
      <c r="M8" s="3001" t="s">
        <v>2897</v>
      </c>
      <c r="N8" s="3001" t="s">
        <v>2898</v>
      </c>
      <c r="O8" s="3001" t="s">
        <v>2899</v>
      </c>
      <c r="P8" s="3001" t="s">
        <v>2900</v>
      </c>
      <c r="Q8" s="3001" t="s">
        <v>2901</v>
      </c>
      <c r="R8" s="3001" t="s">
        <v>2902</v>
      </c>
      <c r="S8" s="3001"/>
      <c r="T8" s="3001"/>
      <c r="U8" s="3001"/>
      <c r="V8" s="3001"/>
      <c r="W8" s="3001"/>
      <c r="X8" s="3002" t="s">
        <v>25</v>
      </c>
      <c r="Y8" s="3002" t="s">
        <v>26</v>
      </c>
      <c r="Z8" s="2999" t="s">
        <v>17</v>
      </c>
      <c r="AB8" s="2979"/>
      <c r="AC8" s="2979"/>
      <c r="AE8" s="2979"/>
      <c r="AF8" s="2979"/>
      <c r="AI8" s="2992"/>
    </row>
    <row r="9" spans="1:35" ht="12.95" customHeight="1">
      <c r="A9" s="2998">
        <v>1</v>
      </c>
      <c r="B9" s="2999"/>
      <c r="C9" s="2989" t="s">
        <v>2903</v>
      </c>
      <c r="D9" s="2989"/>
      <c r="E9" s="2989"/>
      <c r="F9" s="2989"/>
      <c r="G9" s="2990"/>
      <c r="H9" s="2990"/>
      <c r="I9" s="2990"/>
      <c r="J9" s="2990"/>
      <c r="K9" s="2990"/>
      <c r="L9" s="2990"/>
      <c r="M9" s="2990"/>
      <c r="N9" s="2990"/>
      <c r="O9" s="2990"/>
      <c r="P9" s="2990"/>
      <c r="Q9" s="2990"/>
      <c r="R9" s="2990"/>
      <c r="S9" s="2990"/>
      <c r="T9" s="2990"/>
      <c r="U9" s="2990"/>
      <c r="V9" s="2990"/>
      <c r="W9" s="2990"/>
      <c r="X9" s="3003">
        <v>19759</v>
      </c>
      <c r="Y9" s="3004"/>
      <c r="Z9" s="2991">
        <v>1</v>
      </c>
      <c r="AB9" s="2979"/>
      <c r="AC9" s="2979"/>
      <c r="AE9" s="2979"/>
      <c r="AF9" s="2979"/>
      <c r="AI9" s="2992"/>
    </row>
    <row r="10" spans="1:35" ht="12.95" customHeight="1">
      <c r="A10" s="2998"/>
      <c r="B10" s="2999"/>
      <c r="C10" s="2989" t="s">
        <v>2904</v>
      </c>
      <c r="D10" s="2989"/>
      <c r="E10" s="2989"/>
      <c r="F10" s="2989"/>
      <c r="G10" s="2990"/>
      <c r="H10" s="2990"/>
      <c r="I10" s="2990"/>
      <c r="J10" s="2990"/>
      <c r="K10" s="2990"/>
      <c r="L10" s="2990"/>
      <c r="M10" s="2990"/>
      <c r="N10" s="2990"/>
      <c r="O10" s="2990"/>
      <c r="P10" s="2990"/>
      <c r="Q10" s="2990"/>
      <c r="R10" s="2990"/>
      <c r="S10" s="2990"/>
      <c r="T10" s="2990"/>
      <c r="U10" s="2990"/>
      <c r="V10" s="2990"/>
      <c r="W10" s="2990"/>
      <c r="X10" s="3002" t="s">
        <v>364</v>
      </c>
      <c r="Y10" s="3005" t="s">
        <v>2905</v>
      </c>
      <c r="Z10" s="2991"/>
      <c r="AB10" s="2979"/>
      <c r="AC10" s="2979"/>
      <c r="AE10" s="2979"/>
      <c r="AF10" s="2979"/>
      <c r="AI10" s="2992"/>
    </row>
    <row r="11" spans="1:35" ht="12.95" customHeight="1">
      <c r="A11" s="2998">
        <v>2</v>
      </c>
      <c r="B11" s="2999"/>
      <c r="C11" s="2989"/>
      <c r="D11" s="2989"/>
      <c r="E11" s="2989" t="s">
        <v>2906</v>
      </c>
      <c r="F11" s="2989" t="s">
        <v>2907</v>
      </c>
      <c r="G11" s="2990"/>
      <c r="H11" s="2990"/>
      <c r="I11" s="2990"/>
      <c r="J11" s="2990"/>
      <c r="K11" s="2990"/>
      <c r="L11" s="2990"/>
      <c r="M11" s="2990"/>
      <c r="N11" s="2990"/>
      <c r="O11" s="2990"/>
      <c r="P11" s="2990"/>
      <c r="Q11" s="2990"/>
      <c r="R11" s="2990"/>
      <c r="S11" s="2990"/>
      <c r="T11" s="2990"/>
      <c r="U11" s="2990"/>
      <c r="V11" s="2990"/>
      <c r="W11" s="2990"/>
      <c r="X11" s="3006">
        <v>12067600</v>
      </c>
      <c r="Y11" s="3007" t="s">
        <v>2905</v>
      </c>
      <c r="Z11" s="2991">
        <v>2</v>
      </c>
      <c r="AB11" s="2979"/>
      <c r="AC11" s="2979"/>
      <c r="AE11" s="2979"/>
      <c r="AF11" s="2979"/>
      <c r="AI11" s="2992"/>
    </row>
    <row r="12" spans="1:35" ht="12.95" customHeight="1">
      <c r="A12" s="2998">
        <v>3</v>
      </c>
      <c r="B12" s="2999"/>
      <c r="C12" s="2989"/>
      <c r="D12" s="2989"/>
      <c r="E12" s="2989" t="s">
        <v>2908</v>
      </c>
      <c r="F12" s="2989" t="s">
        <v>2909</v>
      </c>
      <c r="G12" s="2990"/>
      <c r="H12" s="2990"/>
      <c r="I12" s="2990"/>
      <c r="J12" s="2990"/>
      <c r="K12" s="2990"/>
      <c r="L12" s="2990"/>
      <c r="M12" s="2990"/>
      <c r="N12" s="2990"/>
      <c r="O12" s="2990"/>
      <c r="P12" s="2990"/>
      <c r="Q12" s="2990"/>
      <c r="R12" s="2990"/>
      <c r="S12" s="2990"/>
      <c r="T12" s="2990"/>
      <c r="U12" s="2990"/>
      <c r="V12" s="2990"/>
      <c r="W12" s="2990"/>
      <c r="X12" s="3006">
        <v>11229620</v>
      </c>
      <c r="Y12" s="3007" t="s">
        <v>2905</v>
      </c>
      <c r="Z12" s="2991">
        <v>3</v>
      </c>
      <c r="AB12" s="2979"/>
      <c r="AC12" s="2979"/>
      <c r="AE12" s="2979"/>
      <c r="AF12" s="2979"/>
      <c r="AI12" s="2992"/>
    </row>
    <row r="13" spans="1:35" ht="12.95" customHeight="1">
      <c r="A13" s="2998">
        <v>4</v>
      </c>
      <c r="B13" s="2999"/>
      <c r="C13" s="2989"/>
      <c r="D13" s="2989"/>
      <c r="E13" s="2989" t="s">
        <v>2910</v>
      </c>
      <c r="F13" s="2989" t="s">
        <v>2911</v>
      </c>
      <c r="G13" s="2990">
        <v>2024</v>
      </c>
      <c r="H13" s="2990">
        <v>1840</v>
      </c>
      <c r="I13" s="2990">
        <v>1932</v>
      </c>
      <c r="J13" s="2990">
        <v>2024</v>
      </c>
      <c r="K13" s="2990">
        <v>1932</v>
      </c>
      <c r="L13" s="2990">
        <v>1932</v>
      </c>
      <c r="M13" s="2990">
        <v>2024</v>
      </c>
      <c r="N13" s="2990">
        <v>1932</v>
      </c>
      <c r="O13" s="2990">
        <v>1932</v>
      </c>
      <c r="P13" s="2990">
        <v>2024</v>
      </c>
      <c r="Q13" s="2990">
        <v>1748</v>
      </c>
      <c r="R13" s="2990">
        <v>2024</v>
      </c>
      <c r="S13" s="2990"/>
      <c r="T13" s="2990"/>
      <c r="U13" s="2990"/>
      <c r="V13" s="2990"/>
      <c r="W13" s="2990"/>
      <c r="X13" s="3006">
        <v>51524938</v>
      </c>
      <c r="Y13" s="3008"/>
      <c r="Z13" s="2991">
        <v>4</v>
      </c>
      <c r="AB13" s="2979"/>
      <c r="AC13" s="2979"/>
      <c r="AE13" s="2979"/>
      <c r="AF13" s="2979"/>
      <c r="AI13" s="2992"/>
    </row>
    <row r="14" spans="1:35" ht="12.95" customHeight="1">
      <c r="A14" s="2998">
        <v>5</v>
      </c>
      <c r="B14" s="2999"/>
      <c r="C14" s="2989"/>
      <c r="D14" s="2989"/>
      <c r="E14" s="2989" t="s">
        <v>2912</v>
      </c>
      <c r="F14" s="2989" t="s">
        <v>2913</v>
      </c>
      <c r="G14" s="2990">
        <f t="shared" ref="G14:R14" si="0">G13</f>
        <v>2024</v>
      </c>
      <c r="H14" s="2990">
        <f t="shared" si="0"/>
        <v>1840</v>
      </c>
      <c r="I14" s="2990">
        <f t="shared" si="0"/>
        <v>1932</v>
      </c>
      <c r="J14" s="2990">
        <f t="shared" si="0"/>
        <v>2024</v>
      </c>
      <c r="K14" s="2990">
        <f t="shared" si="0"/>
        <v>1932</v>
      </c>
      <c r="L14" s="2990">
        <f t="shared" si="0"/>
        <v>1932</v>
      </c>
      <c r="M14" s="2990">
        <f t="shared" si="0"/>
        <v>2024</v>
      </c>
      <c r="N14" s="2990">
        <f t="shared" si="0"/>
        <v>1932</v>
      </c>
      <c r="O14" s="2990">
        <f t="shared" si="0"/>
        <v>1932</v>
      </c>
      <c r="P14" s="2990">
        <f t="shared" si="0"/>
        <v>2024</v>
      </c>
      <c r="Q14" s="2990">
        <f t="shared" si="0"/>
        <v>1748</v>
      </c>
      <c r="R14" s="2990">
        <f t="shared" si="0"/>
        <v>2024</v>
      </c>
      <c r="S14" s="2990"/>
      <c r="T14" s="2990"/>
      <c r="U14" s="2990"/>
      <c r="V14" s="2990"/>
      <c r="W14" s="2990"/>
      <c r="X14" s="3009">
        <v>74822158</v>
      </c>
      <c r="Y14" s="3008"/>
      <c r="Z14" s="2991">
        <v>5</v>
      </c>
      <c r="AB14" s="2979"/>
      <c r="AC14" s="2979"/>
      <c r="AE14" s="2979"/>
      <c r="AF14" s="2979"/>
      <c r="AI14" s="2992"/>
    </row>
    <row r="15" spans="1:35" ht="12.95" customHeight="1">
      <c r="A15" s="2998">
        <v>6</v>
      </c>
      <c r="B15" s="2999"/>
      <c r="C15" s="2989"/>
      <c r="D15" s="2989"/>
      <c r="E15" s="2989" t="s">
        <v>2914</v>
      </c>
      <c r="F15" s="2989" t="s">
        <v>2915</v>
      </c>
      <c r="G15" s="2990"/>
      <c r="H15" s="2990"/>
      <c r="I15" s="2990"/>
      <c r="J15" s="2990"/>
      <c r="K15" s="2990"/>
      <c r="L15" s="2990"/>
      <c r="M15" s="2990"/>
      <c r="N15" s="2990"/>
      <c r="O15" s="2990"/>
      <c r="P15" s="2990"/>
      <c r="Q15" s="2990"/>
      <c r="R15" s="2990"/>
      <c r="S15" s="2990"/>
      <c r="T15" s="2990"/>
      <c r="U15" s="2990"/>
      <c r="V15" s="2990"/>
      <c r="W15" s="2990"/>
      <c r="X15" s="3006">
        <v>0</v>
      </c>
      <c r="Y15" s="2999"/>
      <c r="Z15" s="2991">
        <v>6</v>
      </c>
      <c r="AB15" s="2979"/>
      <c r="AC15" s="2979"/>
      <c r="AE15" s="2979"/>
      <c r="AF15" s="2979"/>
      <c r="AI15" s="2992"/>
    </row>
    <row r="16" spans="1:35" ht="12.95" customHeight="1">
      <c r="A16" s="2998">
        <v>7</v>
      </c>
      <c r="B16" s="2999"/>
      <c r="C16" s="2989"/>
      <c r="D16" s="2989"/>
      <c r="E16" s="2989" t="s">
        <v>2916</v>
      </c>
      <c r="F16" s="2989" t="s">
        <v>2917</v>
      </c>
      <c r="G16" s="2990">
        <f t="shared" ref="G16:R16" si="1">G13</f>
        <v>2024</v>
      </c>
      <c r="H16" s="2990">
        <f t="shared" si="1"/>
        <v>1840</v>
      </c>
      <c r="I16" s="2990">
        <f t="shared" si="1"/>
        <v>1932</v>
      </c>
      <c r="J16" s="2990">
        <f t="shared" si="1"/>
        <v>2024</v>
      </c>
      <c r="K16" s="2990">
        <f t="shared" si="1"/>
        <v>1932</v>
      </c>
      <c r="L16" s="2990">
        <f t="shared" si="1"/>
        <v>1932</v>
      </c>
      <c r="M16" s="2990">
        <f t="shared" si="1"/>
        <v>2024</v>
      </c>
      <c r="N16" s="2990">
        <f t="shared" si="1"/>
        <v>1932</v>
      </c>
      <c r="O16" s="2990">
        <f t="shared" si="1"/>
        <v>1932</v>
      </c>
      <c r="P16" s="2990">
        <f t="shared" si="1"/>
        <v>2024</v>
      </c>
      <c r="Q16" s="2990">
        <f t="shared" si="1"/>
        <v>1748</v>
      </c>
      <c r="R16" s="2990">
        <f t="shared" si="1"/>
        <v>2024</v>
      </c>
      <c r="S16" s="2990"/>
      <c r="T16" s="2990"/>
      <c r="U16" s="2990"/>
      <c r="V16" s="2990"/>
      <c r="W16" s="2990"/>
      <c r="X16" s="3009">
        <v>74822158</v>
      </c>
      <c r="Y16" s="3008"/>
      <c r="Z16" s="2991">
        <v>7</v>
      </c>
      <c r="AB16" s="2979"/>
      <c r="AC16" s="2979"/>
      <c r="AE16" s="2979"/>
      <c r="AF16" s="2979"/>
      <c r="AI16" s="2992"/>
    </row>
    <row r="17" spans="1:35" ht="12.95" customHeight="1">
      <c r="A17" s="2998"/>
      <c r="B17" s="2999"/>
      <c r="C17" s="2989" t="s">
        <v>2918</v>
      </c>
      <c r="D17" s="2989"/>
      <c r="E17" s="2989"/>
      <c r="F17" s="2989"/>
      <c r="G17" s="2990"/>
      <c r="H17" s="2990"/>
      <c r="I17" s="2990"/>
      <c r="J17" s="2990"/>
      <c r="K17" s="2990"/>
      <c r="L17" s="2990"/>
      <c r="M17" s="2990"/>
      <c r="N17" s="2990"/>
      <c r="O17" s="2990"/>
      <c r="P17" s="2990"/>
      <c r="Q17" s="2990"/>
      <c r="R17" s="2990"/>
      <c r="S17" s="2990"/>
      <c r="T17" s="2990"/>
      <c r="U17" s="2990"/>
      <c r="V17" s="2990"/>
      <c r="W17" s="2990"/>
      <c r="X17" s="3002" t="s">
        <v>364</v>
      </c>
      <c r="Y17" s="3007" t="s">
        <v>2905</v>
      </c>
      <c r="Z17" s="2991"/>
      <c r="AB17" s="2979"/>
      <c r="AC17" s="2979"/>
      <c r="AE17" s="2979"/>
      <c r="AF17" s="2979"/>
      <c r="AI17" s="2992"/>
    </row>
    <row r="18" spans="1:35" ht="12.95" customHeight="1">
      <c r="A18" s="2998"/>
      <c r="B18" s="2999"/>
      <c r="C18" s="2989"/>
      <c r="D18" s="2989" t="s">
        <v>2919</v>
      </c>
      <c r="E18" s="2989"/>
      <c r="F18" s="2989"/>
      <c r="G18" s="2990"/>
      <c r="H18" s="2990"/>
      <c r="I18" s="2990"/>
      <c r="J18" s="2990"/>
      <c r="K18" s="2990"/>
      <c r="L18" s="2990"/>
      <c r="M18" s="2990"/>
      <c r="N18" s="2990"/>
      <c r="O18" s="2990"/>
      <c r="P18" s="2990"/>
      <c r="Q18" s="2990"/>
      <c r="R18" s="2990"/>
      <c r="S18" s="2990"/>
      <c r="T18" s="2990"/>
      <c r="U18" s="2990"/>
      <c r="V18" s="2990"/>
      <c r="W18" s="2990"/>
      <c r="X18" s="3002" t="s">
        <v>364</v>
      </c>
      <c r="Y18" s="3007" t="s">
        <v>2905</v>
      </c>
      <c r="Z18" s="2991"/>
      <c r="AB18" s="2979"/>
      <c r="AC18" s="2979"/>
      <c r="AE18" s="2979"/>
      <c r="AF18" s="2979"/>
      <c r="AI18" s="2979"/>
    </row>
    <row r="19" spans="1:35" ht="12.95" customHeight="1">
      <c r="A19" s="2998">
        <v>8</v>
      </c>
      <c r="B19" s="2999"/>
      <c r="C19" s="2989"/>
      <c r="D19" s="2989"/>
      <c r="E19" s="2989" t="s">
        <v>2920</v>
      </c>
      <c r="F19" s="2989" t="s">
        <v>2907</v>
      </c>
      <c r="G19" s="2990"/>
      <c r="H19" s="2990"/>
      <c r="I19" s="2990"/>
      <c r="J19" s="2990"/>
      <c r="K19" s="2990"/>
      <c r="L19" s="2990"/>
      <c r="M19" s="2990"/>
      <c r="N19" s="2990"/>
      <c r="O19" s="2990"/>
      <c r="P19" s="2990"/>
      <c r="Q19" s="2990"/>
      <c r="R19" s="2990"/>
      <c r="S19" s="2990"/>
      <c r="T19" s="2990"/>
      <c r="U19" s="2990"/>
      <c r="V19" s="2990"/>
      <c r="W19" s="2990"/>
      <c r="X19" s="3006">
        <v>30042574</v>
      </c>
      <c r="Y19" s="3007" t="s">
        <v>2905</v>
      </c>
      <c r="Z19" s="2991">
        <v>8</v>
      </c>
    </row>
    <row r="20" spans="1:35" ht="12.95" customHeight="1">
      <c r="A20" s="2998">
        <v>9</v>
      </c>
      <c r="B20" s="2999"/>
      <c r="C20" s="2989"/>
      <c r="D20" s="2989"/>
      <c r="E20" s="2989" t="s">
        <v>2921</v>
      </c>
      <c r="F20" s="2989" t="s">
        <v>2909</v>
      </c>
      <c r="G20" s="2990"/>
      <c r="H20" s="2990"/>
      <c r="I20" s="2990"/>
      <c r="J20" s="2990"/>
      <c r="K20" s="2990"/>
      <c r="L20" s="2990"/>
      <c r="M20" s="2990"/>
      <c r="N20" s="2990"/>
      <c r="O20" s="2990"/>
      <c r="P20" s="2990"/>
      <c r="Q20" s="2990"/>
      <c r="R20" s="2990"/>
      <c r="S20" s="2990"/>
      <c r="T20" s="2990"/>
      <c r="U20" s="2990"/>
      <c r="V20" s="2990"/>
      <c r="W20" s="2990"/>
      <c r="X20" s="3006">
        <v>19661166</v>
      </c>
      <c r="Y20" s="3007" t="s">
        <v>2905</v>
      </c>
      <c r="Z20" s="2991">
        <v>9</v>
      </c>
    </row>
    <row r="21" spans="1:35" ht="12.95" customHeight="1">
      <c r="A21" s="2998">
        <v>10</v>
      </c>
      <c r="B21" s="2999"/>
      <c r="C21" s="2989"/>
      <c r="D21" s="2989"/>
      <c r="E21" s="2989" t="s">
        <v>2922</v>
      </c>
      <c r="F21" s="2989" t="s">
        <v>2911</v>
      </c>
      <c r="G21" s="2990">
        <f t="shared" ref="G21:R22" si="2">G13</f>
        <v>2024</v>
      </c>
      <c r="H21" s="2990">
        <f t="shared" si="2"/>
        <v>1840</v>
      </c>
      <c r="I21" s="2990">
        <f t="shared" si="2"/>
        <v>1932</v>
      </c>
      <c r="J21" s="2990">
        <f t="shared" si="2"/>
        <v>2024</v>
      </c>
      <c r="K21" s="2990">
        <f t="shared" si="2"/>
        <v>1932</v>
      </c>
      <c r="L21" s="2990">
        <f t="shared" si="2"/>
        <v>1932</v>
      </c>
      <c r="M21" s="2990">
        <f t="shared" si="2"/>
        <v>2024</v>
      </c>
      <c r="N21" s="2990">
        <f t="shared" si="2"/>
        <v>1932</v>
      </c>
      <c r="O21" s="2990">
        <f t="shared" si="2"/>
        <v>1932</v>
      </c>
      <c r="P21" s="2990">
        <f t="shared" si="2"/>
        <v>2024</v>
      </c>
      <c r="Q21" s="2990">
        <f t="shared" si="2"/>
        <v>1748</v>
      </c>
      <c r="R21" s="2990">
        <f t="shared" si="2"/>
        <v>2024</v>
      </c>
      <c r="S21" s="2990"/>
      <c r="T21" s="2990"/>
      <c r="U21" s="2990"/>
      <c r="V21" s="2990"/>
      <c r="W21" s="2990"/>
      <c r="X21" s="3006">
        <v>123135194</v>
      </c>
      <c r="Y21" s="3008"/>
      <c r="Z21" s="2991">
        <v>10</v>
      </c>
    </row>
    <row r="22" spans="1:35" ht="12.95" customHeight="1">
      <c r="A22" s="2998">
        <v>11</v>
      </c>
      <c r="B22" s="2999"/>
      <c r="C22" s="2989"/>
      <c r="D22" s="2989"/>
      <c r="E22" s="2989" t="s">
        <v>2923</v>
      </c>
      <c r="F22" s="2989" t="s">
        <v>2924</v>
      </c>
      <c r="G22" s="2990">
        <f t="shared" si="2"/>
        <v>2024</v>
      </c>
      <c r="H22" s="2990">
        <f t="shared" si="2"/>
        <v>1840</v>
      </c>
      <c r="I22" s="2990">
        <f t="shared" si="2"/>
        <v>1932</v>
      </c>
      <c r="J22" s="2990">
        <f t="shared" si="2"/>
        <v>2024</v>
      </c>
      <c r="K22" s="2990">
        <f t="shared" si="2"/>
        <v>1932</v>
      </c>
      <c r="L22" s="2990">
        <f t="shared" si="2"/>
        <v>1932</v>
      </c>
      <c r="M22" s="2990">
        <f t="shared" si="2"/>
        <v>2024</v>
      </c>
      <c r="N22" s="2990">
        <f t="shared" si="2"/>
        <v>1932</v>
      </c>
      <c r="O22" s="2990">
        <f t="shared" si="2"/>
        <v>1932</v>
      </c>
      <c r="P22" s="2990">
        <f t="shared" si="2"/>
        <v>2024</v>
      </c>
      <c r="Q22" s="2990">
        <f t="shared" si="2"/>
        <v>1748</v>
      </c>
      <c r="R22" s="2990">
        <f t="shared" si="2"/>
        <v>2024</v>
      </c>
      <c r="S22" s="2990"/>
      <c r="T22" s="2990"/>
      <c r="U22" s="2990"/>
      <c r="V22" s="2990"/>
      <c r="W22" s="2990"/>
      <c r="X22" s="3009">
        <v>172838934</v>
      </c>
      <c r="Y22" s="3008"/>
      <c r="Z22" s="2991">
        <v>11</v>
      </c>
    </row>
    <row r="23" spans="1:35" ht="12.95" customHeight="1">
      <c r="A23" s="2998">
        <v>12</v>
      </c>
      <c r="B23" s="2999"/>
      <c r="C23" s="2989"/>
      <c r="D23" s="2989"/>
      <c r="E23" s="2989" t="s">
        <v>2925</v>
      </c>
      <c r="F23" s="2989" t="s">
        <v>2926</v>
      </c>
      <c r="G23" s="2990"/>
      <c r="H23" s="2990"/>
      <c r="I23" s="2990"/>
      <c r="J23" s="2990"/>
      <c r="K23" s="2990"/>
      <c r="L23" s="2990"/>
      <c r="M23" s="2990"/>
      <c r="N23" s="2990"/>
      <c r="O23" s="2990"/>
      <c r="P23" s="2990"/>
      <c r="Q23" s="2990"/>
      <c r="R23" s="2990"/>
      <c r="S23" s="2990"/>
      <c r="T23" s="2990"/>
      <c r="U23" s="2990"/>
      <c r="V23" s="2990"/>
      <c r="W23" s="2990"/>
      <c r="X23" s="3010">
        <v>6698172</v>
      </c>
      <c r="Y23" s="3007" t="s">
        <v>2905</v>
      </c>
      <c r="Z23" s="2991">
        <v>12</v>
      </c>
    </row>
    <row r="24" spans="1:35" ht="12.95" customHeight="1">
      <c r="A24" s="2998">
        <v>13</v>
      </c>
      <c r="B24" s="2999"/>
      <c r="C24" s="2989"/>
      <c r="D24" s="2989"/>
      <c r="E24" s="2989" t="s">
        <v>2927</v>
      </c>
      <c r="F24" s="2989" t="s">
        <v>2928</v>
      </c>
      <c r="G24" s="2990"/>
      <c r="H24" s="2990"/>
      <c r="I24" s="2990"/>
      <c r="J24" s="2990"/>
      <c r="K24" s="2990"/>
      <c r="L24" s="2990"/>
      <c r="M24" s="2990"/>
      <c r="N24" s="2990"/>
      <c r="O24" s="2990"/>
      <c r="P24" s="2990"/>
      <c r="Q24" s="2990"/>
      <c r="R24" s="2990"/>
      <c r="S24" s="2990"/>
      <c r="T24" s="2990"/>
      <c r="U24" s="2990"/>
      <c r="V24" s="2990"/>
      <c r="W24" s="2990"/>
      <c r="X24" s="3009">
        <v>13293264</v>
      </c>
      <c r="Y24" s="3007"/>
      <c r="Z24" s="2991">
        <v>13</v>
      </c>
    </row>
    <row r="25" spans="1:35" ht="12.95" customHeight="1">
      <c r="A25" s="2998">
        <v>14</v>
      </c>
      <c r="B25" s="2999"/>
      <c r="C25" s="2989"/>
      <c r="D25" s="2989"/>
      <c r="E25" s="2989" t="s">
        <v>2929</v>
      </c>
      <c r="F25" s="2989" t="s">
        <v>2930</v>
      </c>
      <c r="G25" s="2990">
        <f t="shared" ref="G25:R25" si="3">G21</f>
        <v>2024</v>
      </c>
      <c r="H25" s="2990">
        <f t="shared" si="3"/>
        <v>1840</v>
      </c>
      <c r="I25" s="2990">
        <f t="shared" si="3"/>
        <v>1932</v>
      </c>
      <c r="J25" s="2990">
        <f t="shared" si="3"/>
        <v>2024</v>
      </c>
      <c r="K25" s="2990">
        <f t="shared" si="3"/>
        <v>1932</v>
      </c>
      <c r="L25" s="2990">
        <f t="shared" si="3"/>
        <v>1932</v>
      </c>
      <c r="M25" s="2990">
        <f t="shared" si="3"/>
        <v>2024</v>
      </c>
      <c r="N25" s="2990">
        <f t="shared" si="3"/>
        <v>1932</v>
      </c>
      <c r="O25" s="2990">
        <f t="shared" si="3"/>
        <v>1932</v>
      </c>
      <c r="P25" s="2990">
        <f t="shared" si="3"/>
        <v>2024</v>
      </c>
      <c r="Q25" s="2990">
        <f t="shared" si="3"/>
        <v>1748</v>
      </c>
      <c r="R25" s="2990">
        <f t="shared" si="3"/>
        <v>2024</v>
      </c>
      <c r="S25" s="2990"/>
      <c r="T25" s="2990"/>
      <c r="U25" s="2990"/>
      <c r="V25" s="2990"/>
      <c r="W25" s="2990"/>
      <c r="X25" s="3009">
        <v>192830370</v>
      </c>
      <c r="Y25" s="3008"/>
      <c r="Z25" s="2991">
        <v>14</v>
      </c>
    </row>
    <row r="26" spans="1:35" ht="12.95" customHeight="1">
      <c r="A26" s="2998"/>
      <c r="B26" s="2999"/>
      <c r="C26" s="2989" t="s">
        <v>2931</v>
      </c>
      <c r="D26" s="2989"/>
      <c r="E26" s="2989"/>
      <c r="F26" s="2989"/>
      <c r="G26" s="2990"/>
      <c r="H26" s="2990"/>
      <c r="I26" s="2990"/>
      <c r="J26" s="2990"/>
      <c r="K26" s="2990"/>
      <c r="L26" s="2990"/>
      <c r="M26" s="2990"/>
      <c r="N26" s="2990"/>
      <c r="O26" s="2990"/>
      <c r="P26" s="2990"/>
      <c r="Q26" s="2990"/>
      <c r="R26" s="2990"/>
      <c r="S26" s="2990"/>
      <c r="T26" s="2990"/>
      <c r="U26" s="2990"/>
      <c r="V26" s="2990"/>
      <c r="W26" s="2990"/>
      <c r="X26" s="3002" t="s">
        <v>364</v>
      </c>
      <c r="Y26" s="3007" t="s">
        <v>2905</v>
      </c>
      <c r="Z26" s="2991"/>
    </row>
    <row r="27" spans="1:35" ht="12.95" customHeight="1">
      <c r="A27" s="2998"/>
      <c r="B27" s="2999"/>
      <c r="C27" s="2989"/>
      <c r="D27" s="2989"/>
      <c r="E27" s="2989" t="s">
        <v>2932</v>
      </c>
      <c r="F27" s="2989" t="s">
        <v>2933</v>
      </c>
      <c r="G27" s="2990"/>
      <c r="H27" s="2990"/>
      <c r="I27" s="2990"/>
      <c r="J27" s="2990"/>
      <c r="K27" s="2990"/>
      <c r="L27" s="2990"/>
      <c r="M27" s="2990"/>
      <c r="N27" s="2990"/>
      <c r="O27" s="2990"/>
      <c r="P27" s="2990"/>
      <c r="Q27" s="2990"/>
      <c r="R27" s="2990"/>
      <c r="S27" s="2990"/>
      <c r="T27" s="2990"/>
      <c r="U27" s="2990"/>
      <c r="V27" s="2990"/>
      <c r="W27" s="2990"/>
      <c r="X27" s="3002" t="s">
        <v>364</v>
      </c>
      <c r="Y27" s="3007" t="s">
        <v>2905</v>
      </c>
      <c r="Z27" s="2991"/>
    </row>
    <row r="28" spans="1:35" ht="12.95" customHeight="1">
      <c r="A28" s="2998">
        <v>15</v>
      </c>
      <c r="B28" s="2999"/>
      <c r="C28" s="2989"/>
      <c r="D28" s="2989"/>
      <c r="E28" s="2989" t="s">
        <v>2934</v>
      </c>
      <c r="F28" s="2989" t="s">
        <v>2935</v>
      </c>
      <c r="G28" s="2990"/>
      <c r="H28" s="2990"/>
      <c r="I28" s="2990"/>
      <c r="J28" s="2990"/>
      <c r="K28" s="2990"/>
      <c r="L28" s="2990"/>
      <c r="M28" s="2990"/>
      <c r="N28" s="2990"/>
      <c r="O28" s="2990"/>
      <c r="P28" s="2990"/>
      <c r="Q28" s="2990"/>
      <c r="R28" s="2990"/>
      <c r="S28" s="2990"/>
      <c r="T28" s="2990"/>
      <c r="U28" s="2990"/>
      <c r="V28" s="2990"/>
      <c r="W28" s="2990"/>
      <c r="X28" s="3006">
        <v>0</v>
      </c>
      <c r="Y28" s="3007" t="s">
        <v>2905</v>
      </c>
      <c r="Z28" s="2991">
        <v>15</v>
      </c>
    </row>
    <row r="29" spans="1:35" ht="12.95" customHeight="1">
      <c r="A29" s="2998">
        <v>16</v>
      </c>
      <c r="B29" s="2999"/>
      <c r="C29" s="2989"/>
      <c r="D29" s="2989"/>
      <c r="E29" s="2989" t="s">
        <v>2936</v>
      </c>
      <c r="F29" s="2989" t="s">
        <v>2937</v>
      </c>
      <c r="G29" s="2990"/>
      <c r="H29" s="2990"/>
      <c r="I29" s="2990"/>
      <c r="J29" s="2990"/>
      <c r="K29" s="2990"/>
      <c r="L29" s="2990"/>
      <c r="M29" s="2990"/>
      <c r="N29" s="2990"/>
      <c r="O29" s="2990"/>
      <c r="P29" s="2990"/>
      <c r="Q29" s="2990"/>
      <c r="R29" s="2990"/>
      <c r="S29" s="2990"/>
      <c r="T29" s="2990"/>
      <c r="U29" s="2990"/>
      <c r="V29" s="2990"/>
      <c r="W29" s="2990"/>
      <c r="X29" s="3006">
        <v>7751</v>
      </c>
      <c r="Y29" s="3007" t="s">
        <v>2905</v>
      </c>
      <c r="Z29" s="2991">
        <v>16</v>
      </c>
    </row>
    <row r="30" spans="1:35" ht="12.95" customHeight="1">
      <c r="A30" s="2998">
        <v>17</v>
      </c>
      <c r="B30" s="2999"/>
      <c r="C30" s="2989"/>
      <c r="D30" s="2989"/>
      <c r="E30" s="2989" t="s">
        <v>2938</v>
      </c>
      <c r="F30" s="2989" t="s">
        <v>2939</v>
      </c>
      <c r="G30" s="2990"/>
      <c r="H30" s="2990"/>
      <c r="I30" s="2990"/>
      <c r="J30" s="2990"/>
      <c r="K30" s="2990"/>
      <c r="L30" s="2990"/>
      <c r="M30" s="2990"/>
      <c r="N30" s="2990"/>
      <c r="O30" s="2990"/>
      <c r="P30" s="2990"/>
      <c r="Q30" s="2990"/>
      <c r="R30" s="2990"/>
      <c r="S30" s="2990"/>
      <c r="T30" s="2990"/>
      <c r="U30" s="2990"/>
      <c r="V30" s="2990"/>
      <c r="W30" s="2990"/>
      <c r="X30" s="3006">
        <v>121903</v>
      </c>
      <c r="Y30" s="3007" t="s">
        <v>2905</v>
      </c>
      <c r="Z30" s="2991">
        <v>17</v>
      </c>
    </row>
    <row r="31" spans="1:35" ht="12.95" customHeight="1">
      <c r="A31" s="2998">
        <v>18</v>
      </c>
      <c r="B31" s="2999"/>
      <c r="C31" s="2989"/>
      <c r="D31" s="2989"/>
      <c r="E31" s="2989" t="s">
        <v>2940</v>
      </c>
      <c r="F31" s="2989" t="s">
        <v>2941</v>
      </c>
      <c r="G31" s="2990"/>
      <c r="H31" s="2990"/>
      <c r="I31" s="2990"/>
      <c r="J31" s="2990"/>
      <c r="K31" s="2990"/>
      <c r="L31" s="2990"/>
      <c r="M31" s="2990"/>
      <c r="N31" s="2990"/>
      <c r="O31" s="2990"/>
      <c r="P31" s="2990"/>
      <c r="Q31" s="2990"/>
      <c r="R31" s="2990"/>
      <c r="S31" s="2990"/>
      <c r="T31" s="2990"/>
      <c r="U31" s="2990"/>
      <c r="V31" s="2990"/>
      <c r="W31" s="2990"/>
      <c r="X31" s="3006">
        <v>226143</v>
      </c>
      <c r="Y31" s="3007" t="s">
        <v>2905</v>
      </c>
      <c r="Z31" s="2991">
        <v>18</v>
      </c>
    </row>
    <row r="32" spans="1:35" ht="12.95" customHeight="1">
      <c r="A32" s="2998">
        <v>19</v>
      </c>
      <c r="B32" s="2999"/>
      <c r="C32" s="2989"/>
      <c r="D32" s="2989"/>
      <c r="E32" s="2989" t="s">
        <v>2942</v>
      </c>
      <c r="F32" s="2989" t="s">
        <v>2943</v>
      </c>
      <c r="G32" s="2990"/>
      <c r="H32" s="2990"/>
      <c r="I32" s="2990"/>
      <c r="J32" s="2990"/>
      <c r="K32" s="2990"/>
      <c r="L32" s="2990"/>
      <c r="M32" s="2990"/>
      <c r="N32" s="2990"/>
      <c r="O32" s="2990"/>
      <c r="P32" s="2990"/>
      <c r="Q32" s="2990"/>
      <c r="R32" s="2990"/>
      <c r="S32" s="2990"/>
      <c r="T32" s="2990"/>
      <c r="U32" s="2990"/>
      <c r="V32" s="2990"/>
      <c r="W32" s="2990"/>
      <c r="X32" s="3006">
        <v>89121</v>
      </c>
      <c r="Y32" s="3007" t="s">
        <v>2905</v>
      </c>
      <c r="Z32" s="2991">
        <v>19</v>
      </c>
    </row>
    <row r="33" spans="1:26" ht="12.95" customHeight="1">
      <c r="A33" s="2998">
        <v>20</v>
      </c>
      <c r="B33" s="2999"/>
      <c r="C33" s="2989"/>
      <c r="D33" s="2989"/>
      <c r="E33" s="2989" t="s">
        <v>2944</v>
      </c>
      <c r="F33" s="2989" t="s">
        <v>2945</v>
      </c>
      <c r="G33" s="2990"/>
      <c r="H33" s="2990"/>
      <c r="I33" s="2990"/>
      <c r="J33" s="2990"/>
      <c r="K33" s="2990"/>
      <c r="L33" s="2990"/>
      <c r="M33" s="2990"/>
      <c r="N33" s="2990"/>
      <c r="O33" s="2990"/>
      <c r="P33" s="2990"/>
      <c r="Q33" s="2990"/>
      <c r="R33" s="2990"/>
      <c r="S33" s="2990"/>
      <c r="T33" s="2990"/>
      <c r="U33" s="2990"/>
      <c r="V33" s="2990"/>
      <c r="W33" s="2990"/>
      <c r="X33" s="3009">
        <v>130912</v>
      </c>
      <c r="Y33" s="3007" t="s">
        <v>2905</v>
      </c>
      <c r="Z33" s="2991">
        <v>20</v>
      </c>
    </row>
    <row r="34" spans="1:26" ht="12.95" customHeight="1">
      <c r="A34" s="2998">
        <v>21</v>
      </c>
      <c r="B34" s="2999"/>
      <c r="C34" s="2989"/>
      <c r="D34" s="2989"/>
      <c r="E34" s="2989" t="s">
        <v>2946</v>
      </c>
      <c r="F34" s="2989" t="s">
        <v>2947</v>
      </c>
      <c r="G34" s="2990"/>
      <c r="H34" s="2990"/>
      <c r="I34" s="2990"/>
      <c r="J34" s="2990"/>
      <c r="K34" s="2990"/>
      <c r="L34" s="2990"/>
      <c r="M34" s="2990"/>
      <c r="N34" s="2990"/>
      <c r="O34" s="2990"/>
      <c r="P34" s="2990"/>
      <c r="Q34" s="2990"/>
      <c r="R34" s="2990"/>
      <c r="S34" s="2990"/>
      <c r="T34" s="2990"/>
      <c r="U34" s="2990"/>
      <c r="V34" s="2990"/>
      <c r="W34" s="2990"/>
      <c r="X34" s="3009">
        <v>59892</v>
      </c>
      <c r="Y34" s="3007" t="s">
        <v>2905</v>
      </c>
      <c r="Z34" s="2991">
        <v>21</v>
      </c>
    </row>
    <row r="35" spans="1:26" ht="12.95" customHeight="1">
      <c r="A35" s="2998">
        <v>22</v>
      </c>
      <c r="B35" s="2999"/>
      <c r="C35" s="2989"/>
      <c r="D35" s="2989"/>
      <c r="E35" s="2989" t="s">
        <v>2948</v>
      </c>
      <c r="F35" s="2989" t="s">
        <v>2949</v>
      </c>
      <c r="G35" s="2990"/>
      <c r="H35" s="2990"/>
      <c r="I35" s="2990"/>
      <c r="J35" s="2990"/>
      <c r="K35" s="2990"/>
      <c r="L35" s="2990"/>
      <c r="M35" s="2990"/>
      <c r="N35" s="2990"/>
      <c r="O35" s="2990"/>
      <c r="P35" s="2990"/>
      <c r="Q35" s="2990"/>
      <c r="R35" s="2990"/>
      <c r="S35" s="2990"/>
      <c r="T35" s="2990"/>
      <c r="U35" s="2990"/>
      <c r="V35" s="2990"/>
      <c r="W35" s="2990"/>
      <c r="X35" s="3009">
        <v>27773</v>
      </c>
      <c r="Y35" s="3007" t="s">
        <v>2905</v>
      </c>
      <c r="Z35" s="2991">
        <v>22</v>
      </c>
    </row>
    <row r="36" spans="1:26" ht="12.95" customHeight="1">
      <c r="A36" s="2998">
        <v>23</v>
      </c>
      <c r="B36" s="2999"/>
      <c r="C36" s="2989"/>
      <c r="D36" s="2989"/>
      <c r="E36" s="2989" t="s">
        <v>2950</v>
      </c>
      <c r="F36" s="2989" t="s">
        <v>2951</v>
      </c>
      <c r="G36" s="2990"/>
      <c r="H36" s="2990"/>
      <c r="I36" s="2990"/>
      <c r="J36" s="2990"/>
      <c r="K36" s="2990"/>
      <c r="L36" s="2990"/>
      <c r="M36" s="2990"/>
      <c r="N36" s="2990"/>
      <c r="O36" s="2990"/>
      <c r="P36" s="2990"/>
      <c r="Q36" s="2990"/>
      <c r="R36" s="2990"/>
      <c r="S36" s="2990"/>
      <c r="T36" s="2990"/>
      <c r="U36" s="2990"/>
      <c r="V36" s="2990"/>
      <c r="W36" s="2990"/>
      <c r="X36" s="3009">
        <v>5101</v>
      </c>
      <c r="Y36" s="3007" t="s">
        <v>2905</v>
      </c>
      <c r="Z36" s="2991">
        <v>23</v>
      </c>
    </row>
    <row r="37" spans="1:26" ht="12.95" customHeight="1">
      <c r="A37" s="2998">
        <v>24</v>
      </c>
      <c r="B37" s="2999"/>
      <c r="C37" s="2989"/>
      <c r="D37" s="2989"/>
      <c r="E37" s="2989" t="s">
        <v>2952</v>
      </c>
      <c r="F37" s="2989" t="s">
        <v>2953</v>
      </c>
      <c r="G37" s="2990"/>
      <c r="H37" s="2990"/>
      <c r="I37" s="2990"/>
      <c r="J37" s="2990"/>
      <c r="K37" s="2990"/>
      <c r="L37" s="2990"/>
      <c r="M37" s="2990"/>
      <c r="N37" s="2990"/>
      <c r="O37" s="2990"/>
      <c r="P37" s="2990"/>
      <c r="Q37" s="2990"/>
      <c r="R37" s="2990"/>
      <c r="S37" s="2990"/>
      <c r="T37" s="2990"/>
      <c r="U37" s="2990"/>
      <c r="V37" s="2990"/>
      <c r="W37" s="2990"/>
      <c r="X37" s="3009">
        <v>6350</v>
      </c>
      <c r="Y37" s="3007" t="s">
        <v>2905</v>
      </c>
      <c r="Z37" s="2991">
        <v>24</v>
      </c>
    </row>
    <row r="38" spans="1:26" ht="12.95" customHeight="1">
      <c r="A38" s="2998">
        <v>25</v>
      </c>
      <c r="B38" s="2999"/>
      <c r="C38" s="2989"/>
      <c r="D38" s="2989"/>
      <c r="E38" s="2989" t="s">
        <v>2954</v>
      </c>
      <c r="F38" s="2989" t="s">
        <v>2955</v>
      </c>
      <c r="G38" s="2990"/>
      <c r="H38" s="2990"/>
      <c r="I38" s="2990"/>
      <c r="J38" s="2990"/>
      <c r="K38" s="2990"/>
      <c r="L38" s="2990"/>
      <c r="M38" s="2990"/>
      <c r="N38" s="2990"/>
      <c r="O38" s="2990"/>
      <c r="P38" s="2990"/>
      <c r="Q38" s="2990"/>
      <c r="R38" s="2990"/>
      <c r="S38" s="2990"/>
      <c r="T38" s="2990"/>
      <c r="U38" s="2990"/>
      <c r="V38" s="2990"/>
      <c r="W38" s="2990"/>
      <c r="X38" s="3009">
        <v>142636</v>
      </c>
      <c r="Y38" s="3007" t="s">
        <v>2905</v>
      </c>
      <c r="Z38" s="2991">
        <v>25</v>
      </c>
    </row>
    <row r="39" spans="1:26" ht="12.95" customHeight="1">
      <c r="A39" s="2998">
        <v>26</v>
      </c>
      <c r="B39" s="2999"/>
      <c r="C39" s="2989"/>
      <c r="D39" s="2989"/>
      <c r="E39" s="2989" t="s">
        <v>2956</v>
      </c>
      <c r="F39" s="2989" t="s">
        <v>2957</v>
      </c>
      <c r="G39" s="2990"/>
      <c r="H39" s="2990"/>
      <c r="I39" s="2990"/>
      <c r="J39" s="2990"/>
      <c r="K39" s="2990"/>
      <c r="L39" s="2990"/>
      <c r="M39" s="2990"/>
      <c r="N39" s="2990"/>
      <c r="O39" s="2990"/>
      <c r="P39" s="2990"/>
      <c r="Q39" s="2990"/>
      <c r="R39" s="2990"/>
      <c r="S39" s="2990"/>
      <c r="T39" s="2990"/>
      <c r="U39" s="2990"/>
      <c r="V39" s="2990"/>
      <c r="W39" s="2990"/>
      <c r="X39" s="3009">
        <v>25432</v>
      </c>
      <c r="Y39" s="3007" t="s">
        <v>2905</v>
      </c>
      <c r="Z39" s="2991">
        <v>26</v>
      </c>
    </row>
    <row r="40" spans="1:26" ht="12.95" customHeight="1">
      <c r="A40" s="2998">
        <v>27</v>
      </c>
      <c r="B40" s="2999"/>
      <c r="C40" s="2989"/>
      <c r="D40" s="2989"/>
      <c r="E40" s="2989" t="s">
        <v>2958</v>
      </c>
      <c r="F40" s="2989" t="s">
        <v>2959</v>
      </c>
      <c r="G40" s="2990"/>
      <c r="H40" s="2990"/>
      <c r="I40" s="2990"/>
      <c r="J40" s="2990"/>
      <c r="K40" s="2990"/>
      <c r="L40" s="2990"/>
      <c r="M40" s="2990"/>
      <c r="N40" s="2990"/>
      <c r="O40" s="2990"/>
      <c r="P40" s="2990"/>
      <c r="Q40" s="2990"/>
      <c r="R40" s="2990"/>
      <c r="S40" s="2990"/>
      <c r="T40" s="2990"/>
      <c r="U40" s="2990"/>
      <c r="V40" s="2990"/>
      <c r="W40" s="2990"/>
      <c r="X40" s="3009">
        <v>309</v>
      </c>
      <c r="Y40" s="3007" t="s">
        <v>2905</v>
      </c>
      <c r="Z40" s="2991">
        <v>27</v>
      </c>
    </row>
    <row r="41" spans="1:26" ht="12.95" customHeight="1">
      <c r="A41" s="2998">
        <v>28</v>
      </c>
      <c r="B41" s="2999"/>
      <c r="C41" s="2989"/>
      <c r="D41" s="2989"/>
      <c r="E41" s="2989" t="s">
        <v>2960</v>
      </c>
      <c r="F41" s="2989" t="s">
        <v>2961</v>
      </c>
      <c r="G41" s="2990"/>
      <c r="H41" s="2990"/>
      <c r="I41" s="2990"/>
      <c r="J41" s="2990"/>
      <c r="K41" s="2990"/>
      <c r="L41" s="2990"/>
      <c r="M41" s="2990"/>
      <c r="N41" s="2990"/>
      <c r="O41" s="2990"/>
      <c r="P41" s="2990"/>
      <c r="Q41" s="2990"/>
      <c r="R41" s="2990"/>
      <c r="S41" s="2990"/>
      <c r="T41" s="2990"/>
      <c r="U41" s="2990"/>
      <c r="V41" s="2990"/>
      <c r="W41" s="2990"/>
      <c r="X41" s="3009">
        <v>30106</v>
      </c>
      <c r="Y41" s="3007" t="s">
        <v>2905</v>
      </c>
      <c r="Z41" s="2991">
        <v>28</v>
      </c>
    </row>
    <row r="42" spans="1:26" ht="12.95" customHeight="1">
      <c r="A42" s="2998">
        <v>29</v>
      </c>
      <c r="B42" s="2999"/>
      <c r="C42" s="2989"/>
      <c r="D42" s="2989"/>
      <c r="E42" s="2989" t="s">
        <v>2962</v>
      </c>
      <c r="F42" s="2989" t="s">
        <v>2963</v>
      </c>
      <c r="G42" s="2990"/>
      <c r="H42" s="2990"/>
      <c r="I42" s="2990"/>
      <c r="J42" s="2990"/>
      <c r="K42" s="2990"/>
      <c r="L42" s="2990"/>
      <c r="M42" s="2990"/>
      <c r="N42" s="2990"/>
      <c r="O42" s="2990"/>
      <c r="P42" s="2990"/>
      <c r="Q42" s="2990"/>
      <c r="R42" s="2990"/>
      <c r="S42" s="2990"/>
      <c r="T42" s="2990"/>
      <c r="U42" s="2990"/>
      <c r="V42" s="2990"/>
      <c r="W42" s="2990"/>
      <c r="X42" s="3009">
        <v>190352</v>
      </c>
      <c r="Y42" s="3007" t="s">
        <v>2905</v>
      </c>
      <c r="Z42" s="2991">
        <v>29</v>
      </c>
    </row>
    <row r="43" spans="1:26" ht="12.95" customHeight="1">
      <c r="A43" s="2998">
        <v>30</v>
      </c>
      <c r="B43" s="2999"/>
      <c r="C43" s="2989"/>
      <c r="D43" s="2989"/>
      <c r="E43" s="2989" t="s">
        <v>2964</v>
      </c>
      <c r="F43" s="2989" t="s">
        <v>2965</v>
      </c>
      <c r="G43" s="2990"/>
      <c r="H43" s="2990"/>
      <c r="I43" s="2990"/>
      <c r="J43" s="2990"/>
      <c r="K43" s="2990"/>
      <c r="L43" s="2990"/>
      <c r="M43" s="2990"/>
      <c r="N43" s="2990"/>
      <c r="O43" s="2990"/>
      <c r="P43" s="2990"/>
      <c r="Q43" s="2990"/>
      <c r="R43" s="2990"/>
      <c r="S43" s="2990"/>
      <c r="T43" s="2990"/>
      <c r="U43" s="2990"/>
      <c r="V43" s="2990"/>
      <c r="W43" s="2990"/>
      <c r="X43" s="3009">
        <v>1063781</v>
      </c>
      <c r="Y43" s="3007" t="s">
        <v>2905</v>
      </c>
      <c r="Z43" s="2991">
        <v>30</v>
      </c>
    </row>
    <row r="44" spans="1:26" ht="12.95" customHeight="1">
      <c r="A44" s="2993"/>
      <c r="B44" s="3011"/>
      <c r="C44" s="3011"/>
      <c r="D44" s="3011"/>
      <c r="E44" s="3011"/>
      <c r="F44" s="3011"/>
      <c r="G44" s="2996"/>
      <c r="H44" s="2996"/>
      <c r="I44" s="2996"/>
      <c r="J44" s="2996"/>
      <c r="K44" s="2996"/>
      <c r="L44" s="2996"/>
      <c r="M44" s="2996"/>
      <c r="N44" s="2996"/>
      <c r="O44" s="2996"/>
      <c r="P44" s="2996"/>
      <c r="Q44" s="2996"/>
      <c r="R44" s="2996"/>
      <c r="S44" s="2996"/>
      <c r="T44" s="2996"/>
      <c r="U44" s="2996"/>
      <c r="V44" s="2996"/>
      <c r="W44" s="2996"/>
      <c r="X44" s="2996"/>
      <c r="Y44" s="3012"/>
      <c r="Z44" s="3013"/>
    </row>
    <row r="45" spans="1:26" ht="12.95" customHeight="1">
      <c r="A45" s="3014"/>
      <c r="B45" s="2983"/>
      <c r="C45" s="2983"/>
      <c r="D45" s="2983"/>
      <c r="E45" s="2983"/>
      <c r="F45" s="2983"/>
      <c r="G45" s="2985"/>
      <c r="H45" s="2985"/>
      <c r="I45" s="2985"/>
      <c r="J45" s="2985"/>
      <c r="K45" s="2985"/>
      <c r="L45" s="2985"/>
      <c r="M45" s="2985"/>
      <c r="N45" s="2985"/>
      <c r="O45" s="2985"/>
      <c r="P45" s="2985"/>
      <c r="Q45" s="2985"/>
      <c r="R45" s="2985"/>
      <c r="S45" s="2985"/>
      <c r="T45" s="2985"/>
      <c r="U45" s="2985"/>
      <c r="V45" s="2985"/>
      <c r="W45" s="2985"/>
      <c r="X45" s="2985"/>
      <c r="Y45" s="3015"/>
      <c r="Z45" s="2988"/>
    </row>
    <row r="46" spans="1:26" ht="12.95" customHeight="1">
      <c r="A46" s="3014"/>
      <c r="B46" s="2983"/>
      <c r="C46" s="2983"/>
      <c r="D46" s="2983"/>
      <c r="E46" s="2983"/>
      <c r="F46" s="2983"/>
      <c r="G46" s="2985"/>
      <c r="H46" s="2985"/>
      <c r="I46" s="2985"/>
      <c r="J46" s="2985"/>
      <c r="K46" s="2985"/>
      <c r="L46" s="2985"/>
      <c r="M46" s="2985"/>
      <c r="N46" s="2985"/>
      <c r="O46" s="2985"/>
      <c r="P46" s="2985"/>
      <c r="Q46" s="2985"/>
      <c r="R46" s="2985"/>
      <c r="S46" s="2985"/>
      <c r="T46" s="2985"/>
      <c r="U46" s="2985"/>
      <c r="V46" s="2985"/>
      <c r="W46" s="2985"/>
      <c r="X46" s="2985"/>
      <c r="Y46" s="3015"/>
      <c r="Z46" s="2988"/>
    </row>
    <row r="47" spans="1:26" ht="12.95" customHeight="1">
      <c r="A47" s="3014"/>
      <c r="B47" s="2983"/>
      <c r="C47" s="2983"/>
      <c r="D47" s="2983"/>
      <c r="E47" s="2983"/>
      <c r="F47" s="2983"/>
      <c r="G47" s="2985"/>
      <c r="H47" s="2985"/>
      <c r="I47" s="2985"/>
      <c r="J47" s="2985"/>
      <c r="K47" s="2985"/>
      <c r="L47" s="2985"/>
      <c r="M47" s="2985"/>
      <c r="N47" s="2985"/>
      <c r="O47" s="2985"/>
      <c r="P47" s="2985"/>
      <c r="Q47" s="2985"/>
      <c r="R47" s="2985"/>
      <c r="S47" s="2985"/>
      <c r="T47" s="2985"/>
      <c r="U47" s="2985"/>
      <c r="V47" s="2985"/>
      <c r="W47" s="2985"/>
      <c r="X47" s="2985"/>
      <c r="Y47" s="3015"/>
      <c r="Z47" s="2988"/>
    </row>
    <row r="48" spans="1:26" ht="12.95" customHeight="1">
      <c r="A48" s="3014"/>
      <c r="B48" s="2983"/>
      <c r="C48" s="2983"/>
      <c r="D48" s="2983"/>
      <c r="E48" s="2983"/>
      <c r="F48" s="2983"/>
      <c r="G48" s="2985"/>
      <c r="H48" s="2985"/>
      <c r="I48" s="2985"/>
      <c r="J48" s="2985"/>
      <c r="K48" s="2985"/>
      <c r="L48" s="2985"/>
      <c r="M48" s="2985"/>
      <c r="N48" s="2985"/>
      <c r="O48" s="2985"/>
      <c r="P48" s="2985"/>
      <c r="Q48" s="2985"/>
      <c r="R48" s="2985"/>
      <c r="S48" s="2985"/>
      <c r="T48" s="2985"/>
      <c r="U48" s="2985"/>
      <c r="V48" s="2985"/>
      <c r="W48" s="2985"/>
      <c r="X48" s="2985"/>
      <c r="Y48" s="3015"/>
      <c r="Z48" s="2988"/>
    </row>
    <row r="49" spans="1:26" ht="12.95" customHeight="1">
      <c r="A49" s="3014"/>
      <c r="B49" s="2983"/>
      <c r="C49" s="2983"/>
      <c r="D49" s="2983"/>
      <c r="E49" s="2983"/>
      <c r="F49" s="2983"/>
      <c r="G49" s="2985"/>
      <c r="H49" s="2985"/>
      <c r="I49" s="2985"/>
      <c r="J49" s="2985"/>
      <c r="K49" s="2985"/>
      <c r="L49" s="2985"/>
      <c r="M49" s="2985"/>
      <c r="N49" s="2985"/>
      <c r="O49" s="2985"/>
      <c r="P49" s="2985"/>
      <c r="Q49" s="2985"/>
      <c r="R49" s="2985"/>
      <c r="S49" s="2985"/>
      <c r="T49" s="2985"/>
      <c r="U49" s="2985"/>
      <c r="V49" s="2985"/>
      <c r="W49" s="2985"/>
      <c r="X49" s="2985"/>
      <c r="Y49" s="3015"/>
      <c r="Z49" s="2988"/>
    </row>
    <row r="50" spans="1:26" ht="12.95" customHeight="1">
      <c r="A50" s="3014"/>
      <c r="B50" s="2983"/>
      <c r="C50" s="2983"/>
      <c r="D50" s="2983"/>
      <c r="E50" s="2983"/>
      <c r="F50" s="2983"/>
      <c r="G50" s="2985"/>
      <c r="H50" s="2985"/>
      <c r="I50" s="2985"/>
      <c r="J50" s="2985"/>
      <c r="K50" s="2985"/>
      <c r="L50" s="2985"/>
      <c r="M50" s="2985"/>
      <c r="N50" s="2985"/>
      <c r="O50" s="2985"/>
      <c r="P50" s="2985"/>
      <c r="Q50" s="2985"/>
      <c r="R50" s="2985"/>
      <c r="S50" s="2985"/>
      <c r="T50" s="2985"/>
      <c r="U50" s="2985"/>
      <c r="V50" s="2985"/>
      <c r="W50" s="2985"/>
      <c r="X50" s="2985"/>
      <c r="Y50" s="3015"/>
      <c r="Z50" s="2988"/>
    </row>
    <row r="51" spans="1:26" ht="12.95" customHeight="1">
      <c r="A51" s="3014"/>
      <c r="B51" s="2983"/>
      <c r="C51" s="2983"/>
      <c r="D51" s="2983"/>
      <c r="E51" s="2983"/>
      <c r="F51" s="2983"/>
      <c r="G51" s="2985"/>
      <c r="H51" s="2985"/>
      <c r="I51" s="2985"/>
      <c r="J51" s="2985"/>
      <c r="K51" s="2985"/>
      <c r="L51" s="2985"/>
      <c r="M51" s="2985"/>
      <c r="N51" s="2985"/>
      <c r="O51" s="2985"/>
      <c r="P51" s="2985"/>
      <c r="Q51" s="2985"/>
      <c r="R51" s="2985"/>
      <c r="S51" s="2985"/>
      <c r="T51" s="2985"/>
      <c r="U51" s="2985"/>
      <c r="V51" s="2985"/>
      <c r="W51" s="2985"/>
      <c r="X51" s="2985"/>
      <c r="Y51" s="3015"/>
      <c r="Z51" s="2988"/>
    </row>
    <row r="52" spans="1:26" ht="12.95" customHeight="1">
      <c r="A52" s="3014"/>
      <c r="B52" s="2983"/>
      <c r="C52" s="2983"/>
      <c r="D52" s="2983"/>
      <c r="E52" s="2983"/>
      <c r="F52" s="2983"/>
      <c r="G52" s="2985"/>
      <c r="H52" s="2985"/>
      <c r="I52" s="2985"/>
      <c r="J52" s="2985"/>
      <c r="K52" s="2985"/>
      <c r="L52" s="2985"/>
      <c r="M52" s="2985"/>
      <c r="N52" s="2985"/>
      <c r="O52" s="2985"/>
      <c r="P52" s="2985"/>
      <c r="Q52" s="2985"/>
      <c r="R52" s="2985"/>
      <c r="S52" s="2985"/>
      <c r="T52" s="2985"/>
      <c r="U52" s="2985"/>
      <c r="V52" s="2985"/>
      <c r="W52" s="2985"/>
      <c r="X52" s="2985"/>
      <c r="Y52" s="3015"/>
      <c r="Z52" s="2988"/>
    </row>
    <row r="53" spans="1:26" ht="12.95" customHeight="1">
      <c r="A53" s="3014"/>
      <c r="B53" s="2983"/>
      <c r="C53" s="2983"/>
      <c r="D53" s="2983"/>
      <c r="E53" s="2983"/>
      <c r="F53" s="2983"/>
      <c r="G53" s="2985"/>
      <c r="H53" s="2985"/>
      <c r="I53" s="2985"/>
      <c r="J53" s="2985"/>
      <c r="K53" s="2985"/>
      <c r="L53" s="2985"/>
      <c r="M53" s="2985"/>
      <c r="N53" s="2985"/>
      <c r="O53" s="2985"/>
      <c r="P53" s="2985"/>
      <c r="Q53" s="2985"/>
      <c r="R53" s="2985"/>
      <c r="S53" s="2985"/>
      <c r="T53" s="2985"/>
      <c r="U53" s="2985"/>
      <c r="V53" s="2985"/>
      <c r="W53" s="2985"/>
      <c r="X53" s="2985"/>
      <c r="Y53" s="3015"/>
      <c r="Z53" s="2988"/>
    </row>
    <row r="54" spans="1:26" ht="12.95" customHeight="1">
      <c r="A54" s="3014"/>
      <c r="B54" s="2983"/>
      <c r="C54" s="2983"/>
      <c r="D54" s="2983"/>
      <c r="E54" s="2983"/>
      <c r="F54" s="2983"/>
      <c r="G54" s="2985"/>
      <c r="H54" s="2985"/>
      <c r="I54" s="2985"/>
      <c r="J54" s="2985"/>
      <c r="K54" s="2985"/>
      <c r="L54" s="2985"/>
      <c r="M54" s="2985"/>
      <c r="N54" s="2985"/>
      <c r="O54" s="2985"/>
      <c r="P54" s="2985"/>
      <c r="Q54" s="2985"/>
      <c r="R54" s="2985"/>
      <c r="S54" s="2985"/>
      <c r="T54" s="2985"/>
      <c r="U54" s="2985"/>
      <c r="V54" s="2985"/>
      <c r="W54" s="2985"/>
      <c r="X54" s="2985"/>
      <c r="Y54" s="3015"/>
      <c r="Z54" s="2988"/>
    </row>
    <row r="55" spans="1:26" ht="12.95" customHeight="1">
      <c r="A55" s="3014"/>
      <c r="B55" s="2983"/>
      <c r="C55" s="2983"/>
      <c r="D55" s="2983"/>
      <c r="E55" s="2983"/>
      <c r="F55" s="2983"/>
      <c r="G55" s="2985"/>
      <c r="H55" s="2985"/>
      <c r="I55" s="2985"/>
      <c r="J55" s="2985"/>
      <c r="K55" s="2985"/>
      <c r="L55" s="2985"/>
      <c r="M55" s="2985"/>
      <c r="N55" s="2985"/>
      <c r="O55" s="2985"/>
      <c r="P55" s="2985"/>
      <c r="Q55" s="2985"/>
      <c r="R55" s="2985"/>
      <c r="S55" s="2985"/>
      <c r="T55" s="2985"/>
      <c r="U55" s="2985"/>
      <c r="V55" s="2985"/>
      <c r="W55" s="2985"/>
      <c r="X55" s="2985"/>
      <c r="Y55" s="3015"/>
      <c r="Z55" s="2988"/>
    </row>
    <row r="56" spans="1:26" ht="12.95" customHeight="1">
      <c r="A56" s="3014"/>
      <c r="B56" s="2983"/>
      <c r="C56" s="2983"/>
      <c r="D56" s="2983"/>
      <c r="E56" s="2983"/>
      <c r="F56" s="2983"/>
      <c r="G56" s="2985"/>
      <c r="H56" s="2985"/>
      <c r="I56" s="2985"/>
      <c r="J56" s="2985"/>
      <c r="K56" s="2985"/>
      <c r="L56" s="2985"/>
      <c r="M56" s="2985"/>
      <c r="N56" s="2985"/>
      <c r="O56" s="2985"/>
      <c r="P56" s="2985"/>
      <c r="Q56" s="2985"/>
      <c r="R56" s="2985"/>
      <c r="S56" s="2985"/>
      <c r="T56" s="2985"/>
      <c r="U56" s="2985"/>
      <c r="V56" s="2985"/>
      <c r="W56" s="2985"/>
      <c r="X56" s="2985"/>
      <c r="Y56" s="3015"/>
      <c r="Z56" s="2988"/>
    </row>
    <row r="57" spans="1:26" ht="12.95" customHeight="1">
      <c r="A57" s="3014"/>
      <c r="B57" s="2983"/>
      <c r="C57" s="2983"/>
      <c r="D57" s="2983"/>
      <c r="E57" s="2983"/>
      <c r="F57" s="2983"/>
      <c r="G57" s="2985"/>
      <c r="H57" s="2985"/>
      <c r="I57" s="2985"/>
      <c r="J57" s="2985"/>
      <c r="K57" s="2985"/>
      <c r="L57" s="2985"/>
      <c r="M57" s="2985"/>
      <c r="N57" s="2985"/>
      <c r="O57" s="2985"/>
      <c r="P57" s="2985"/>
      <c r="Q57" s="2985"/>
      <c r="R57" s="2985"/>
      <c r="S57" s="2985"/>
      <c r="T57" s="2985"/>
      <c r="U57" s="2985"/>
      <c r="V57" s="2985"/>
      <c r="W57" s="2985"/>
      <c r="X57" s="2985"/>
      <c r="Y57" s="3015"/>
      <c r="Z57" s="2988"/>
    </row>
    <row r="58" spans="1:26" ht="12.95" customHeight="1">
      <c r="A58" s="3014"/>
      <c r="B58" s="2983"/>
      <c r="C58" s="2983"/>
      <c r="D58" s="2983"/>
      <c r="E58" s="2983"/>
      <c r="F58" s="2983"/>
      <c r="G58" s="2985"/>
      <c r="H58" s="2985"/>
      <c r="I58" s="2985"/>
      <c r="J58" s="2985"/>
      <c r="K58" s="2985"/>
      <c r="L58" s="2985"/>
      <c r="M58" s="2985"/>
      <c r="N58" s="2985"/>
      <c r="O58" s="2985"/>
      <c r="P58" s="2985"/>
      <c r="Q58" s="2985"/>
      <c r="R58" s="2985"/>
      <c r="S58" s="2985"/>
      <c r="T58" s="2985"/>
      <c r="U58" s="2985"/>
      <c r="V58" s="2985"/>
      <c r="W58" s="2985"/>
      <c r="X58" s="2985"/>
      <c r="Y58" s="3015"/>
      <c r="Z58" s="2988"/>
    </row>
    <row r="59" spans="1:26" ht="12.95" customHeight="1">
      <c r="A59" s="3014"/>
      <c r="B59" s="2983"/>
      <c r="C59" s="2983"/>
      <c r="D59" s="2983"/>
      <c r="E59" s="2983"/>
      <c r="F59" s="2983"/>
      <c r="G59" s="2985"/>
      <c r="H59" s="2985"/>
      <c r="I59" s="2985"/>
      <c r="J59" s="2985"/>
      <c r="K59" s="2985"/>
      <c r="L59" s="2985"/>
      <c r="M59" s="2985"/>
      <c r="N59" s="2985"/>
      <c r="O59" s="2985"/>
      <c r="P59" s="2985"/>
      <c r="Q59" s="2985"/>
      <c r="R59" s="2985"/>
      <c r="S59" s="2985"/>
      <c r="T59" s="2985"/>
      <c r="U59" s="2985"/>
      <c r="V59" s="2985"/>
      <c r="W59" s="2985"/>
      <c r="X59" s="2985"/>
      <c r="Y59" s="3015"/>
      <c r="Z59" s="2988"/>
    </row>
    <row r="60" spans="1:26" ht="12.95" customHeight="1">
      <c r="A60" s="3014"/>
      <c r="B60" s="2983"/>
      <c r="C60" s="2983"/>
      <c r="D60" s="2983"/>
      <c r="E60" s="2983"/>
      <c r="F60" s="2983"/>
      <c r="G60" s="2985"/>
      <c r="H60" s="2985"/>
      <c r="I60" s="2985"/>
      <c r="J60" s="2985"/>
      <c r="K60" s="2985"/>
      <c r="L60" s="2985"/>
      <c r="M60" s="2985"/>
      <c r="N60" s="2985"/>
      <c r="O60" s="2985"/>
      <c r="P60" s="2985"/>
      <c r="Q60" s="2985"/>
      <c r="R60" s="2985"/>
      <c r="S60" s="2985"/>
      <c r="T60" s="2985"/>
      <c r="U60" s="2985"/>
      <c r="V60" s="2985"/>
      <c r="W60" s="2985"/>
      <c r="X60" s="2985"/>
      <c r="Y60" s="3015"/>
      <c r="Z60" s="2988"/>
    </row>
    <row r="61" spans="1:26" ht="12.95" customHeight="1">
      <c r="A61" s="3011"/>
      <c r="B61" s="3011"/>
      <c r="C61" s="3011"/>
      <c r="D61" s="3011"/>
      <c r="E61" s="3011"/>
      <c r="F61" s="3011"/>
      <c r="G61" s="2996"/>
      <c r="H61" s="2996"/>
      <c r="I61" s="2996"/>
      <c r="J61" s="2996"/>
      <c r="K61" s="2996"/>
      <c r="L61" s="2996"/>
      <c r="M61" s="2996"/>
      <c r="N61" s="2996"/>
      <c r="O61" s="2996"/>
      <c r="P61" s="2996"/>
      <c r="Q61" s="2996"/>
      <c r="R61" s="2996"/>
      <c r="S61" s="2996"/>
      <c r="T61" s="2996"/>
      <c r="U61" s="2996"/>
      <c r="V61" s="2996"/>
      <c r="W61" s="3011"/>
      <c r="X61" s="3016"/>
      <c r="Y61" s="3012"/>
      <c r="Z61" s="3017" t="s">
        <v>391</v>
      </c>
    </row>
    <row r="62" spans="1:26" ht="12.95" customHeight="1">
      <c r="A62" s="2985"/>
      <c r="B62" s="2983"/>
      <c r="C62" s="2983"/>
      <c r="D62" s="2983"/>
      <c r="E62" s="2983"/>
      <c r="F62" s="2983"/>
      <c r="G62" s="2985"/>
      <c r="H62" s="2985"/>
      <c r="I62" s="2985"/>
      <c r="J62" s="2985"/>
      <c r="K62" s="2985"/>
      <c r="L62" s="2985"/>
      <c r="M62" s="2985"/>
      <c r="N62" s="2985"/>
      <c r="O62" s="2985"/>
      <c r="P62" s="2985"/>
      <c r="Q62" s="2985"/>
      <c r="R62" s="2985"/>
      <c r="S62" s="2985"/>
      <c r="T62" s="2985"/>
      <c r="U62" s="2985"/>
      <c r="V62" s="2985"/>
      <c r="W62" s="2985"/>
      <c r="X62" s="2983"/>
      <c r="Y62" s="2983"/>
      <c r="Z62" s="2983"/>
    </row>
    <row r="63" spans="1:26" ht="12.95" customHeight="1">
      <c r="A63" s="2984" t="s">
        <v>3461</v>
      </c>
      <c r="B63" s="2983"/>
      <c r="C63" s="2983"/>
      <c r="D63" s="2983"/>
      <c r="E63" s="2983"/>
      <c r="F63" s="2984"/>
      <c r="G63" s="2985"/>
      <c r="H63" s="2985"/>
      <c r="I63" s="2985"/>
      <c r="J63" s="2985"/>
      <c r="K63" s="2985"/>
      <c r="L63" s="2985"/>
      <c r="M63" s="2985"/>
      <c r="N63" s="2985"/>
      <c r="O63" s="2985"/>
      <c r="P63" s="2985"/>
      <c r="Q63" s="2985"/>
      <c r="R63" s="2985"/>
      <c r="S63" s="2985"/>
      <c r="T63" s="2985"/>
      <c r="U63" s="2985"/>
      <c r="V63" s="2985"/>
      <c r="W63" s="2983"/>
      <c r="X63" s="2983"/>
      <c r="Y63" s="2983"/>
      <c r="Z63" s="2983">
        <v>95</v>
      </c>
    </row>
    <row r="64" spans="1:26" ht="12.95" customHeight="1">
      <c r="A64" s="4124" t="s">
        <v>2886</v>
      </c>
      <c r="B64" s="4125"/>
      <c r="C64" s="4125"/>
      <c r="D64" s="4125"/>
      <c r="E64" s="4125"/>
      <c r="F64" s="4125"/>
      <c r="G64" s="4125"/>
      <c r="H64" s="4125"/>
      <c r="I64" s="4125"/>
      <c r="J64" s="4125"/>
      <c r="K64" s="4125"/>
      <c r="L64" s="4125"/>
      <c r="M64" s="4125"/>
      <c r="N64" s="4125"/>
      <c r="O64" s="4125"/>
      <c r="P64" s="4125"/>
      <c r="Q64" s="4125"/>
      <c r="R64" s="4125"/>
      <c r="S64" s="4125"/>
      <c r="T64" s="4125"/>
      <c r="U64" s="4125"/>
      <c r="V64" s="4125"/>
      <c r="W64" s="4125"/>
      <c r="X64" s="4125"/>
      <c r="Y64" s="4125"/>
      <c r="Z64" s="4126"/>
    </row>
    <row r="65" spans="1:26" ht="12.95" customHeight="1">
      <c r="A65" s="4127"/>
      <c r="B65" s="4128"/>
      <c r="C65" s="4128"/>
      <c r="D65" s="4128"/>
      <c r="E65" s="4128"/>
      <c r="F65" s="4128"/>
      <c r="G65" s="4128"/>
      <c r="H65" s="4128"/>
      <c r="I65" s="4128"/>
      <c r="J65" s="4128"/>
      <c r="K65" s="4128"/>
      <c r="L65" s="4128"/>
      <c r="M65" s="4128"/>
      <c r="N65" s="4128"/>
      <c r="O65" s="4128"/>
      <c r="P65" s="4128"/>
      <c r="Q65" s="4128"/>
      <c r="R65" s="4128"/>
      <c r="S65" s="4128"/>
      <c r="T65" s="4128"/>
      <c r="U65" s="4128"/>
      <c r="V65" s="4128"/>
      <c r="W65" s="4128"/>
      <c r="X65" s="4128"/>
      <c r="Y65" s="4128"/>
      <c r="Z65" s="4129"/>
    </row>
    <row r="66" spans="1:26" ht="12.95" customHeight="1">
      <c r="A66" s="2987"/>
      <c r="B66" s="2983"/>
      <c r="C66" s="2983"/>
      <c r="D66" s="2983"/>
      <c r="E66" s="2983"/>
      <c r="F66" s="2983"/>
      <c r="G66" s="2985"/>
      <c r="H66" s="2985"/>
      <c r="I66" s="2985"/>
      <c r="J66" s="2985"/>
      <c r="K66" s="2985"/>
      <c r="L66" s="2985"/>
      <c r="M66" s="2985"/>
      <c r="N66" s="2985"/>
      <c r="O66" s="2985"/>
      <c r="P66" s="2985"/>
      <c r="Q66" s="2985"/>
      <c r="R66" s="2985"/>
      <c r="S66" s="2985"/>
      <c r="T66" s="2985"/>
      <c r="U66" s="2985"/>
      <c r="V66" s="2985"/>
      <c r="W66" s="2985"/>
      <c r="X66" s="2983"/>
      <c r="Y66" s="2983"/>
      <c r="Z66" s="2988"/>
    </row>
    <row r="67" spans="1:26" ht="12.95" customHeight="1">
      <c r="A67" s="2987"/>
      <c r="B67" s="2989"/>
      <c r="C67" s="2989"/>
      <c r="D67" s="2989"/>
      <c r="E67" s="2989"/>
      <c r="F67" s="2989"/>
      <c r="G67" s="2990"/>
      <c r="H67" s="2990"/>
      <c r="I67" s="2990"/>
      <c r="J67" s="2990" t="s">
        <v>2887</v>
      </c>
      <c r="K67" s="2990"/>
      <c r="L67" s="2990"/>
      <c r="M67" s="2990"/>
      <c r="N67" s="2990"/>
      <c r="O67" s="2990"/>
      <c r="P67" s="2990"/>
      <c r="Q67" s="2990"/>
      <c r="R67" s="2990"/>
      <c r="S67" s="2990"/>
      <c r="T67" s="2990"/>
      <c r="U67" s="2990"/>
      <c r="V67" s="2990"/>
      <c r="W67" s="2990"/>
      <c r="X67" s="2989"/>
      <c r="Y67" s="2989"/>
      <c r="Z67" s="2991"/>
    </row>
    <row r="68" spans="1:26" ht="12.95" customHeight="1">
      <c r="A68" s="2994" t="s">
        <v>7</v>
      </c>
      <c r="B68" s="2994" t="s">
        <v>71</v>
      </c>
      <c r="C68" s="2995"/>
      <c r="D68" s="2995"/>
      <c r="E68" s="2995"/>
      <c r="F68" s="2995" t="s">
        <v>2888</v>
      </c>
      <c r="G68" s="2996"/>
      <c r="H68" s="2996"/>
      <c r="I68" s="2996"/>
      <c r="J68" s="2996"/>
      <c r="K68" s="2996"/>
      <c r="L68" s="2996"/>
      <c r="M68" s="2996"/>
      <c r="N68" s="2996"/>
      <c r="O68" s="2996"/>
      <c r="P68" s="2996"/>
      <c r="Q68" s="2996"/>
      <c r="R68" s="2996"/>
      <c r="S68" s="2996"/>
      <c r="T68" s="2996"/>
      <c r="U68" s="2996"/>
      <c r="V68" s="2996"/>
      <c r="W68" s="2996"/>
      <c r="X68" s="2997" t="s">
        <v>2889</v>
      </c>
      <c r="Y68" s="2997" t="s">
        <v>2890</v>
      </c>
      <c r="Z68" s="2994" t="s">
        <v>7</v>
      </c>
    </row>
    <row r="69" spans="1:26" ht="12.95" customHeight="1">
      <c r="A69" s="2999" t="s">
        <v>17</v>
      </c>
      <c r="B69" s="2999" t="s">
        <v>79</v>
      </c>
      <c r="C69" s="3000"/>
      <c r="D69" s="3000"/>
      <c r="E69" s="3000"/>
      <c r="F69" s="3000" t="s">
        <v>24</v>
      </c>
      <c r="G69" s="3001" t="s">
        <v>2891</v>
      </c>
      <c r="H69" s="3001" t="s">
        <v>2892</v>
      </c>
      <c r="I69" s="3001" t="s">
        <v>2893</v>
      </c>
      <c r="J69" s="3001" t="s">
        <v>2894</v>
      </c>
      <c r="K69" s="3001" t="s">
        <v>2895</v>
      </c>
      <c r="L69" s="3001" t="s">
        <v>2896</v>
      </c>
      <c r="M69" s="3001" t="s">
        <v>2897</v>
      </c>
      <c r="N69" s="3001" t="s">
        <v>2898</v>
      </c>
      <c r="O69" s="3001" t="s">
        <v>2899</v>
      </c>
      <c r="P69" s="3001" t="s">
        <v>2900</v>
      </c>
      <c r="Q69" s="3001" t="s">
        <v>2901</v>
      </c>
      <c r="R69" s="3001" t="s">
        <v>2902</v>
      </c>
      <c r="S69" s="3001"/>
      <c r="T69" s="3001"/>
      <c r="U69" s="3001"/>
      <c r="V69" s="3001"/>
      <c r="W69" s="3001"/>
      <c r="X69" s="3002" t="s">
        <v>25</v>
      </c>
      <c r="Y69" s="3002" t="s">
        <v>26</v>
      </c>
      <c r="Z69" s="2999" t="s">
        <v>17</v>
      </c>
    </row>
    <row r="70" spans="1:26" ht="12.95" customHeight="1">
      <c r="A70" s="2999"/>
      <c r="B70" s="2991"/>
      <c r="C70" s="2989"/>
      <c r="D70" s="2989"/>
      <c r="E70" s="2989" t="s">
        <v>2966</v>
      </c>
      <c r="F70" s="2989" t="s">
        <v>2967</v>
      </c>
      <c r="G70" s="2990"/>
      <c r="H70" s="2990"/>
      <c r="I70" s="2990"/>
      <c r="J70" s="2990"/>
      <c r="K70" s="2990"/>
      <c r="L70" s="2990"/>
      <c r="M70" s="2990"/>
      <c r="N70" s="2990"/>
      <c r="O70" s="2990"/>
      <c r="P70" s="2990"/>
      <c r="Q70" s="2990"/>
      <c r="R70" s="2990"/>
      <c r="S70" s="2990"/>
      <c r="T70" s="2990"/>
      <c r="U70" s="2990"/>
      <c r="V70" s="2990"/>
      <c r="W70" s="2990"/>
      <c r="X70" s="3018" t="s">
        <v>364</v>
      </c>
      <c r="Y70" s="3018" t="s">
        <v>2905</v>
      </c>
      <c r="Z70" s="2999"/>
    </row>
    <row r="71" spans="1:26" ht="12.95" customHeight="1">
      <c r="A71" s="2999">
        <v>31</v>
      </c>
      <c r="B71" s="2991"/>
      <c r="C71" s="2989"/>
      <c r="D71" s="2989"/>
      <c r="E71" s="2989" t="s">
        <v>2968</v>
      </c>
      <c r="F71" s="2989" t="s">
        <v>2935</v>
      </c>
      <c r="G71" s="2990"/>
      <c r="H71" s="2990"/>
      <c r="I71" s="2990"/>
      <c r="J71" s="2990"/>
      <c r="K71" s="2990"/>
      <c r="L71" s="2990"/>
      <c r="M71" s="2990"/>
      <c r="N71" s="2990"/>
      <c r="O71" s="2990"/>
      <c r="P71" s="2990"/>
      <c r="Q71" s="2990"/>
      <c r="R71" s="2990"/>
      <c r="S71" s="2990"/>
      <c r="T71" s="2990"/>
      <c r="U71" s="2990"/>
      <c r="V71" s="2990"/>
      <c r="W71" s="2990"/>
      <c r="X71" s="3019">
        <v>0</v>
      </c>
      <c r="Y71" s="3018" t="s">
        <v>2905</v>
      </c>
      <c r="Z71" s="2999">
        <v>31</v>
      </c>
    </row>
    <row r="72" spans="1:26" ht="12.95" customHeight="1">
      <c r="A72" s="2999">
        <v>32</v>
      </c>
      <c r="B72" s="2991"/>
      <c r="C72" s="2989"/>
      <c r="D72" s="2989"/>
      <c r="E72" s="2989" t="s">
        <v>2969</v>
      </c>
      <c r="F72" s="2989" t="s">
        <v>2937</v>
      </c>
      <c r="G72" s="2990"/>
      <c r="H72" s="2990"/>
      <c r="I72" s="2990"/>
      <c r="J72" s="2990"/>
      <c r="K72" s="2990"/>
      <c r="L72" s="2990"/>
      <c r="M72" s="2990"/>
      <c r="N72" s="2990"/>
      <c r="O72" s="2990"/>
      <c r="P72" s="2990"/>
      <c r="Q72" s="2990"/>
      <c r="R72" s="2990"/>
      <c r="S72" s="2990"/>
      <c r="T72" s="2990"/>
      <c r="U72" s="2990"/>
      <c r="V72" s="2990"/>
      <c r="W72" s="2990"/>
      <c r="X72" s="3006">
        <v>7919</v>
      </c>
      <c r="Y72" s="3018" t="s">
        <v>2905</v>
      </c>
      <c r="Z72" s="2999">
        <v>32</v>
      </c>
    </row>
    <row r="73" spans="1:26" ht="12.95" customHeight="1">
      <c r="A73" s="2999">
        <v>33</v>
      </c>
      <c r="B73" s="2991"/>
      <c r="C73" s="2989"/>
      <c r="D73" s="2989"/>
      <c r="E73" s="2989" t="s">
        <v>2970</v>
      </c>
      <c r="F73" s="2989" t="s">
        <v>2939</v>
      </c>
      <c r="G73" s="2990"/>
      <c r="H73" s="2990"/>
      <c r="I73" s="2990"/>
      <c r="J73" s="2990"/>
      <c r="K73" s="2990"/>
      <c r="L73" s="2990"/>
      <c r="M73" s="2990"/>
      <c r="N73" s="2990"/>
      <c r="O73" s="2990"/>
      <c r="P73" s="2990"/>
      <c r="Q73" s="2990"/>
      <c r="R73" s="2990"/>
      <c r="S73" s="2990"/>
      <c r="T73" s="2990"/>
      <c r="U73" s="2990"/>
      <c r="V73" s="2990"/>
      <c r="W73" s="2990"/>
      <c r="X73" s="3006">
        <v>121903</v>
      </c>
      <c r="Y73" s="3018" t="s">
        <v>2905</v>
      </c>
      <c r="Z73" s="2999">
        <v>33</v>
      </c>
    </row>
    <row r="74" spans="1:26" ht="12.95" customHeight="1">
      <c r="A74" s="2999">
        <v>34</v>
      </c>
      <c r="B74" s="2991"/>
      <c r="C74" s="2989"/>
      <c r="D74" s="2989"/>
      <c r="E74" s="2989" t="s">
        <v>2971</v>
      </c>
      <c r="F74" s="2989" t="s">
        <v>2941</v>
      </c>
      <c r="G74" s="2990"/>
      <c r="H74" s="2990"/>
      <c r="I74" s="2990"/>
      <c r="J74" s="2990"/>
      <c r="K74" s="2990"/>
      <c r="L74" s="2990"/>
      <c r="M74" s="2990"/>
      <c r="N74" s="2990"/>
      <c r="O74" s="2990"/>
      <c r="P74" s="2990"/>
      <c r="Q74" s="2990"/>
      <c r="R74" s="2990"/>
      <c r="S74" s="2990"/>
      <c r="T74" s="2990"/>
      <c r="U74" s="2990"/>
      <c r="V74" s="2990"/>
      <c r="W74" s="2990"/>
      <c r="X74" s="3006">
        <v>214534</v>
      </c>
      <c r="Y74" s="3018" t="s">
        <v>2905</v>
      </c>
      <c r="Z74" s="2999">
        <v>34</v>
      </c>
    </row>
    <row r="75" spans="1:26" ht="12.95" customHeight="1">
      <c r="A75" s="2999">
        <v>35</v>
      </c>
      <c r="B75" s="2991"/>
      <c r="C75" s="2989"/>
      <c r="D75" s="2989"/>
      <c r="E75" s="2989" t="s">
        <v>2972</v>
      </c>
      <c r="F75" s="2989" t="s">
        <v>2943</v>
      </c>
      <c r="G75" s="2990"/>
      <c r="H75" s="2990"/>
      <c r="I75" s="2990"/>
      <c r="J75" s="2990"/>
      <c r="K75" s="2990"/>
      <c r="L75" s="2990"/>
      <c r="M75" s="2990"/>
      <c r="N75" s="2990"/>
      <c r="O75" s="2990"/>
      <c r="P75" s="2990"/>
      <c r="Q75" s="2990"/>
      <c r="R75" s="2990"/>
      <c r="S75" s="2990"/>
      <c r="T75" s="2990"/>
      <c r="U75" s="2990"/>
      <c r="V75" s="2990"/>
      <c r="W75" s="2990"/>
      <c r="X75" s="3006">
        <v>70974</v>
      </c>
      <c r="Y75" s="3018" t="s">
        <v>2905</v>
      </c>
      <c r="Z75" s="2999">
        <v>35</v>
      </c>
    </row>
    <row r="76" spans="1:26" ht="12.95" customHeight="1">
      <c r="A76" s="2999">
        <v>36</v>
      </c>
      <c r="B76" s="2991"/>
      <c r="C76" s="2989"/>
      <c r="D76" s="2989"/>
      <c r="E76" s="2989" t="s">
        <v>2973</v>
      </c>
      <c r="F76" s="2989" t="s">
        <v>2945</v>
      </c>
      <c r="G76" s="2990"/>
      <c r="H76" s="2990"/>
      <c r="I76" s="2990"/>
      <c r="J76" s="2990"/>
      <c r="K76" s="2990"/>
      <c r="L76" s="2990"/>
      <c r="M76" s="2990"/>
      <c r="N76" s="2990"/>
      <c r="O76" s="2990"/>
      <c r="P76" s="2990"/>
      <c r="Q76" s="2990"/>
      <c r="R76" s="2990"/>
      <c r="S76" s="2990"/>
      <c r="T76" s="2990"/>
      <c r="U76" s="2990"/>
      <c r="V76" s="2990"/>
      <c r="W76" s="2990"/>
      <c r="X76" s="3009">
        <v>136755</v>
      </c>
      <c r="Y76" s="3018" t="s">
        <v>2905</v>
      </c>
      <c r="Z76" s="2999">
        <v>36</v>
      </c>
    </row>
    <row r="77" spans="1:26" ht="12.95" customHeight="1">
      <c r="A77" s="2999">
        <v>37</v>
      </c>
      <c r="B77" s="2991"/>
      <c r="C77" s="2989"/>
      <c r="D77" s="2989"/>
      <c r="E77" s="2989" t="s">
        <v>2974</v>
      </c>
      <c r="F77" s="2989" t="s">
        <v>2947</v>
      </c>
      <c r="G77" s="2990"/>
      <c r="H77" s="2990"/>
      <c r="I77" s="2990"/>
      <c r="J77" s="2990"/>
      <c r="K77" s="2990"/>
      <c r="L77" s="2990"/>
      <c r="M77" s="2990"/>
      <c r="N77" s="2990"/>
      <c r="O77" s="2990"/>
      <c r="P77" s="2990"/>
      <c r="Q77" s="2990"/>
      <c r="R77" s="2990"/>
      <c r="S77" s="2990"/>
      <c r="T77" s="2990"/>
      <c r="U77" s="2990"/>
      <c r="V77" s="2990"/>
      <c r="W77" s="2990"/>
      <c r="X77" s="3009">
        <v>63951</v>
      </c>
      <c r="Y77" s="3018" t="s">
        <v>2905</v>
      </c>
      <c r="Z77" s="2999">
        <v>37</v>
      </c>
    </row>
    <row r="78" spans="1:26" ht="12.95" customHeight="1">
      <c r="A78" s="2999">
        <v>38</v>
      </c>
      <c r="B78" s="2991"/>
      <c r="C78" s="2989"/>
      <c r="D78" s="2989"/>
      <c r="E78" s="2989" t="s">
        <v>2975</v>
      </c>
      <c r="F78" s="2989" t="s">
        <v>2949</v>
      </c>
      <c r="G78" s="2990"/>
      <c r="H78" s="2990"/>
      <c r="I78" s="2990"/>
      <c r="J78" s="2990"/>
      <c r="K78" s="2990"/>
      <c r="L78" s="2990"/>
      <c r="M78" s="2990"/>
      <c r="N78" s="2990"/>
      <c r="O78" s="2990"/>
      <c r="P78" s="2990"/>
      <c r="Q78" s="2990"/>
      <c r="R78" s="2990"/>
      <c r="S78" s="2990"/>
      <c r="T78" s="2990"/>
      <c r="U78" s="2990"/>
      <c r="V78" s="2990"/>
      <c r="W78" s="2990"/>
      <c r="X78" s="3009">
        <v>29084</v>
      </c>
      <c r="Y78" s="3018" t="s">
        <v>2905</v>
      </c>
      <c r="Z78" s="2999">
        <v>38</v>
      </c>
    </row>
    <row r="79" spans="1:26" ht="12.95" customHeight="1">
      <c r="A79" s="2999">
        <v>39</v>
      </c>
      <c r="B79" s="2991"/>
      <c r="C79" s="2989"/>
      <c r="D79" s="2989"/>
      <c r="E79" s="2989" t="s">
        <v>2976</v>
      </c>
      <c r="F79" s="2989" t="s">
        <v>2951</v>
      </c>
      <c r="G79" s="2990"/>
      <c r="H79" s="2990"/>
      <c r="I79" s="2990"/>
      <c r="J79" s="2990"/>
      <c r="K79" s="2990"/>
      <c r="L79" s="2990"/>
      <c r="M79" s="2990"/>
      <c r="N79" s="2990"/>
      <c r="O79" s="2990"/>
      <c r="P79" s="2990"/>
      <c r="Q79" s="2990"/>
      <c r="R79" s="2990"/>
      <c r="S79" s="2990"/>
      <c r="T79" s="2990"/>
      <c r="U79" s="2990"/>
      <c r="V79" s="2990"/>
      <c r="W79" s="2990"/>
      <c r="X79" s="3009">
        <v>5025</v>
      </c>
      <c r="Y79" s="3018" t="s">
        <v>2905</v>
      </c>
      <c r="Z79" s="2999">
        <v>39</v>
      </c>
    </row>
    <row r="80" spans="1:26" ht="12.95" customHeight="1">
      <c r="A80" s="2999">
        <v>40</v>
      </c>
      <c r="B80" s="2991"/>
      <c r="C80" s="2989"/>
      <c r="D80" s="2989"/>
      <c r="E80" s="2989" t="s">
        <v>2977</v>
      </c>
      <c r="F80" s="2989" t="s">
        <v>2953</v>
      </c>
      <c r="G80" s="2990"/>
      <c r="H80" s="2990"/>
      <c r="I80" s="2990"/>
      <c r="J80" s="2990"/>
      <c r="K80" s="2990"/>
      <c r="L80" s="2990"/>
      <c r="M80" s="2990"/>
      <c r="N80" s="2990"/>
      <c r="O80" s="2990"/>
      <c r="P80" s="2990"/>
      <c r="Q80" s="2990"/>
      <c r="R80" s="2990"/>
      <c r="S80" s="2990"/>
      <c r="T80" s="2990"/>
      <c r="U80" s="2990"/>
      <c r="V80" s="2990"/>
      <c r="W80" s="2990"/>
      <c r="X80" s="3009">
        <v>5204</v>
      </c>
      <c r="Y80" s="3018" t="s">
        <v>2905</v>
      </c>
      <c r="Z80" s="2999">
        <v>40</v>
      </c>
    </row>
    <row r="81" spans="1:26" ht="12.95" customHeight="1">
      <c r="A81" s="2999">
        <v>41</v>
      </c>
      <c r="B81" s="2991"/>
      <c r="C81" s="2989"/>
      <c r="D81" s="2989"/>
      <c r="E81" s="2989" t="s">
        <v>2978</v>
      </c>
      <c r="F81" s="2989" t="s">
        <v>2955</v>
      </c>
      <c r="G81" s="2990"/>
      <c r="H81" s="2990"/>
      <c r="I81" s="2990"/>
      <c r="J81" s="2990"/>
      <c r="K81" s="2990"/>
      <c r="L81" s="2990"/>
      <c r="M81" s="2990"/>
      <c r="N81" s="2990"/>
      <c r="O81" s="2990"/>
      <c r="P81" s="2990"/>
      <c r="Q81" s="2990"/>
      <c r="R81" s="2990"/>
      <c r="S81" s="2990"/>
      <c r="T81" s="2990"/>
      <c r="U81" s="2990"/>
      <c r="V81" s="2990"/>
      <c r="W81" s="2990"/>
      <c r="X81" s="3009">
        <v>14147</v>
      </c>
      <c r="Y81" s="3018" t="s">
        <v>2905</v>
      </c>
      <c r="Z81" s="2999">
        <v>41</v>
      </c>
    </row>
    <row r="82" spans="1:26" ht="12.95" customHeight="1">
      <c r="A82" s="2999">
        <v>42</v>
      </c>
      <c r="B82" s="2991"/>
      <c r="C82" s="2989"/>
      <c r="D82" s="2989"/>
      <c r="E82" s="2989" t="s">
        <v>2979</v>
      </c>
      <c r="F82" s="2989" t="s">
        <v>2957</v>
      </c>
      <c r="G82" s="2990"/>
      <c r="H82" s="2990"/>
      <c r="I82" s="2990"/>
      <c r="J82" s="2990"/>
      <c r="K82" s="2990"/>
      <c r="L82" s="2990"/>
      <c r="M82" s="2990"/>
      <c r="N82" s="2990"/>
      <c r="O82" s="2990"/>
      <c r="P82" s="2990"/>
      <c r="Q82" s="2990"/>
      <c r="R82" s="2990"/>
      <c r="S82" s="2990"/>
      <c r="T82" s="2990"/>
      <c r="U82" s="2990"/>
      <c r="V82" s="2990"/>
      <c r="W82" s="2990"/>
      <c r="X82" s="3006">
        <v>18445</v>
      </c>
      <c r="Y82" s="3018" t="s">
        <v>2905</v>
      </c>
      <c r="Z82" s="2999">
        <v>42</v>
      </c>
    </row>
    <row r="83" spans="1:26" ht="12.95" customHeight="1">
      <c r="A83" s="2999">
        <v>43</v>
      </c>
      <c r="B83" s="2991"/>
      <c r="C83" s="2989"/>
      <c r="D83" s="2989"/>
      <c r="E83" s="2989" t="s">
        <v>2980</v>
      </c>
      <c r="F83" s="2989" t="s">
        <v>2959</v>
      </c>
      <c r="G83" s="2990"/>
      <c r="H83" s="2990"/>
      <c r="I83" s="2990"/>
      <c r="J83" s="2990"/>
      <c r="K83" s="2990"/>
      <c r="L83" s="2990"/>
      <c r="M83" s="2990"/>
      <c r="N83" s="2990"/>
      <c r="O83" s="2990"/>
      <c r="P83" s="2990"/>
      <c r="Q83" s="2990"/>
      <c r="R83" s="2990"/>
      <c r="S83" s="2990"/>
      <c r="T83" s="2990"/>
      <c r="U83" s="2990"/>
      <c r="V83" s="2990"/>
      <c r="W83" s="2990"/>
      <c r="X83" s="3006">
        <v>386</v>
      </c>
      <c r="Y83" s="3018" t="s">
        <v>2905</v>
      </c>
      <c r="Z83" s="2999">
        <v>43</v>
      </c>
    </row>
    <row r="84" spans="1:26" ht="12.95" customHeight="1">
      <c r="A84" s="2999">
        <v>44</v>
      </c>
      <c r="B84" s="2991"/>
      <c r="C84" s="2989"/>
      <c r="D84" s="2989"/>
      <c r="E84" s="2989" t="s">
        <v>2981</v>
      </c>
      <c r="F84" s="2989" t="s">
        <v>2961</v>
      </c>
      <c r="G84" s="2990"/>
      <c r="H84" s="2990"/>
      <c r="I84" s="2990"/>
      <c r="J84" s="2990"/>
      <c r="K84" s="2990"/>
      <c r="L84" s="2990"/>
      <c r="M84" s="2990"/>
      <c r="N84" s="2990"/>
      <c r="O84" s="2990"/>
      <c r="P84" s="2990"/>
      <c r="Q84" s="2990"/>
      <c r="R84" s="2990"/>
      <c r="S84" s="2990"/>
      <c r="T84" s="2990"/>
      <c r="U84" s="2990"/>
      <c r="V84" s="2990"/>
      <c r="W84" s="2990"/>
      <c r="X84" s="3010">
        <v>32007</v>
      </c>
      <c r="Y84" s="3018" t="s">
        <v>2905</v>
      </c>
      <c r="Z84" s="2999">
        <v>44</v>
      </c>
    </row>
    <row r="85" spans="1:26" ht="12.95" customHeight="1">
      <c r="A85" s="2999">
        <v>45</v>
      </c>
      <c r="B85" s="2991"/>
      <c r="C85" s="2989"/>
      <c r="D85" s="2989"/>
      <c r="E85" s="2989" t="s">
        <v>2982</v>
      </c>
      <c r="F85" s="2989" t="s">
        <v>2963</v>
      </c>
      <c r="G85" s="2990"/>
      <c r="H85" s="2990"/>
      <c r="I85" s="2990"/>
      <c r="J85" s="2990"/>
      <c r="K85" s="2990"/>
      <c r="L85" s="2990"/>
      <c r="M85" s="2990"/>
      <c r="N85" s="2990"/>
      <c r="O85" s="2990"/>
      <c r="P85" s="2990"/>
      <c r="Q85" s="2990"/>
      <c r="R85" s="2990"/>
      <c r="S85" s="2990"/>
      <c r="T85" s="2990"/>
      <c r="U85" s="2990"/>
      <c r="V85" s="2990"/>
      <c r="W85" s="2990"/>
      <c r="X85" s="3006">
        <v>532</v>
      </c>
      <c r="Y85" s="3018" t="s">
        <v>2905</v>
      </c>
      <c r="Z85" s="2999">
        <v>45</v>
      </c>
    </row>
    <row r="86" spans="1:26" ht="12.95" customHeight="1">
      <c r="A86" s="2999">
        <v>46</v>
      </c>
      <c r="B86" s="2991"/>
      <c r="C86" s="2989"/>
      <c r="D86" s="2989"/>
      <c r="E86" s="2989" t="s">
        <v>2983</v>
      </c>
      <c r="F86" s="2989" t="s">
        <v>2984</v>
      </c>
      <c r="G86" s="2990"/>
      <c r="H86" s="2990"/>
      <c r="I86" s="2990"/>
      <c r="J86" s="2990"/>
      <c r="K86" s="2990"/>
      <c r="L86" s="2990"/>
      <c r="M86" s="2990"/>
      <c r="N86" s="2990"/>
      <c r="O86" s="2990"/>
      <c r="P86" s="2990"/>
      <c r="Q86" s="2990"/>
      <c r="R86" s="2990"/>
      <c r="S86" s="2990"/>
      <c r="T86" s="2990"/>
      <c r="U86" s="2990"/>
      <c r="V86" s="2990"/>
      <c r="W86" s="2990"/>
      <c r="X86" s="3006">
        <v>720866</v>
      </c>
      <c r="Y86" s="3018" t="s">
        <v>2905</v>
      </c>
      <c r="Z86" s="2999">
        <v>46</v>
      </c>
    </row>
    <row r="87" spans="1:26" ht="12.95" customHeight="1">
      <c r="A87" s="2999"/>
      <c r="B87" s="2991"/>
      <c r="C87" s="2989"/>
      <c r="D87" s="2989"/>
      <c r="E87" s="2989" t="s">
        <v>2985</v>
      </c>
      <c r="F87" s="2989" t="s">
        <v>2986</v>
      </c>
      <c r="G87" s="2990"/>
      <c r="H87" s="2990"/>
      <c r="I87" s="2990"/>
      <c r="J87" s="2990"/>
      <c r="K87" s="2990"/>
      <c r="L87" s="2990"/>
      <c r="M87" s="2990"/>
      <c r="N87" s="2990"/>
      <c r="O87" s="2990"/>
      <c r="P87" s="2990"/>
      <c r="Q87" s="2990"/>
      <c r="R87" s="2990"/>
      <c r="S87" s="2990"/>
      <c r="T87" s="2990"/>
      <c r="U87" s="2990"/>
      <c r="V87" s="2990"/>
      <c r="W87" s="2990"/>
      <c r="X87" s="3018" t="s">
        <v>364</v>
      </c>
      <c r="Y87" s="3018" t="s">
        <v>2905</v>
      </c>
      <c r="Z87" s="2999"/>
    </row>
    <row r="88" spans="1:26" ht="12.95" customHeight="1">
      <c r="A88" s="2999">
        <v>47</v>
      </c>
      <c r="B88" s="2991"/>
      <c r="C88" s="2989"/>
      <c r="D88" s="2989"/>
      <c r="E88" s="2989" t="s">
        <v>2987</v>
      </c>
      <c r="F88" s="2989" t="s">
        <v>2935</v>
      </c>
      <c r="G88" s="2990"/>
      <c r="H88" s="2990"/>
      <c r="I88" s="2990"/>
      <c r="J88" s="2990"/>
      <c r="K88" s="2990"/>
      <c r="L88" s="2990"/>
      <c r="M88" s="2990"/>
      <c r="N88" s="2990"/>
      <c r="O88" s="2990"/>
      <c r="P88" s="2990"/>
      <c r="Q88" s="2990"/>
      <c r="R88" s="2990"/>
      <c r="S88" s="2990"/>
      <c r="T88" s="2990"/>
      <c r="U88" s="2990"/>
      <c r="V88" s="2990"/>
      <c r="W88" s="2990"/>
      <c r="X88" s="3006">
        <v>0</v>
      </c>
      <c r="Y88" s="3018" t="s">
        <v>2905</v>
      </c>
      <c r="Z88" s="2999">
        <v>47</v>
      </c>
    </row>
    <row r="89" spans="1:26" ht="12.95" customHeight="1">
      <c r="A89" s="2999">
        <v>48</v>
      </c>
      <c r="B89" s="2991"/>
      <c r="C89" s="2989"/>
      <c r="D89" s="2989"/>
      <c r="E89" s="2989" t="s">
        <v>2988</v>
      </c>
      <c r="F89" s="2989" t="s">
        <v>2937</v>
      </c>
      <c r="G89" s="2990"/>
      <c r="H89" s="2990"/>
      <c r="I89" s="2990"/>
      <c r="J89" s="2990"/>
      <c r="K89" s="2990"/>
      <c r="L89" s="2990"/>
      <c r="M89" s="2990"/>
      <c r="N89" s="2990"/>
      <c r="O89" s="2990"/>
      <c r="P89" s="2990"/>
      <c r="Q89" s="2990"/>
      <c r="R89" s="2990"/>
      <c r="S89" s="2990"/>
      <c r="T89" s="2990"/>
      <c r="U89" s="2990"/>
      <c r="V89" s="2990"/>
      <c r="W89" s="2990"/>
      <c r="X89" s="3006">
        <v>9637</v>
      </c>
      <c r="Y89" s="3018" t="s">
        <v>2905</v>
      </c>
      <c r="Z89" s="2999">
        <v>48</v>
      </c>
    </row>
    <row r="90" spans="1:26" ht="12.95" customHeight="1">
      <c r="A90" s="2999">
        <v>49</v>
      </c>
      <c r="B90" s="2991"/>
      <c r="C90" s="2989"/>
      <c r="D90" s="2989"/>
      <c r="E90" s="2989" t="s">
        <v>2989</v>
      </c>
      <c r="F90" s="2989" t="s">
        <v>2939</v>
      </c>
      <c r="G90" s="2990"/>
      <c r="H90" s="2990"/>
      <c r="I90" s="2990"/>
      <c r="J90" s="2990"/>
      <c r="K90" s="2990"/>
      <c r="L90" s="2990"/>
      <c r="M90" s="2990"/>
      <c r="N90" s="2990"/>
      <c r="O90" s="2990"/>
      <c r="P90" s="2990"/>
      <c r="Q90" s="2990"/>
      <c r="R90" s="2990"/>
      <c r="S90" s="2990"/>
      <c r="T90" s="2990"/>
      <c r="U90" s="2990"/>
      <c r="V90" s="2990"/>
      <c r="W90" s="2990"/>
      <c r="X90" s="3006">
        <v>23166</v>
      </c>
      <c r="Y90" s="3018" t="s">
        <v>2905</v>
      </c>
      <c r="Z90" s="2999">
        <v>49</v>
      </c>
    </row>
    <row r="91" spans="1:26" ht="12.95" customHeight="1">
      <c r="A91" s="2999">
        <v>50</v>
      </c>
      <c r="B91" s="2991"/>
      <c r="C91" s="2989"/>
      <c r="D91" s="2989"/>
      <c r="E91" s="2989" t="s">
        <v>2990</v>
      </c>
      <c r="F91" s="2989" t="s">
        <v>2941</v>
      </c>
      <c r="G91" s="2990"/>
      <c r="H91" s="2990"/>
      <c r="I91" s="2990"/>
      <c r="J91" s="2990"/>
      <c r="K91" s="2990"/>
      <c r="L91" s="2990"/>
      <c r="M91" s="2990"/>
      <c r="N91" s="2990"/>
      <c r="O91" s="2990"/>
      <c r="P91" s="2990"/>
      <c r="Q91" s="2990"/>
      <c r="R91" s="2990"/>
      <c r="S91" s="2990"/>
      <c r="T91" s="2990"/>
      <c r="U91" s="2990"/>
      <c r="V91" s="2990"/>
      <c r="W91" s="2990"/>
      <c r="X91" s="3006">
        <v>45815</v>
      </c>
      <c r="Y91" s="3018" t="s">
        <v>2905</v>
      </c>
      <c r="Z91" s="2999">
        <v>50</v>
      </c>
    </row>
    <row r="92" spans="1:26" ht="12.95" customHeight="1">
      <c r="A92" s="2999">
        <v>51</v>
      </c>
      <c r="B92" s="2991"/>
      <c r="C92" s="2989"/>
      <c r="D92" s="2989"/>
      <c r="E92" s="2989" t="s">
        <v>2991</v>
      </c>
      <c r="F92" s="2989" t="s">
        <v>2943</v>
      </c>
      <c r="G92" s="2990"/>
      <c r="H92" s="2990"/>
      <c r="I92" s="2990"/>
      <c r="J92" s="2990"/>
      <c r="K92" s="2990"/>
      <c r="L92" s="2990"/>
      <c r="M92" s="2990"/>
      <c r="N92" s="2990"/>
      <c r="O92" s="2990"/>
      <c r="P92" s="2990"/>
      <c r="Q92" s="2990"/>
      <c r="R92" s="2990"/>
      <c r="S92" s="2990"/>
      <c r="T92" s="2990"/>
      <c r="U92" s="2990"/>
      <c r="V92" s="2990"/>
      <c r="W92" s="2990"/>
      <c r="X92" s="3006">
        <v>12305</v>
      </c>
      <c r="Y92" s="3018" t="s">
        <v>2905</v>
      </c>
      <c r="Z92" s="2999">
        <v>51</v>
      </c>
    </row>
    <row r="93" spans="1:26" ht="12.95" customHeight="1">
      <c r="A93" s="2999">
        <v>52</v>
      </c>
      <c r="B93" s="2991"/>
      <c r="C93" s="2989"/>
      <c r="D93" s="2989"/>
      <c r="E93" s="2989" t="s">
        <v>2992</v>
      </c>
      <c r="F93" s="2989" t="s">
        <v>2945</v>
      </c>
      <c r="G93" s="2990"/>
      <c r="H93" s="2990"/>
      <c r="I93" s="2990"/>
      <c r="J93" s="2990"/>
      <c r="K93" s="2990"/>
      <c r="L93" s="2990"/>
      <c r="M93" s="2990"/>
      <c r="N93" s="2990"/>
      <c r="O93" s="2990"/>
      <c r="P93" s="2990"/>
      <c r="Q93" s="2990"/>
      <c r="R93" s="2990"/>
      <c r="S93" s="2990"/>
      <c r="T93" s="2990"/>
      <c r="U93" s="2990"/>
      <c r="V93" s="2990"/>
      <c r="W93" s="2990"/>
      <c r="X93" s="3006">
        <v>300923</v>
      </c>
      <c r="Y93" s="3018" t="s">
        <v>2905</v>
      </c>
      <c r="Z93" s="2999">
        <v>52</v>
      </c>
    </row>
    <row r="94" spans="1:26" ht="12.95" customHeight="1">
      <c r="A94" s="2999">
        <v>53</v>
      </c>
      <c r="B94" s="2991"/>
      <c r="C94" s="2989"/>
      <c r="D94" s="2989"/>
      <c r="E94" s="2989" t="s">
        <v>2993</v>
      </c>
      <c r="F94" s="2989" t="s">
        <v>2947</v>
      </c>
      <c r="G94" s="2990"/>
      <c r="H94" s="2990"/>
      <c r="I94" s="2990"/>
      <c r="J94" s="2990"/>
      <c r="K94" s="2990"/>
      <c r="L94" s="2990"/>
      <c r="M94" s="2990"/>
      <c r="N94" s="2990"/>
      <c r="O94" s="2990"/>
      <c r="P94" s="2990"/>
      <c r="Q94" s="2990"/>
      <c r="R94" s="2990"/>
      <c r="S94" s="2990"/>
      <c r="T94" s="2990"/>
      <c r="U94" s="2990"/>
      <c r="V94" s="2990"/>
      <c r="W94" s="2990"/>
      <c r="X94" s="3006">
        <v>16807</v>
      </c>
      <c r="Y94" s="3018" t="s">
        <v>2905</v>
      </c>
      <c r="Z94" s="2999">
        <v>53</v>
      </c>
    </row>
    <row r="95" spans="1:26" ht="12.95" customHeight="1">
      <c r="A95" s="2999">
        <v>54</v>
      </c>
      <c r="B95" s="2991"/>
      <c r="C95" s="2989"/>
      <c r="D95" s="2989"/>
      <c r="E95" s="2989" t="s">
        <v>2994</v>
      </c>
      <c r="F95" s="2989" t="s">
        <v>2949</v>
      </c>
      <c r="G95" s="2990"/>
      <c r="H95" s="2990"/>
      <c r="I95" s="2990"/>
      <c r="J95" s="2990"/>
      <c r="K95" s="2990"/>
      <c r="L95" s="2990"/>
      <c r="M95" s="2990"/>
      <c r="N95" s="2990"/>
      <c r="O95" s="2990"/>
      <c r="P95" s="2990"/>
      <c r="Q95" s="2990"/>
      <c r="R95" s="2990"/>
      <c r="S95" s="2990"/>
      <c r="T95" s="2990"/>
      <c r="U95" s="2990"/>
      <c r="V95" s="2990"/>
      <c r="W95" s="2990"/>
      <c r="X95" s="3006">
        <v>132227</v>
      </c>
      <c r="Y95" s="3018" t="s">
        <v>2905</v>
      </c>
      <c r="Z95" s="2999">
        <v>54</v>
      </c>
    </row>
    <row r="96" spans="1:26" ht="12.95" customHeight="1">
      <c r="A96" s="2999">
        <v>55</v>
      </c>
      <c r="B96" s="2991"/>
      <c r="C96" s="2989"/>
      <c r="D96" s="2989"/>
      <c r="E96" s="2989" t="s">
        <v>2995</v>
      </c>
      <c r="F96" s="2989" t="s">
        <v>2951</v>
      </c>
      <c r="G96" s="2990"/>
      <c r="H96" s="2990"/>
      <c r="I96" s="2990"/>
      <c r="J96" s="2990"/>
      <c r="K96" s="2990"/>
      <c r="L96" s="2990"/>
      <c r="M96" s="2990"/>
      <c r="N96" s="2990"/>
      <c r="O96" s="2990"/>
      <c r="P96" s="2990"/>
      <c r="Q96" s="2990"/>
      <c r="R96" s="2990"/>
      <c r="S96" s="2990"/>
      <c r="T96" s="2990"/>
      <c r="U96" s="2990"/>
      <c r="V96" s="2990"/>
      <c r="W96" s="2990"/>
      <c r="X96" s="3006">
        <v>2066</v>
      </c>
      <c r="Y96" s="3018" t="s">
        <v>2905</v>
      </c>
      <c r="Z96" s="2999">
        <v>55</v>
      </c>
    </row>
    <row r="97" spans="1:26" ht="12.95" customHeight="1">
      <c r="A97" s="2999">
        <v>56</v>
      </c>
      <c r="B97" s="2991"/>
      <c r="C97" s="2989"/>
      <c r="D97" s="2989"/>
      <c r="E97" s="2989" t="s">
        <v>2996</v>
      </c>
      <c r="F97" s="2989" t="s">
        <v>2953</v>
      </c>
      <c r="G97" s="2990"/>
      <c r="H97" s="2990"/>
      <c r="I97" s="2990"/>
      <c r="J97" s="2990"/>
      <c r="K97" s="2990"/>
      <c r="L97" s="2990"/>
      <c r="M97" s="2990"/>
      <c r="N97" s="2990"/>
      <c r="O97" s="2990"/>
      <c r="P97" s="2990"/>
      <c r="Q97" s="2990"/>
      <c r="R97" s="2990"/>
      <c r="S97" s="2990"/>
      <c r="T97" s="2990"/>
      <c r="U97" s="2990"/>
      <c r="V97" s="2990"/>
      <c r="W97" s="2990"/>
      <c r="X97" s="3006">
        <v>460</v>
      </c>
      <c r="Y97" s="3018" t="s">
        <v>2905</v>
      </c>
      <c r="Z97" s="2999">
        <v>56</v>
      </c>
    </row>
    <row r="98" spans="1:26" ht="12.95" customHeight="1">
      <c r="A98" s="2999">
        <v>57</v>
      </c>
      <c r="B98" s="2991"/>
      <c r="C98" s="2989"/>
      <c r="D98" s="2989"/>
      <c r="E98" s="2989" t="s">
        <v>2997</v>
      </c>
      <c r="F98" s="2989" t="s">
        <v>2955</v>
      </c>
      <c r="G98" s="2990"/>
      <c r="H98" s="2990"/>
      <c r="I98" s="2990"/>
      <c r="J98" s="2990"/>
      <c r="K98" s="2990"/>
      <c r="L98" s="2990"/>
      <c r="M98" s="2990"/>
      <c r="N98" s="2990"/>
      <c r="O98" s="2990"/>
      <c r="P98" s="2990"/>
      <c r="Q98" s="2990"/>
      <c r="R98" s="2990"/>
      <c r="S98" s="2990"/>
      <c r="T98" s="2990"/>
      <c r="U98" s="2990"/>
      <c r="V98" s="2990"/>
      <c r="W98" s="2990"/>
      <c r="X98" s="3006">
        <v>480952</v>
      </c>
      <c r="Y98" s="3018" t="s">
        <v>2905</v>
      </c>
      <c r="Z98" s="2999">
        <v>57</v>
      </c>
    </row>
    <row r="99" spans="1:26" ht="12.95" customHeight="1">
      <c r="A99" s="2999">
        <v>58</v>
      </c>
      <c r="B99" s="2991"/>
      <c r="C99" s="2989"/>
      <c r="D99" s="2989"/>
      <c r="E99" s="2989" t="s">
        <v>2998</v>
      </c>
      <c r="F99" s="2989" t="s">
        <v>2957</v>
      </c>
      <c r="G99" s="2990"/>
      <c r="H99" s="2990"/>
      <c r="I99" s="2990"/>
      <c r="J99" s="2990"/>
      <c r="K99" s="2990"/>
      <c r="L99" s="2990"/>
      <c r="M99" s="2990"/>
      <c r="N99" s="2990"/>
      <c r="O99" s="2990"/>
      <c r="P99" s="2990"/>
      <c r="Q99" s="2990"/>
      <c r="R99" s="2990"/>
      <c r="S99" s="2990"/>
      <c r="T99" s="2990"/>
      <c r="U99" s="2990"/>
      <c r="V99" s="2990"/>
      <c r="W99" s="2990"/>
      <c r="X99" s="3006">
        <v>197173</v>
      </c>
      <c r="Y99" s="3018" t="s">
        <v>2905</v>
      </c>
      <c r="Z99" s="2999">
        <v>58</v>
      </c>
    </row>
    <row r="100" spans="1:26" ht="12.95" customHeight="1">
      <c r="A100" s="2999">
        <v>59</v>
      </c>
      <c r="B100" s="2991"/>
      <c r="C100" s="2989"/>
      <c r="D100" s="2989"/>
      <c r="E100" s="2989" t="s">
        <v>2999</v>
      </c>
      <c r="F100" s="2989" t="s">
        <v>2959</v>
      </c>
      <c r="G100" s="2990"/>
      <c r="H100" s="2990"/>
      <c r="I100" s="2990"/>
      <c r="J100" s="2990"/>
      <c r="K100" s="2990"/>
      <c r="L100" s="2990"/>
      <c r="M100" s="2990"/>
      <c r="N100" s="2990"/>
      <c r="O100" s="2990"/>
      <c r="P100" s="2990"/>
      <c r="Q100" s="2990"/>
      <c r="R100" s="2990"/>
      <c r="S100" s="2990"/>
      <c r="T100" s="2990"/>
      <c r="U100" s="2990"/>
      <c r="V100" s="2990"/>
      <c r="W100" s="2990"/>
      <c r="X100" s="3006">
        <v>3</v>
      </c>
      <c r="Y100" s="3018" t="s">
        <v>2905</v>
      </c>
      <c r="Z100" s="2999">
        <v>59</v>
      </c>
    </row>
    <row r="101" spans="1:26" ht="12.95" customHeight="1">
      <c r="A101" s="2999">
        <v>60</v>
      </c>
      <c r="B101" s="2991"/>
      <c r="C101" s="2989"/>
      <c r="D101" s="2989"/>
      <c r="E101" s="2989" t="s">
        <v>3000</v>
      </c>
      <c r="F101" s="2989" t="s">
        <v>2961</v>
      </c>
      <c r="G101" s="2990"/>
      <c r="H101" s="2990"/>
      <c r="I101" s="2990"/>
      <c r="J101" s="2990"/>
      <c r="K101" s="2990"/>
      <c r="L101" s="2990"/>
      <c r="M101" s="2990"/>
      <c r="N101" s="2990"/>
      <c r="O101" s="2990"/>
      <c r="P101" s="2990"/>
      <c r="Q101" s="2990"/>
      <c r="R101" s="2990"/>
      <c r="S101" s="2990"/>
      <c r="T101" s="2990"/>
      <c r="U101" s="2990"/>
      <c r="V101" s="2990"/>
      <c r="W101" s="2990"/>
      <c r="X101" s="3006">
        <v>28677</v>
      </c>
      <c r="Y101" s="3018" t="s">
        <v>2905</v>
      </c>
      <c r="Z101" s="2999">
        <v>60</v>
      </c>
    </row>
    <row r="102" spans="1:26" ht="12.95" customHeight="1">
      <c r="A102" s="2999">
        <v>61</v>
      </c>
      <c r="B102" s="2991"/>
      <c r="C102" s="2989"/>
      <c r="D102" s="2989"/>
      <c r="E102" s="2989" t="s">
        <v>3001</v>
      </c>
      <c r="F102" s="2989" t="s">
        <v>3002</v>
      </c>
      <c r="G102" s="2990"/>
      <c r="H102" s="2990"/>
      <c r="I102" s="2990"/>
      <c r="J102" s="2990"/>
      <c r="K102" s="2990"/>
      <c r="L102" s="2990"/>
      <c r="M102" s="2990"/>
      <c r="N102" s="2990"/>
      <c r="O102" s="2990"/>
      <c r="P102" s="2990"/>
      <c r="Q102" s="2990"/>
      <c r="R102" s="2990"/>
      <c r="S102" s="2990"/>
      <c r="T102" s="2990"/>
      <c r="U102" s="2990"/>
      <c r="V102" s="2990"/>
      <c r="W102" s="2990"/>
      <c r="X102" s="3006">
        <v>103587</v>
      </c>
      <c r="Y102" s="3018" t="s">
        <v>2905</v>
      </c>
      <c r="Z102" s="2999">
        <v>61</v>
      </c>
    </row>
    <row r="103" spans="1:26" ht="12.95" customHeight="1">
      <c r="A103" s="2999">
        <v>62</v>
      </c>
      <c r="B103" s="2991"/>
      <c r="C103" s="2989"/>
      <c r="D103" s="2989"/>
      <c r="E103" s="2989" t="s">
        <v>3003</v>
      </c>
      <c r="F103" s="2989" t="s">
        <v>3004</v>
      </c>
      <c r="G103" s="2990"/>
      <c r="H103" s="2990"/>
      <c r="I103" s="2990"/>
      <c r="J103" s="2990"/>
      <c r="K103" s="2990"/>
      <c r="L103" s="2990"/>
      <c r="M103" s="2990"/>
      <c r="N103" s="2990"/>
      <c r="O103" s="2990"/>
      <c r="P103" s="2990"/>
      <c r="Q103" s="2990"/>
      <c r="R103" s="2990"/>
      <c r="S103" s="2990"/>
      <c r="T103" s="2990"/>
      <c r="U103" s="2990"/>
      <c r="V103" s="2990"/>
      <c r="W103" s="2990"/>
      <c r="X103" s="3006">
        <v>289961</v>
      </c>
      <c r="Y103" s="3018" t="s">
        <v>2905</v>
      </c>
      <c r="Z103" s="2999">
        <v>62</v>
      </c>
    </row>
    <row r="104" spans="1:26" ht="12.95" customHeight="1">
      <c r="A104" s="2999">
        <v>63</v>
      </c>
      <c r="B104" s="2991"/>
      <c r="C104" s="2989"/>
      <c r="D104" s="2989"/>
      <c r="E104" s="2989" t="s">
        <v>3005</v>
      </c>
      <c r="F104" s="2989" t="s">
        <v>2963</v>
      </c>
      <c r="G104" s="2990"/>
      <c r="H104" s="2990"/>
      <c r="I104" s="2990"/>
      <c r="J104" s="2990"/>
      <c r="K104" s="2990"/>
      <c r="L104" s="2990"/>
      <c r="M104" s="2990"/>
      <c r="N104" s="2990"/>
      <c r="O104" s="2990"/>
      <c r="P104" s="2990"/>
      <c r="Q104" s="2990"/>
      <c r="R104" s="2990"/>
      <c r="S104" s="2990"/>
      <c r="T104" s="2990"/>
      <c r="U104" s="2990"/>
      <c r="V104" s="2990"/>
      <c r="W104" s="2990"/>
      <c r="X104" s="3006">
        <v>1129</v>
      </c>
      <c r="Y104" s="3018" t="s">
        <v>2905</v>
      </c>
      <c r="Z104" s="2999">
        <v>63</v>
      </c>
    </row>
    <row r="105" spans="1:26" ht="12.95" customHeight="1">
      <c r="A105" s="2999">
        <v>64</v>
      </c>
      <c r="B105" s="2991"/>
      <c r="C105" s="2989"/>
      <c r="D105" s="2989"/>
      <c r="E105" s="2989" t="s">
        <v>3006</v>
      </c>
      <c r="F105" s="2989" t="s">
        <v>3007</v>
      </c>
      <c r="G105" s="2990"/>
      <c r="H105" s="2990"/>
      <c r="I105" s="2990"/>
      <c r="J105" s="2990"/>
      <c r="K105" s="2990"/>
      <c r="L105" s="2990"/>
      <c r="M105" s="2990"/>
      <c r="N105" s="2990"/>
      <c r="O105" s="2990"/>
      <c r="P105" s="2990"/>
      <c r="Q105" s="2990"/>
      <c r="R105" s="2990"/>
      <c r="S105" s="2990"/>
      <c r="T105" s="2990"/>
      <c r="U105" s="2990"/>
      <c r="V105" s="2990"/>
      <c r="W105" s="2990"/>
      <c r="X105" s="3006">
        <v>1644888</v>
      </c>
      <c r="Y105" s="3018" t="s">
        <v>2905</v>
      </c>
      <c r="Z105" s="2999">
        <v>64</v>
      </c>
    </row>
    <row r="106" spans="1:26" ht="12.95" customHeight="1">
      <c r="A106" s="2993"/>
      <c r="B106" s="3011"/>
      <c r="C106" s="3011"/>
      <c r="D106" s="3011"/>
      <c r="E106" s="3011"/>
      <c r="F106" s="3011"/>
      <c r="G106" s="2996"/>
      <c r="H106" s="2996"/>
      <c r="I106" s="2996"/>
      <c r="J106" s="2996"/>
      <c r="K106" s="2996"/>
      <c r="L106" s="2996"/>
      <c r="M106" s="2996"/>
      <c r="N106" s="2996"/>
      <c r="O106" s="2996"/>
      <c r="P106" s="2996"/>
      <c r="Q106" s="2996"/>
      <c r="R106" s="2996"/>
      <c r="S106" s="2996"/>
      <c r="T106" s="2996"/>
      <c r="U106" s="2996"/>
      <c r="V106" s="2996"/>
      <c r="W106" s="2996"/>
      <c r="X106" s="2996"/>
      <c r="Y106" s="3012"/>
      <c r="Z106" s="3013"/>
    </row>
    <row r="107" spans="1:26" ht="12.95" customHeight="1">
      <c r="A107" s="3014"/>
      <c r="B107" s="2983"/>
      <c r="C107" s="2983"/>
      <c r="D107" s="2983"/>
      <c r="E107" s="2983"/>
      <c r="F107" s="2983"/>
      <c r="G107" s="2985"/>
      <c r="H107" s="2985"/>
      <c r="I107" s="2985"/>
      <c r="J107" s="2985"/>
      <c r="K107" s="2985"/>
      <c r="L107" s="2985"/>
      <c r="M107" s="2985"/>
      <c r="N107" s="2985"/>
      <c r="O107" s="2985"/>
      <c r="P107" s="2985"/>
      <c r="Q107" s="2985"/>
      <c r="R107" s="2985"/>
      <c r="S107" s="2985"/>
      <c r="T107" s="2985"/>
      <c r="U107" s="2985"/>
      <c r="V107" s="2985"/>
      <c r="W107" s="2985"/>
      <c r="X107" s="2985"/>
      <c r="Y107" s="3015"/>
      <c r="Z107" s="2988"/>
    </row>
    <row r="108" spans="1:26" ht="12.95" customHeight="1">
      <c r="A108" s="3014"/>
      <c r="B108" s="2983"/>
      <c r="C108" s="2983"/>
      <c r="D108" s="2983"/>
      <c r="E108" s="2983"/>
      <c r="F108" s="2983"/>
      <c r="G108" s="2985"/>
      <c r="H108" s="2985"/>
      <c r="I108" s="2985"/>
      <c r="J108" s="2985"/>
      <c r="K108" s="2985"/>
      <c r="L108" s="2985"/>
      <c r="M108" s="2985"/>
      <c r="N108" s="2985"/>
      <c r="O108" s="2985"/>
      <c r="P108" s="2985"/>
      <c r="Q108" s="2985"/>
      <c r="R108" s="2985"/>
      <c r="S108" s="2985"/>
      <c r="T108" s="2985"/>
      <c r="U108" s="2985"/>
      <c r="V108" s="2985"/>
      <c r="W108" s="2985"/>
      <c r="X108" s="2985"/>
      <c r="Y108" s="3015"/>
      <c r="Z108" s="2988"/>
    </row>
    <row r="109" spans="1:26" ht="12.95" customHeight="1">
      <c r="A109" s="3014"/>
      <c r="B109" s="2983"/>
      <c r="C109" s="2983"/>
      <c r="D109" s="2983"/>
      <c r="E109" s="2983"/>
      <c r="F109" s="2983"/>
      <c r="G109" s="2985"/>
      <c r="H109" s="2985"/>
      <c r="I109" s="2985"/>
      <c r="J109" s="2985"/>
      <c r="K109" s="2985"/>
      <c r="L109" s="2985"/>
      <c r="M109" s="2985"/>
      <c r="N109" s="2985"/>
      <c r="O109" s="2985"/>
      <c r="P109" s="2985"/>
      <c r="Q109" s="2985"/>
      <c r="R109" s="2985"/>
      <c r="S109" s="2985"/>
      <c r="T109" s="2985"/>
      <c r="U109" s="2985"/>
      <c r="V109" s="2985"/>
      <c r="W109" s="2985"/>
      <c r="X109" s="2985"/>
      <c r="Y109" s="3015"/>
      <c r="Z109" s="2988"/>
    </row>
    <row r="110" spans="1:26" ht="12.95" customHeight="1">
      <c r="A110" s="3014"/>
      <c r="B110" s="2983"/>
      <c r="C110" s="2983"/>
      <c r="D110" s="2983"/>
      <c r="E110" s="2983"/>
      <c r="F110" s="2983"/>
      <c r="G110" s="2985"/>
      <c r="H110" s="2985"/>
      <c r="I110" s="2985"/>
      <c r="J110" s="2985"/>
      <c r="K110" s="2985"/>
      <c r="L110" s="2985"/>
      <c r="M110" s="2985"/>
      <c r="N110" s="2985"/>
      <c r="O110" s="2985"/>
      <c r="P110" s="2985"/>
      <c r="Q110" s="2985"/>
      <c r="R110" s="2985"/>
      <c r="S110" s="2985"/>
      <c r="T110" s="2985"/>
      <c r="U110" s="2985"/>
      <c r="V110" s="2985"/>
      <c r="W110" s="2985"/>
      <c r="X110" s="2985"/>
      <c r="Y110" s="3015"/>
      <c r="Z110" s="2988"/>
    </row>
    <row r="111" spans="1:26" ht="12.95" customHeight="1">
      <c r="A111" s="3014"/>
      <c r="B111" s="2983"/>
      <c r="C111" s="2983"/>
      <c r="D111" s="2983"/>
      <c r="E111" s="2983"/>
      <c r="F111" s="2983"/>
      <c r="G111" s="2985"/>
      <c r="H111" s="2985"/>
      <c r="I111" s="2985"/>
      <c r="J111" s="2985"/>
      <c r="K111" s="2985"/>
      <c r="L111" s="2985"/>
      <c r="M111" s="2985"/>
      <c r="N111" s="2985"/>
      <c r="O111" s="2985"/>
      <c r="P111" s="2985"/>
      <c r="Q111" s="2985"/>
      <c r="R111" s="2985"/>
      <c r="S111" s="2985"/>
      <c r="T111" s="2985"/>
      <c r="U111" s="2985"/>
      <c r="V111" s="2985"/>
      <c r="W111" s="2985"/>
      <c r="X111" s="2985"/>
      <c r="Y111" s="3015"/>
      <c r="Z111" s="2988"/>
    </row>
    <row r="112" spans="1:26" ht="12.95" customHeight="1">
      <c r="A112" s="3014"/>
      <c r="B112" s="2983"/>
      <c r="C112" s="2983"/>
      <c r="D112" s="2983"/>
      <c r="E112" s="2983"/>
      <c r="F112" s="2983"/>
      <c r="G112" s="2985"/>
      <c r="H112" s="2985"/>
      <c r="I112" s="2985"/>
      <c r="J112" s="2985"/>
      <c r="K112" s="2985"/>
      <c r="L112" s="2985"/>
      <c r="M112" s="2985"/>
      <c r="N112" s="2985"/>
      <c r="O112" s="2985"/>
      <c r="P112" s="2985"/>
      <c r="Q112" s="2985"/>
      <c r="R112" s="2985"/>
      <c r="S112" s="2985"/>
      <c r="T112" s="2985"/>
      <c r="U112" s="2985"/>
      <c r="V112" s="2985"/>
      <c r="W112" s="2985"/>
      <c r="X112" s="2985"/>
      <c r="Y112" s="3015"/>
      <c r="Z112" s="2988"/>
    </row>
    <row r="113" spans="1:26" ht="12.95" customHeight="1">
      <c r="A113" s="3014"/>
      <c r="B113" s="2983"/>
      <c r="C113" s="2983"/>
      <c r="D113" s="2983"/>
      <c r="E113" s="2983"/>
      <c r="F113" s="2983"/>
      <c r="G113" s="2985"/>
      <c r="H113" s="2985"/>
      <c r="I113" s="2985"/>
      <c r="J113" s="2985"/>
      <c r="K113" s="2985"/>
      <c r="L113" s="2985"/>
      <c r="M113" s="2985"/>
      <c r="N113" s="2985"/>
      <c r="O113" s="2985"/>
      <c r="P113" s="2985"/>
      <c r="Q113" s="2985"/>
      <c r="R113" s="2985"/>
      <c r="S113" s="2985"/>
      <c r="T113" s="2985"/>
      <c r="U113" s="2985"/>
      <c r="V113" s="2985"/>
      <c r="W113" s="2985"/>
      <c r="X113" s="2985"/>
      <c r="Y113" s="3015"/>
      <c r="Z113" s="2988"/>
    </row>
    <row r="114" spans="1:26" ht="12.95" customHeight="1">
      <c r="A114" s="3014"/>
      <c r="B114" s="2983"/>
      <c r="C114" s="2983"/>
      <c r="D114" s="2983"/>
      <c r="E114" s="2983"/>
      <c r="F114" s="2983"/>
      <c r="G114" s="2985"/>
      <c r="H114" s="2985"/>
      <c r="I114" s="2985"/>
      <c r="J114" s="2985"/>
      <c r="K114" s="2985"/>
      <c r="L114" s="2985"/>
      <c r="M114" s="2985"/>
      <c r="N114" s="2985"/>
      <c r="O114" s="2985"/>
      <c r="P114" s="2985"/>
      <c r="Q114" s="2985"/>
      <c r="R114" s="2985"/>
      <c r="S114" s="2985"/>
      <c r="T114" s="2985"/>
      <c r="U114" s="2985"/>
      <c r="V114" s="2985"/>
      <c r="W114" s="2985"/>
      <c r="X114" s="2985"/>
      <c r="Y114" s="3015"/>
      <c r="Z114" s="2988"/>
    </row>
    <row r="115" spans="1:26" ht="12.95" customHeight="1">
      <c r="A115" s="3014"/>
      <c r="B115" s="2983"/>
      <c r="C115" s="2983"/>
      <c r="D115" s="2983"/>
      <c r="E115" s="2983"/>
      <c r="F115" s="2983"/>
      <c r="G115" s="2985"/>
      <c r="H115" s="2985"/>
      <c r="I115" s="2985"/>
      <c r="J115" s="2985"/>
      <c r="K115" s="2985"/>
      <c r="L115" s="2985"/>
      <c r="M115" s="2985"/>
      <c r="N115" s="2985"/>
      <c r="O115" s="2985"/>
      <c r="P115" s="2985"/>
      <c r="Q115" s="2985"/>
      <c r="R115" s="2985"/>
      <c r="S115" s="2985"/>
      <c r="T115" s="2985"/>
      <c r="U115" s="2985"/>
      <c r="V115" s="2985"/>
      <c r="W115" s="2985"/>
      <c r="X115" s="2985"/>
      <c r="Y115" s="3015"/>
      <c r="Z115" s="2988"/>
    </row>
    <row r="116" spans="1:26" ht="12.95" customHeight="1">
      <c r="A116" s="3014"/>
      <c r="B116" s="2983"/>
      <c r="C116" s="2983"/>
      <c r="D116" s="2983"/>
      <c r="E116" s="2983"/>
      <c r="F116" s="2983"/>
      <c r="G116" s="2985"/>
      <c r="H116" s="2985"/>
      <c r="I116" s="2985"/>
      <c r="J116" s="2985"/>
      <c r="K116" s="2985"/>
      <c r="L116" s="2985"/>
      <c r="M116" s="2985"/>
      <c r="N116" s="2985"/>
      <c r="O116" s="2985"/>
      <c r="P116" s="2985"/>
      <c r="Q116" s="2985"/>
      <c r="R116" s="2985"/>
      <c r="S116" s="2985"/>
      <c r="T116" s="2985"/>
      <c r="U116" s="2985"/>
      <c r="V116" s="2985"/>
      <c r="W116" s="2985"/>
      <c r="X116" s="2985"/>
      <c r="Y116" s="3015"/>
      <c r="Z116" s="2988"/>
    </row>
    <row r="117" spans="1:26" ht="12.95" customHeight="1">
      <c r="A117" s="3014"/>
      <c r="B117" s="2983"/>
      <c r="C117" s="2983"/>
      <c r="D117" s="2983"/>
      <c r="E117" s="2983"/>
      <c r="F117" s="2983"/>
      <c r="G117" s="2985"/>
      <c r="H117" s="2985"/>
      <c r="I117" s="2985"/>
      <c r="J117" s="2985"/>
      <c r="K117" s="2985"/>
      <c r="L117" s="2985"/>
      <c r="M117" s="2985"/>
      <c r="N117" s="2985"/>
      <c r="O117" s="2985"/>
      <c r="P117" s="2985"/>
      <c r="Q117" s="2985"/>
      <c r="R117" s="2985"/>
      <c r="S117" s="2985"/>
      <c r="T117" s="2985"/>
      <c r="U117" s="2985"/>
      <c r="V117" s="2985"/>
      <c r="W117" s="2985"/>
      <c r="X117" s="2985"/>
      <c r="Y117" s="3015"/>
      <c r="Z117" s="2988"/>
    </row>
    <row r="118" spans="1:26" ht="12.95" customHeight="1">
      <c r="A118" s="3014"/>
      <c r="B118" s="2983"/>
      <c r="C118" s="2983"/>
      <c r="D118" s="2983"/>
      <c r="E118" s="2983"/>
      <c r="F118" s="2983"/>
      <c r="G118" s="2985"/>
      <c r="H118" s="2985"/>
      <c r="I118" s="2985"/>
      <c r="J118" s="2985"/>
      <c r="K118" s="2985"/>
      <c r="L118" s="2985"/>
      <c r="M118" s="2985"/>
      <c r="N118" s="2985"/>
      <c r="O118" s="2985"/>
      <c r="P118" s="2985"/>
      <c r="Q118" s="2985"/>
      <c r="R118" s="2985"/>
      <c r="S118" s="2985"/>
      <c r="T118" s="2985"/>
      <c r="U118" s="2985"/>
      <c r="V118" s="2985"/>
      <c r="W118" s="2985"/>
      <c r="X118" s="2985"/>
      <c r="Y118" s="3015"/>
      <c r="Z118" s="2988"/>
    </row>
    <row r="119" spans="1:26" ht="12.95" customHeight="1">
      <c r="A119" s="3014"/>
      <c r="B119" s="2983"/>
      <c r="C119" s="2983"/>
      <c r="D119" s="2983"/>
      <c r="E119" s="2983"/>
      <c r="F119" s="2983"/>
      <c r="G119" s="2985"/>
      <c r="H119" s="2985"/>
      <c r="I119" s="2985"/>
      <c r="J119" s="2985"/>
      <c r="K119" s="2985"/>
      <c r="L119" s="2985"/>
      <c r="M119" s="2985"/>
      <c r="N119" s="2985"/>
      <c r="O119" s="2985"/>
      <c r="P119" s="2985"/>
      <c r="Q119" s="2985"/>
      <c r="R119" s="2985"/>
      <c r="S119" s="2985"/>
      <c r="T119" s="2985"/>
      <c r="U119" s="2985"/>
      <c r="V119" s="2985"/>
      <c r="W119" s="2985"/>
      <c r="X119" s="2985"/>
      <c r="Y119" s="3015"/>
      <c r="Z119" s="2988"/>
    </row>
    <row r="120" spans="1:26" ht="12.95" customHeight="1">
      <c r="A120" s="3014"/>
      <c r="B120" s="2983"/>
      <c r="C120" s="2983"/>
      <c r="D120" s="2983"/>
      <c r="E120" s="2983"/>
      <c r="F120" s="2983"/>
      <c r="G120" s="2985"/>
      <c r="H120" s="2985"/>
      <c r="I120" s="2985"/>
      <c r="J120" s="2985"/>
      <c r="K120" s="2985"/>
      <c r="L120" s="2985"/>
      <c r="M120" s="2985"/>
      <c r="N120" s="2985"/>
      <c r="O120" s="2985"/>
      <c r="P120" s="2985"/>
      <c r="Q120" s="2985"/>
      <c r="R120" s="2985"/>
      <c r="S120" s="2985"/>
      <c r="T120" s="2985"/>
      <c r="U120" s="2985"/>
      <c r="V120" s="2985"/>
      <c r="W120" s="2985"/>
      <c r="X120" s="2985"/>
      <c r="Y120" s="3015"/>
      <c r="Z120" s="2988"/>
    </row>
    <row r="121" spans="1:26" ht="12.95" customHeight="1">
      <c r="A121" s="3014"/>
      <c r="B121" s="2983"/>
      <c r="C121" s="2983"/>
      <c r="D121" s="2983"/>
      <c r="E121" s="2983"/>
      <c r="F121" s="2983"/>
      <c r="G121" s="2985"/>
      <c r="H121" s="2985"/>
      <c r="I121" s="2985"/>
      <c r="J121" s="2985"/>
      <c r="K121" s="2985"/>
      <c r="L121" s="2985"/>
      <c r="M121" s="2985"/>
      <c r="N121" s="2985"/>
      <c r="O121" s="2985"/>
      <c r="P121" s="2985"/>
      <c r="Q121" s="2985"/>
      <c r="R121" s="2985"/>
      <c r="S121" s="2985"/>
      <c r="T121" s="2985"/>
      <c r="U121" s="2985"/>
      <c r="V121" s="2985"/>
      <c r="W121" s="2985"/>
      <c r="X121" s="2985"/>
      <c r="Y121" s="3015"/>
      <c r="Z121" s="2988"/>
    </row>
    <row r="122" spans="1:26" ht="12.95" customHeight="1">
      <c r="A122" s="3011" t="s">
        <v>391</v>
      </c>
      <c r="B122" s="3011"/>
      <c r="C122" s="3011"/>
      <c r="D122" s="3011"/>
      <c r="E122" s="3011"/>
      <c r="F122" s="3011"/>
      <c r="G122" s="2996"/>
      <c r="H122" s="2996"/>
      <c r="I122" s="2996"/>
      <c r="J122" s="2996"/>
      <c r="K122" s="2996"/>
      <c r="L122" s="2996"/>
      <c r="M122" s="2996"/>
      <c r="N122" s="2996"/>
      <c r="O122" s="2996"/>
      <c r="P122" s="2996"/>
      <c r="Q122" s="2996"/>
      <c r="R122" s="2996"/>
      <c r="S122" s="2996"/>
      <c r="T122" s="2996"/>
      <c r="U122" s="2996"/>
      <c r="V122" s="2996"/>
      <c r="W122" s="2996"/>
      <c r="X122" s="3011"/>
      <c r="Y122" s="3011"/>
      <c r="Z122" s="3011"/>
    </row>
    <row r="123" spans="1:26" ht="12.95" customHeight="1">
      <c r="A123" s="2985"/>
      <c r="B123" s="2983"/>
      <c r="C123" s="2983"/>
      <c r="D123" s="2983"/>
      <c r="E123" s="2983"/>
      <c r="F123" s="2983"/>
      <c r="G123" s="2985"/>
      <c r="H123" s="2985"/>
      <c r="I123" s="2985"/>
      <c r="J123" s="2985"/>
      <c r="K123" s="2985"/>
      <c r="L123" s="2985"/>
      <c r="M123" s="2985"/>
      <c r="N123" s="2985"/>
      <c r="O123" s="2985"/>
      <c r="P123" s="2985"/>
      <c r="Q123" s="2985"/>
      <c r="R123" s="2985"/>
      <c r="S123" s="2985"/>
      <c r="T123" s="2985"/>
      <c r="U123" s="2985"/>
      <c r="V123" s="2985"/>
      <c r="W123" s="2985"/>
      <c r="X123" s="2983"/>
      <c r="Y123" s="2983"/>
      <c r="Z123" s="2983"/>
    </row>
    <row r="124" spans="1:26" ht="12.95" customHeight="1">
      <c r="A124" s="2982">
        <v>96</v>
      </c>
      <c r="B124" s="2983"/>
      <c r="C124" s="2983"/>
      <c r="D124" s="2983"/>
      <c r="E124" s="2983"/>
      <c r="F124" s="2984"/>
      <c r="G124" s="2985"/>
      <c r="H124" s="2985"/>
      <c r="I124" s="2985"/>
      <c r="J124" s="2985"/>
      <c r="K124" s="2985"/>
      <c r="L124" s="2985"/>
      <c r="M124" s="2985"/>
      <c r="N124" s="2985"/>
      <c r="O124" s="2985"/>
      <c r="P124" s="2985"/>
      <c r="Q124" s="2985"/>
      <c r="R124" s="2985"/>
      <c r="S124" s="2985"/>
      <c r="T124" s="2985"/>
      <c r="U124" s="2985"/>
      <c r="V124" s="2985"/>
      <c r="W124" s="3020"/>
      <c r="X124" s="2983"/>
      <c r="Y124" s="2986"/>
      <c r="Z124" s="2986" t="s">
        <v>3461</v>
      </c>
    </row>
    <row r="125" spans="1:26" ht="12.95" customHeight="1">
      <c r="A125" s="4124" t="s">
        <v>2886</v>
      </c>
      <c r="B125" s="4125"/>
      <c r="C125" s="4125"/>
      <c r="D125" s="4125"/>
      <c r="E125" s="4125"/>
      <c r="F125" s="4125"/>
      <c r="G125" s="4125"/>
      <c r="H125" s="4125"/>
      <c r="I125" s="4125"/>
      <c r="J125" s="4125"/>
      <c r="K125" s="4125"/>
      <c r="L125" s="4125"/>
      <c r="M125" s="4125"/>
      <c r="N125" s="4125"/>
      <c r="O125" s="4125"/>
      <c r="P125" s="4125"/>
      <c r="Q125" s="4125"/>
      <c r="R125" s="4125"/>
      <c r="S125" s="4125"/>
      <c r="T125" s="4125"/>
      <c r="U125" s="4125"/>
      <c r="V125" s="4125"/>
      <c r="W125" s="4125"/>
      <c r="X125" s="4125"/>
      <c r="Y125" s="4125"/>
      <c r="Z125" s="4126"/>
    </row>
    <row r="126" spans="1:26" ht="12.95" customHeight="1">
      <c r="A126" s="4127"/>
      <c r="B126" s="4128"/>
      <c r="C126" s="4128"/>
      <c r="D126" s="4128"/>
      <c r="E126" s="4128"/>
      <c r="F126" s="4128"/>
      <c r="G126" s="4128"/>
      <c r="H126" s="4128"/>
      <c r="I126" s="4128"/>
      <c r="J126" s="4128"/>
      <c r="K126" s="4128"/>
      <c r="L126" s="4128"/>
      <c r="M126" s="4128"/>
      <c r="N126" s="4128"/>
      <c r="O126" s="4128"/>
      <c r="P126" s="4128"/>
      <c r="Q126" s="4128"/>
      <c r="R126" s="4128"/>
      <c r="S126" s="4128"/>
      <c r="T126" s="4128"/>
      <c r="U126" s="4128"/>
      <c r="V126" s="4128"/>
      <c r="W126" s="4128"/>
      <c r="X126" s="4128"/>
      <c r="Y126" s="4128"/>
      <c r="Z126" s="4129"/>
    </row>
    <row r="127" spans="1:26" ht="12.95" customHeight="1">
      <c r="A127" s="2987"/>
      <c r="B127" s="2983"/>
      <c r="C127" s="2983"/>
      <c r="D127" s="2983"/>
      <c r="E127" s="2983"/>
      <c r="F127" s="2983"/>
      <c r="G127" s="2985"/>
      <c r="H127" s="2985"/>
      <c r="I127" s="2985"/>
      <c r="J127" s="2985"/>
      <c r="K127" s="2985"/>
      <c r="L127" s="2985"/>
      <c r="M127" s="2985"/>
      <c r="N127" s="2985"/>
      <c r="O127" s="2985"/>
      <c r="P127" s="2985"/>
      <c r="Q127" s="2985"/>
      <c r="R127" s="2985"/>
      <c r="S127" s="2985"/>
      <c r="T127" s="2985"/>
      <c r="U127" s="2985"/>
      <c r="V127" s="2985"/>
      <c r="W127" s="2985"/>
      <c r="X127" s="2983"/>
      <c r="Y127" s="2983"/>
      <c r="Z127" s="2988"/>
    </row>
    <row r="128" spans="1:26" ht="12.95" customHeight="1">
      <c r="A128" s="2987"/>
      <c r="B128" s="2989"/>
      <c r="C128" s="2989"/>
      <c r="D128" s="2989"/>
      <c r="E128" s="2989"/>
      <c r="F128" s="2989"/>
      <c r="G128" s="2990"/>
      <c r="H128" s="2990"/>
      <c r="I128" s="2990"/>
      <c r="J128" s="2990" t="s">
        <v>2887</v>
      </c>
      <c r="K128" s="2990"/>
      <c r="L128" s="2990"/>
      <c r="M128" s="2990"/>
      <c r="N128" s="2990"/>
      <c r="O128" s="2990"/>
      <c r="P128" s="2990"/>
      <c r="Q128" s="2990"/>
      <c r="R128" s="2990"/>
      <c r="S128" s="2990"/>
      <c r="T128" s="2990"/>
      <c r="U128" s="2990"/>
      <c r="V128" s="2990"/>
      <c r="W128" s="2990"/>
      <c r="X128" s="2989"/>
      <c r="Y128" s="2989"/>
      <c r="Z128" s="2991"/>
    </row>
    <row r="129" spans="1:26" ht="12.95" customHeight="1">
      <c r="A129" s="2994" t="s">
        <v>7</v>
      </c>
      <c r="B129" s="2994" t="s">
        <v>71</v>
      </c>
      <c r="C129" s="2995"/>
      <c r="D129" s="2995"/>
      <c r="E129" s="2995"/>
      <c r="F129" s="2995" t="s">
        <v>2888</v>
      </c>
      <c r="G129" s="2996"/>
      <c r="H129" s="2996"/>
      <c r="I129" s="2996"/>
      <c r="J129" s="2996"/>
      <c r="K129" s="2996"/>
      <c r="L129" s="2996"/>
      <c r="M129" s="2996"/>
      <c r="N129" s="2996"/>
      <c r="O129" s="2996"/>
      <c r="P129" s="2996"/>
      <c r="Q129" s="2996"/>
      <c r="R129" s="2996"/>
      <c r="S129" s="2996"/>
      <c r="T129" s="2996"/>
      <c r="U129" s="2996"/>
      <c r="V129" s="2996"/>
      <c r="W129" s="2996"/>
      <c r="X129" s="2997" t="s">
        <v>2889</v>
      </c>
      <c r="Y129" s="2997" t="s">
        <v>2890</v>
      </c>
      <c r="Z129" s="2994" t="s">
        <v>7</v>
      </c>
    </row>
    <row r="130" spans="1:26" ht="12.95" customHeight="1">
      <c r="A130" s="2999" t="s">
        <v>17</v>
      </c>
      <c r="B130" s="2999" t="s">
        <v>79</v>
      </c>
      <c r="C130" s="3000"/>
      <c r="D130" s="3000"/>
      <c r="E130" s="3000"/>
      <c r="F130" s="3000" t="s">
        <v>24</v>
      </c>
      <c r="G130" s="3001" t="s">
        <v>2891</v>
      </c>
      <c r="H130" s="3001" t="s">
        <v>2892</v>
      </c>
      <c r="I130" s="3001" t="s">
        <v>2893</v>
      </c>
      <c r="J130" s="3001" t="s">
        <v>2894</v>
      </c>
      <c r="K130" s="3001" t="s">
        <v>2895</v>
      </c>
      <c r="L130" s="3001" t="s">
        <v>2896</v>
      </c>
      <c r="M130" s="3001" t="s">
        <v>2897</v>
      </c>
      <c r="N130" s="3001" t="s">
        <v>2898</v>
      </c>
      <c r="O130" s="3001" t="s">
        <v>2899</v>
      </c>
      <c r="P130" s="3001" t="s">
        <v>2900</v>
      </c>
      <c r="Q130" s="3001" t="s">
        <v>2901</v>
      </c>
      <c r="R130" s="3001" t="s">
        <v>2902</v>
      </c>
      <c r="S130" s="3001"/>
      <c r="T130" s="3001"/>
      <c r="U130" s="3001"/>
      <c r="V130" s="3001"/>
      <c r="W130" s="3001"/>
      <c r="X130" s="3002" t="s">
        <v>25</v>
      </c>
      <c r="Y130" s="3002" t="s">
        <v>26</v>
      </c>
      <c r="Z130" s="2999" t="s">
        <v>17</v>
      </c>
    </row>
    <row r="131" spans="1:26" ht="12.95" customHeight="1">
      <c r="A131" s="3021"/>
      <c r="B131" s="3004"/>
      <c r="C131" s="3022"/>
      <c r="D131" s="3022"/>
      <c r="E131" s="3022" t="s">
        <v>3008</v>
      </c>
      <c r="F131" s="3022" t="s">
        <v>3009</v>
      </c>
      <c r="G131" s="3023"/>
      <c r="H131" s="3023"/>
      <c r="I131" s="3023"/>
      <c r="J131" s="3023"/>
      <c r="K131" s="3023"/>
      <c r="L131" s="3023"/>
      <c r="M131" s="3023"/>
      <c r="N131" s="3023"/>
      <c r="O131" s="3023"/>
      <c r="P131" s="3023"/>
      <c r="Q131" s="3023"/>
      <c r="R131" s="3023"/>
      <c r="S131" s="3023"/>
      <c r="T131" s="3023"/>
      <c r="U131" s="3023"/>
      <c r="V131" s="3023"/>
      <c r="W131" s="3023"/>
      <c r="X131" s="3002" t="s">
        <v>364</v>
      </c>
      <c r="Y131" s="3024" t="s">
        <v>2905</v>
      </c>
      <c r="Z131" s="3004"/>
    </row>
    <row r="132" spans="1:26" ht="12.95" customHeight="1">
      <c r="A132" s="2998">
        <v>65</v>
      </c>
      <c r="B132" s="2999"/>
      <c r="C132" s="2989"/>
      <c r="D132" s="2989"/>
      <c r="E132" s="2989" t="s">
        <v>3010</v>
      </c>
      <c r="F132" s="2989" t="s">
        <v>2935</v>
      </c>
      <c r="G132" s="2990"/>
      <c r="H132" s="2990"/>
      <c r="I132" s="2990"/>
      <c r="J132" s="2990"/>
      <c r="K132" s="2990"/>
      <c r="L132" s="2990"/>
      <c r="M132" s="2990"/>
      <c r="N132" s="2990"/>
      <c r="O132" s="2990"/>
      <c r="P132" s="2990"/>
      <c r="Q132" s="2990"/>
      <c r="R132" s="2990"/>
      <c r="S132" s="2990"/>
      <c r="T132" s="2990"/>
      <c r="U132" s="2990"/>
      <c r="V132" s="2990"/>
      <c r="W132" s="2990"/>
      <c r="X132" s="3006">
        <v>0</v>
      </c>
      <c r="Y132" s="3018" t="s">
        <v>2905</v>
      </c>
      <c r="Z132" s="2999">
        <v>65</v>
      </c>
    </row>
    <row r="133" spans="1:26" ht="12.95" customHeight="1">
      <c r="A133" s="2998">
        <v>66</v>
      </c>
      <c r="B133" s="2999"/>
      <c r="C133" s="2989"/>
      <c r="D133" s="2989"/>
      <c r="E133" s="2989" t="s">
        <v>3011</v>
      </c>
      <c r="F133" s="2989" t="s">
        <v>2937</v>
      </c>
      <c r="G133" s="2990"/>
      <c r="H133" s="2990"/>
      <c r="I133" s="2990"/>
      <c r="J133" s="2990"/>
      <c r="K133" s="2990"/>
      <c r="L133" s="2990"/>
      <c r="M133" s="2990"/>
      <c r="N133" s="2990"/>
      <c r="O133" s="2990"/>
      <c r="P133" s="2990"/>
      <c r="Q133" s="2990"/>
      <c r="R133" s="2990"/>
      <c r="S133" s="2990"/>
      <c r="T133" s="2990"/>
      <c r="U133" s="2990"/>
      <c r="V133" s="2990"/>
      <c r="W133" s="2990"/>
      <c r="X133" s="3006">
        <v>8586</v>
      </c>
      <c r="Y133" s="3018" t="s">
        <v>2905</v>
      </c>
      <c r="Z133" s="2999">
        <v>66</v>
      </c>
    </row>
    <row r="134" spans="1:26" ht="12.95" customHeight="1">
      <c r="A134" s="2998">
        <v>67</v>
      </c>
      <c r="B134" s="2999"/>
      <c r="C134" s="2989"/>
      <c r="D134" s="2989"/>
      <c r="E134" s="2989" t="s">
        <v>3012</v>
      </c>
      <c r="F134" s="2989" t="s">
        <v>2939</v>
      </c>
      <c r="G134" s="2990"/>
      <c r="H134" s="2990"/>
      <c r="I134" s="2990"/>
      <c r="J134" s="2990"/>
      <c r="K134" s="2990"/>
      <c r="L134" s="2990"/>
      <c r="M134" s="2990"/>
      <c r="N134" s="2990"/>
      <c r="O134" s="2990"/>
      <c r="P134" s="2990"/>
      <c r="Q134" s="2990"/>
      <c r="R134" s="2990"/>
      <c r="S134" s="2990"/>
      <c r="T134" s="2990"/>
      <c r="U134" s="2990"/>
      <c r="V134" s="2990"/>
      <c r="W134" s="2990"/>
      <c r="X134" s="3006">
        <v>15091</v>
      </c>
      <c r="Y134" s="3018" t="s">
        <v>2905</v>
      </c>
      <c r="Z134" s="2999">
        <v>67</v>
      </c>
    </row>
    <row r="135" spans="1:26" ht="12.95" customHeight="1">
      <c r="A135" s="2998">
        <v>68</v>
      </c>
      <c r="B135" s="2999"/>
      <c r="C135" s="2989"/>
      <c r="D135" s="2989"/>
      <c r="E135" s="2989" t="s">
        <v>3013</v>
      </c>
      <c r="F135" s="2989" t="s">
        <v>2941</v>
      </c>
      <c r="G135" s="2990"/>
      <c r="H135" s="2990"/>
      <c r="I135" s="2990"/>
      <c r="J135" s="2990"/>
      <c r="K135" s="2990"/>
      <c r="L135" s="2990"/>
      <c r="M135" s="2990"/>
      <c r="N135" s="2990"/>
      <c r="O135" s="2990"/>
      <c r="P135" s="2990"/>
      <c r="Q135" s="2990"/>
      <c r="R135" s="2990"/>
      <c r="S135" s="2990"/>
      <c r="T135" s="2990"/>
      <c r="U135" s="2990"/>
      <c r="V135" s="2990"/>
      <c r="W135" s="2990"/>
      <c r="X135" s="3006">
        <v>48986</v>
      </c>
      <c r="Y135" s="3018" t="s">
        <v>2905</v>
      </c>
      <c r="Z135" s="2999">
        <v>68</v>
      </c>
    </row>
    <row r="136" spans="1:26" ht="12.95" customHeight="1">
      <c r="A136" s="2998">
        <v>69</v>
      </c>
      <c r="B136" s="2999"/>
      <c r="C136" s="2989"/>
      <c r="D136" s="2989"/>
      <c r="E136" s="2989" t="s">
        <v>3014</v>
      </c>
      <c r="F136" s="2989" t="s">
        <v>2943</v>
      </c>
      <c r="G136" s="2990"/>
      <c r="H136" s="2990"/>
      <c r="I136" s="2990"/>
      <c r="J136" s="2990"/>
      <c r="K136" s="2990"/>
      <c r="L136" s="2990"/>
      <c r="M136" s="2990"/>
      <c r="N136" s="2990"/>
      <c r="O136" s="2990"/>
      <c r="P136" s="2990"/>
      <c r="Q136" s="2990"/>
      <c r="R136" s="2990"/>
      <c r="S136" s="2990"/>
      <c r="T136" s="2990"/>
      <c r="U136" s="2990"/>
      <c r="V136" s="2990"/>
      <c r="W136" s="2990"/>
      <c r="X136" s="3006">
        <v>13723</v>
      </c>
      <c r="Y136" s="3018" t="s">
        <v>2905</v>
      </c>
      <c r="Z136" s="2999">
        <v>69</v>
      </c>
    </row>
    <row r="137" spans="1:26" ht="12.95" customHeight="1">
      <c r="A137" s="2998">
        <v>70</v>
      </c>
      <c r="B137" s="2999"/>
      <c r="C137" s="2989"/>
      <c r="D137" s="2989"/>
      <c r="E137" s="2989" t="s">
        <v>3015</v>
      </c>
      <c r="F137" s="2989" t="s">
        <v>2945</v>
      </c>
      <c r="G137" s="2990"/>
      <c r="H137" s="2990"/>
      <c r="I137" s="2990"/>
      <c r="J137" s="2990"/>
      <c r="K137" s="2990"/>
      <c r="L137" s="2990"/>
      <c r="M137" s="2990"/>
      <c r="N137" s="2990"/>
      <c r="O137" s="2990"/>
      <c r="P137" s="2990"/>
      <c r="Q137" s="2990"/>
      <c r="R137" s="2990"/>
      <c r="S137" s="2990"/>
      <c r="T137" s="2990"/>
      <c r="U137" s="2990"/>
      <c r="V137" s="2990"/>
      <c r="W137" s="2990"/>
      <c r="X137" s="3006">
        <v>304014</v>
      </c>
      <c r="Y137" s="3018" t="s">
        <v>2905</v>
      </c>
      <c r="Z137" s="2999">
        <v>70</v>
      </c>
    </row>
    <row r="138" spans="1:26" ht="12.95" customHeight="1">
      <c r="A138" s="2998">
        <v>71</v>
      </c>
      <c r="B138" s="2999"/>
      <c r="C138" s="2989"/>
      <c r="D138" s="2989"/>
      <c r="E138" s="2989" t="s">
        <v>3016</v>
      </c>
      <c r="F138" s="2989" t="s">
        <v>2947</v>
      </c>
      <c r="G138" s="2990"/>
      <c r="H138" s="2990"/>
      <c r="I138" s="2990"/>
      <c r="J138" s="2990"/>
      <c r="K138" s="2990"/>
      <c r="L138" s="2990"/>
      <c r="M138" s="2990"/>
      <c r="N138" s="2990"/>
      <c r="O138" s="2990"/>
      <c r="P138" s="2990"/>
      <c r="Q138" s="2990"/>
      <c r="R138" s="2990"/>
      <c r="S138" s="2990"/>
      <c r="T138" s="2990"/>
      <c r="U138" s="2990"/>
      <c r="V138" s="2990"/>
      <c r="W138" s="2990"/>
      <c r="X138" s="3006">
        <v>16880</v>
      </c>
      <c r="Y138" s="3018" t="s">
        <v>2905</v>
      </c>
      <c r="Z138" s="2999">
        <v>71</v>
      </c>
    </row>
    <row r="139" spans="1:26" ht="12.95" customHeight="1">
      <c r="A139" s="2998">
        <v>72</v>
      </c>
      <c r="B139" s="2999"/>
      <c r="C139" s="2989"/>
      <c r="D139" s="2989"/>
      <c r="E139" s="2989" t="s">
        <v>3017</v>
      </c>
      <c r="F139" s="2989" t="s">
        <v>3018</v>
      </c>
      <c r="G139" s="2990"/>
      <c r="H139" s="2990"/>
      <c r="I139" s="2990"/>
      <c r="J139" s="2990"/>
      <c r="K139" s="2990"/>
      <c r="L139" s="2990"/>
      <c r="M139" s="2990"/>
      <c r="N139" s="2990"/>
      <c r="O139" s="2990"/>
      <c r="P139" s="2990"/>
      <c r="Q139" s="2990"/>
      <c r="R139" s="2990"/>
      <c r="S139" s="2990"/>
      <c r="T139" s="2990"/>
      <c r="U139" s="2990"/>
      <c r="V139" s="2990"/>
      <c r="W139" s="2990"/>
      <c r="X139" s="3006">
        <v>132170</v>
      </c>
      <c r="Y139" s="3018" t="s">
        <v>2905</v>
      </c>
      <c r="Z139" s="2999">
        <v>72</v>
      </c>
    </row>
    <row r="140" spans="1:26" ht="12.95" customHeight="1">
      <c r="A140" s="2998">
        <v>73</v>
      </c>
      <c r="B140" s="2999"/>
      <c r="C140" s="2989"/>
      <c r="D140" s="2989"/>
      <c r="E140" s="2989" t="s">
        <v>3019</v>
      </c>
      <c r="F140" s="2989" t="s">
        <v>2951</v>
      </c>
      <c r="G140" s="2990"/>
      <c r="H140" s="2990"/>
      <c r="I140" s="2990"/>
      <c r="J140" s="2990"/>
      <c r="K140" s="2990"/>
      <c r="L140" s="2990"/>
      <c r="M140" s="2990"/>
      <c r="N140" s="2990"/>
      <c r="O140" s="2990"/>
      <c r="P140" s="2990"/>
      <c r="Q140" s="2990"/>
      <c r="R140" s="2990"/>
      <c r="S140" s="2990"/>
      <c r="T140" s="2990"/>
      <c r="U140" s="2990"/>
      <c r="V140" s="2990"/>
      <c r="W140" s="2990"/>
      <c r="X140" s="3006">
        <v>2010</v>
      </c>
      <c r="Y140" s="3018" t="s">
        <v>2905</v>
      </c>
      <c r="Z140" s="2999">
        <v>73</v>
      </c>
    </row>
    <row r="141" spans="1:26" ht="12.95" customHeight="1">
      <c r="A141" s="2998">
        <v>74</v>
      </c>
      <c r="B141" s="2999"/>
      <c r="C141" s="2989"/>
      <c r="D141" s="2989"/>
      <c r="E141" s="2989" t="s">
        <v>3020</v>
      </c>
      <c r="F141" s="2989" t="s">
        <v>2953</v>
      </c>
      <c r="G141" s="2990"/>
      <c r="H141" s="2990"/>
      <c r="I141" s="2990"/>
      <c r="J141" s="2990"/>
      <c r="K141" s="2990"/>
      <c r="L141" s="2990"/>
      <c r="M141" s="2990"/>
      <c r="N141" s="2990"/>
      <c r="O141" s="2990"/>
      <c r="P141" s="2990"/>
      <c r="Q141" s="2990"/>
      <c r="R141" s="2990"/>
      <c r="S141" s="2990"/>
      <c r="T141" s="2990"/>
      <c r="U141" s="2990"/>
      <c r="V141" s="2990"/>
      <c r="W141" s="2990"/>
      <c r="X141" s="3006">
        <v>433</v>
      </c>
      <c r="Y141" s="3018" t="s">
        <v>2905</v>
      </c>
      <c r="Z141" s="2999">
        <v>74</v>
      </c>
    </row>
    <row r="142" spans="1:26" ht="12.95" customHeight="1">
      <c r="A142" s="2998">
        <v>75</v>
      </c>
      <c r="B142" s="2999"/>
      <c r="C142" s="2989"/>
      <c r="D142" s="2989"/>
      <c r="E142" s="2989" t="s">
        <v>3021</v>
      </c>
      <c r="F142" s="2989" t="s">
        <v>2955</v>
      </c>
      <c r="G142" s="2990"/>
      <c r="H142" s="2990"/>
      <c r="I142" s="2990"/>
      <c r="J142" s="2990"/>
      <c r="K142" s="2990"/>
      <c r="L142" s="2990"/>
      <c r="M142" s="2990"/>
      <c r="N142" s="2990"/>
      <c r="O142" s="2990"/>
      <c r="P142" s="2990"/>
      <c r="Q142" s="2990"/>
      <c r="R142" s="2990"/>
      <c r="S142" s="2990"/>
      <c r="T142" s="2990"/>
      <c r="U142" s="2990"/>
      <c r="V142" s="2990"/>
      <c r="W142" s="2990"/>
      <c r="X142" s="3006">
        <v>40491</v>
      </c>
      <c r="Y142" s="3018" t="s">
        <v>2905</v>
      </c>
      <c r="Z142" s="2999">
        <v>75</v>
      </c>
    </row>
    <row r="143" spans="1:26" ht="12.95" customHeight="1">
      <c r="A143" s="2998">
        <v>76</v>
      </c>
      <c r="B143" s="2999"/>
      <c r="C143" s="2989"/>
      <c r="D143" s="2989"/>
      <c r="E143" s="2989" t="s">
        <v>3022</v>
      </c>
      <c r="F143" s="2989" t="s">
        <v>2957</v>
      </c>
      <c r="G143" s="2990"/>
      <c r="H143" s="2990"/>
      <c r="I143" s="2990"/>
      <c r="J143" s="2990"/>
      <c r="K143" s="2990"/>
      <c r="L143" s="2990"/>
      <c r="M143" s="2990"/>
      <c r="N143" s="2990"/>
      <c r="O143" s="2990"/>
      <c r="P143" s="2990"/>
      <c r="Q143" s="2990"/>
      <c r="R143" s="2990"/>
      <c r="S143" s="2990"/>
      <c r="T143" s="2990"/>
      <c r="U143" s="2990"/>
      <c r="V143" s="2990"/>
      <c r="W143" s="2990"/>
      <c r="X143" s="3006">
        <v>138068</v>
      </c>
      <c r="Y143" s="3018" t="s">
        <v>2905</v>
      </c>
      <c r="Z143" s="2999">
        <v>76</v>
      </c>
    </row>
    <row r="144" spans="1:26" ht="12.95" customHeight="1">
      <c r="A144" s="2998">
        <v>77</v>
      </c>
      <c r="B144" s="2999"/>
      <c r="C144" s="2989"/>
      <c r="D144" s="2989"/>
      <c r="E144" s="2989" t="s">
        <v>3023</v>
      </c>
      <c r="F144" s="2989" t="s">
        <v>2959</v>
      </c>
      <c r="G144" s="2990"/>
      <c r="H144" s="2990"/>
      <c r="I144" s="2990"/>
      <c r="J144" s="2990"/>
      <c r="K144" s="2990"/>
      <c r="L144" s="2990"/>
      <c r="M144" s="2990"/>
      <c r="N144" s="2990"/>
      <c r="O144" s="2990"/>
      <c r="P144" s="2990"/>
      <c r="Q144" s="2990"/>
      <c r="R144" s="2990"/>
      <c r="S144" s="2990"/>
      <c r="T144" s="2990"/>
      <c r="U144" s="2990"/>
      <c r="V144" s="2990"/>
      <c r="W144" s="2990"/>
      <c r="X144" s="3006">
        <v>23</v>
      </c>
      <c r="Y144" s="3018" t="s">
        <v>2905</v>
      </c>
      <c r="Z144" s="2999">
        <v>77</v>
      </c>
    </row>
    <row r="145" spans="1:26" ht="12.95" customHeight="1">
      <c r="A145" s="2998">
        <v>78</v>
      </c>
      <c r="B145" s="2999"/>
      <c r="C145" s="2989"/>
      <c r="D145" s="2989"/>
      <c r="E145" s="2989" t="s">
        <v>3024</v>
      </c>
      <c r="F145" s="2989" t="s">
        <v>2961</v>
      </c>
      <c r="G145" s="2990"/>
      <c r="H145" s="2990"/>
      <c r="I145" s="2990"/>
      <c r="J145" s="2990"/>
      <c r="K145" s="2990"/>
      <c r="L145" s="2990"/>
      <c r="M145" s="2990"/>
      <c r="N145" s="2990"/>
      <c r="O145" s="2990"/>
      <c r="P145" s="2990"/>
      <c r="Q145" s="2990"/>
      <c r="R145" s="2990"/>
      <c r="S145" s="2990"/>
      <c r="T145" s="2990"/>
      <c r="U145" s="2990"/>
      <c r="V145" s="2990"/>
      <c r="W145" s="2990"/>
      <c r="X145" s="3006">
        <v>32006</v>
      </c>
      <c r="Y145" s="3018" t="s">
        <v>2905</v>
      </c>
      <c r="Z145" s="2999">
        <v>78</v>
      </c>
    </row>
    <row r="146" spans="1:26" ht="12.95" customHeight="1">
      <c r="A146" s="2998">
        <v>79</v>
      </c>
      <c r="B146" s="2999"/>
      <c r="C146" s="2989"/>
      <c r="D146" s="2989"/>
      <c r="E146" s="2989" t="s">
        <v>3025</v>
      </c>
      <c r="F146" s="2989" t="s">
        <v>3002</v>
      </c>
      <c r="G146" s="2990"/>
      <c r="H146" s="2990"/>
      <c r="I146" s="2990"/>
      <c r="J146" s="2990"/>
      <c r="K146" s="2990"/>
      <c r="L146" s="2990"/>
      <c r="M146" s="2990"/>
      <c r="N146" s="2990"/>
      <c r="O146" s="2990"/>
      <c r="P146" s="2990"/>
      <c r="Q146" s="2990"/>
      <c r="R146" s="2990"/>
      <c r="S146" s="2990"/>
      <c r="T146" s="2990"/>
      <c r="U146" s="2990"/>
      <c r="V146" s="2990"/>
      <c r="W146" s="2990"/>
      <c r="X146" s="3006">
        <v>107726</v>
      </c>
      <c r="Y146" s="3018" t="s">
        <v>2905</v>
      </c>
      <c r="Z146" s="2999">
        <v>79</v>
      </c>
    </row>
    <row r="147" spans="1:26" ht="12.95" customHeight="1">
      <c r="A147" s="2998">
        <v>80</v>
      </c>
      <c r="B147" s="2999"/>
      <c r="C147" s="2989"/>
      <c r="D147" s="2989"/>
      <c r="E147" s="2989" t="s">
        <v>3026</v>
      </c>
      <c r="F147" s="2989" t="s">
        <v>3004</v>
      </c>
      <c r="G147" s="2990"/>
      <c r="H147" s="2990"/>
      <c r="I147" s="2990"/>
      <c r="J147" s="2990"/>
      <c r="K147" s="2990"/>
      <c r="L147" s="2990"/>
      <c r="M147" s="2990"/>
      <c r="N147" s="2990"/>
      <c r="O147" s="2990"/>
      <c r="P147" s="2990"/>
      <c r="Q147" s="2990"/>
      <c r="R147" s="2990"/>
      <c r="S147" s="2990"/>
      <c r="T147" s="2990"/>
      <c r="U147" s="2990"/>
      <c r="V147" s="2990"/>
      <c r="W147" s="2990"/>
      <c r="X147" s="3006">
        <v>296690</v>
      </c>
      <c r="Y147" s="3018" t="s">
        <v>2905</v>
      </c>
      <c r="Z147" s="2999">
        <v>80</v>
      </c>
    </row>
    <row r="148" spans="1:26" ht="12.95" customHeight="1">
      <c r="A148" s="2998">
        <v>81</v>
      </c>
      <c r="B148" s="2999"/>
      <c r="C148" s="2989"/>
      <c r="D148" s="2989"/>
      <c r="E148" s="2989" t="s">
        <v>3027</v>
      </c>
      <c r="F148" s="2989" t="s">
        <v>2963</v>
      </c>
      <c r="G148" s="2990"/>
      <c r="H148" s="2990"/>
      <c r="I148" s="2990"/>
      <c r="J148" s="2990"/>
      <c r="K148" s="2990"/>
      <c r="L148" s="2990"/>
      <c r="M148" s="2990"/>
      <c r="N148" s="2990"/>
      <c r="O148" s="2990"/>
      <c r="P148" s="2990"/>
      <c r="Q148" s="2990"/>
      <c r="R148" s="2990"/>
      <c r="S148" s="2990"/>
      <c r="T148" s="2990"/>
      <c r="U148" s="2990"/>
      <c r="V148" s="2990"/>
      <c r="W148" s="2990"/>
      <c r="X148" s="3006">
        <v>1410</v>
      </c>
      <c r="Y148" s="3018" t="s">
        <v>2905</v>
      </c>
      <c r="Z148" s="2999">
        <v>81</v>
      </c>
    </row>
    <row r="149" spans="1:26" ht="12.95" customHeight="1">
      <c r="A149" s="2998">
        <v>82</v>
      </c>
      <c r="B149" s="2999"/>
      <c r="C149" s="2989"/>
      <c r="D149" s="2989"/>
      <c r="E149" s="2989" t="s">
        <v>3028</v>
      </c>
      <c r="F149" s="2989" t="s">
        <v>3029</v>
      </c>
      <c r="G149" s="2990"/>
      <c r="H149" s="2990"/>
      <c r="I149" s="2990"/>
      <c r="J149" s="2990"/>
      <c r="K149" s="2990"/>
      <c r="L149" s="2990"/>
      <c r="M149" s="2990"/>
      <c r="N149" s="2990"/>
      <c r="O149" s="2990"/>
      <c r="P149" s="2990"/>
      <c r="Q149" s="2990"/>
      <c r="R149" s="2990"/>
      <c r="S149" s="2990"/>
      <c r="T149" s="2990"/>
      <c r="U149" s="2990"/>
      <c r="V149" s="2990"/>
      <c r="W149" s="2990"/>
      <c r="X149" s="3006">
        <v>1158307</v>
      </c>
      <c r="Y149" s="3018" t="s">
        <v>2905</v>
      </c>
      <c r="Z149" s="2999">
        <v>82</v>
      </c>
    </row>
    <row r="150" spans="1:26" ht="12.95" customHeight="1">
      <c r="A150" s="2998">
        <v>83</v>
      </c>
      <c r="B150" s="2999"/>
      <c r="C150" s="2989"/>
      <c r="D150" s="2989"/>
      <c r="E150" s="2989" t="s">
        <v>3030</v>
      </c>
      <c r="F150" s="2989" t="s">
        <v>3031</v>
      </c>
      <c r="G150" s="2990"/>
      <c r="H150" s="2990"/>
      <c r="I150" s="2990"/>
      <c r="J150" s="2990"/>
      <c r="K150" s="2990"/>
      <c r="L150" s="2990"/>
      <c r="M150" s="2990"/>
      <c r="N150" s="2990"/>
      <c r="O150" s="2990"/>
      <c r="P150" s="2990"/>
      <c r="Q150" s="2990"/>
      <c r="R150" s="2990"/>
      <c r="S150" s="2990"/>
      <c r="T150" s="2990"/>
      <c r="U150" s="2990"/>
      <c r="V150" s="2990"/>
      <c r="W150" s="2990"/>
      <c r="X150" s="3006">
        <v>43938</v>
      </c>
      <c r="Y150" s="3018" t="s">
        <v>2905</v>
      </c>
      <c r="Z150" s="2999">
        <v>83</v>
      </c>
    </row>
    <row r="151" spans="1:26" ht="12.95" customHeight="1">
      <c r="A151" s="2998">
        <v>84</v>
      </c>
      <c r="B151" s="2999"/>
      <c r="C151" s="2989"/>
      <c r="D151" s="2989"/>
      <c r="E151" s="2989" t="s">
        <v>3032</v>
      </c>
      <c r="F151" s="2989" t="s">
        <v>3033</v>
      </c>
      <c r="G151" s="2990"/>
      <c r="H151" s="2990"/>
      <c r="I151" s="2990"/>
      <c r="J151" s="2990"/>
      <c r="K151" s="2990"/>
      <c r="L151" s="2990"/>
      <c r="M151" s="2990"/>
      <c r="N151" s="2990"/>
      <c r="O151" s="2990"/>
      <c r="P151" s="2990"/>
      <c r="Q151" s="2990"/>
      <c r="R151" s="2990"/>
      <c r="S151" s="2990"/>
      <c r="T151" s="2990"/>
      <c r="U151" s="3025" t="s">
        <v>98</v>
      </c>
      <c r="V151" s="3025"/>
      <c r="W151" s="2990"/>
      <c r="X151" s="3006">
        <v>0</v>
      </c>
      <c r="Y151" s="3018" t="s">
        <v>2905</v>
      </c>
      <c r="Z151" s="2999">
        <v>84</v>
      </c>
    </row>
    <row r="152" spans="1:26" ht="12.95" customHeight="1">
      <c r="A152" s="2998"/>
      <c r="B152" s="2999"/>
      <c r="C152" s="2989"/>
      <c r="D152" s="2989"/>
      <c r="E152" s="2989" t="s">
        <v>3034</v>
      </c>
      <c r="F152" s="2989" t="s">
        <v>3035</v>
      </c>
      <c r="G152" s="2990"/>
      <c r="H152" s="2990"/>
      <c r="I152" s="2990"/>
      <c r="J152" s="2990"/>
      <c r="K152" s="2990"/>
      <c r="L152" s="2990"/>
      <c r="M152" s="2990"/>
      <c r="N152" s="2990"/>
      <c r="O152" s="2990"/>
      <c r="P152" s="2990"/>
      <c r="Q152" s="2990"/>
      <c r="R152" s="2990"/>
      <c r="S152" s="2990"/>
      <c r="T152" s="2990"/>
      <c r="U152" s="2990"/>
      <c r="V152" s="2990"/>
      <c r="W152" s="2990"/>
      <c r="X152" s="3002" t="s">
        <v>364</v>
      </c>
      <c r="Y152" s="3018" t="s">
        <v>2905</v>
      </c>
      <c r="Z152" s="2999"/>
    </row>
    <row r="153" spans="1:26" ht="12.95" customHeight="1">
      <c r="A153" s="2998">
        <v>85</v>
      </c>
      <c r="B153" s="2999"/>
      <c r="C153" s="2989"/>
      <c r="D153" s="2989"/>
      <c r="E153" s="2989" t="s">
        <v>3036</v>
      </c>
      <c r="F153" s="2989" t="s">
        <v>2907</v>
      </c>
      <c r="G153" s="2990"/>
      <c r="H153" s="2990"/>
      <c r="I153" s="2990"/>
      <c r="J153" s="2990"/>
      <c r="K153" s="2990"/>
      <c r="L153" s="2990"/>
      <c r="M153" s="2990"/>
      <c r="N153" s="2990"/>
      <c r="O153" s="2990"/>
      <c r="P153" s="2990"/>
      <c r="Q153" s="2990"/>
      <c r="R153" s="2990"/>
      <c r="S153" s="2990"/>
      <c r="T153" s="2990"/>
      <c r="U153" s="2990"/>
      <c r="V153" s="2990"/>
      <c r="W153" s="2990"/>
      <c r="X153" s="3006">
        <v>1173503</v>
      </c>
      <c r="Y153" s="3018" t="s">
        <v>2905</v>
      </c>
      <c r="Z153" s="2999">
        <v>85</v>
      </c>
    </row>
    <row r="154" spans="1:26" ht="12.95" customHeight="1">
      <c r="A154" s="2998">
        <v>86</v>
      </c>
      <c r="B154" s="2999"/>
      <c r="C154" s="2989"/>
      <c r="D154" s="2989"/>
      <c r="E154" s="2989" t="s">
        <v>3037</v>
      </c>
      <c r="F154" s="2989" t="s">
        <v>2909</v>
      </c>
      <c r="G154" s="2990"/>
      <c r="H154" s="2990"/>
      <c r="I154" s="2990"/>
      <c r="J154" s="2990"/>
      <c r="K154" s="2990"/>
      <c r="L154" s="2990"/>
      <c r="M154" s="2990"/>
      <c r="N154" s="2990"/>
      <c r="O154" s="2990"/>
      <c r="P154" s="2990"/>
      <c r="Q154" s="2990"/>
      <c r="R154" s="2990"/>
      <c r="S154" s="2990"/>
      <c r="T154" s="2990"/>
      <c r="U154" s="2990"/>
      <c r="V154" s="2990"/>
      <c r="W154" s="2990"/>
      <c r="X154" s="3006">
        <v>290970</v>
      </c>
      <c r="Y154" s="3018" t="s">
        <v>2905</v>
      </c>
      <c r="Z154" s="2999">
        <v>86</v>
      </c>
    </row>
    <row r="155" spans="1:26" ht="12.95" customHeight="1">
      <c r="A155" s="2998">
        <v>87</v>
      </c>
      <c r="B155" s="2999"/>
      <c r="C155" s="2989"/>
      <c r="D155" s="2989"/>
      <c r="E155" s="2989" t="s">
        <v>3038</v>
      </c>
      <c r="F155" s="2989" t="s">
        <v>2911</v>
      </c>
      <c r="G155" s="2990"/>
      <c r="H155" s="2990"/>
      <c r="I155" s="2990"/>
      <c r="J155" s="2990"/>
      <c r="K155" s="2990"/>
      <c r="L155" s="2990"/>
      <c r="M155" s="2990"/>
      <c r="N155" s="2990"/>
      <c r="O155" s="2990"/>
      <c r="P155" s="2990"/>
      <c r="Q155" s="2990"/>
      <c r="R155" s="2990"/>
      <c r="S155" s="2990"/>
      <c r="T155" s="2990"/>
      <c r="U155" s="2990"/>
      <c r="V155" s="2990"/>
      <c r="W155" s="2990"/>
      <c r="X155" s="3009">
        <v>3167307</v>
      </c>
      <c r="Y155" s="3018" t="s">
        <v>2905</v>
      </c>
      <c r="Z155" s="2999">
        <v>87</v>
      </c>
    </row>
    <row r="156" spans="1:26" ht="12" customHeight="1">
      <c r="A156" s="2998">
        <v>88</v>
      </c>
      <c r="B156" s="2999"/>
      <c r="C156" s="2989"/>
      <c r="D156" s="2989"/>
      <c r="E156" s="2989" t="s">
        <v>3039</v>
      </c>
      <c r="F156" s="2989" t="s">
        <v>3040</v>
      </c>
      <c r="G156" s="2990"/>
      <c r="H156" s="2990"/>
      <c r="I156" s="2990"/>
      <c r="J156" s="2990"/>
      <c r="K156" s="2990"/>
      <c r="L156" s="2990"/>
      <c r="M156" s="2990"/>
      <c r="N156" s="2990"/>
      <c r="O156" s="2990"/>
      <c r="P156" s="2990"/>
      <c r="Q156" s="2990"/>
      <c r="R156" s="2990"/>
      <c r="S156" s="2990"/>
      <c r="T156" s="2990"/>
      <c r="U156" s="2990"/>
      <c r="V156" s="2990"/>
      <c r="W156" s="2990"/>
      <c r="X156" s="3006">
        <v>4631780</v>
      </c>
      <c r="Y156" s="3018" t="s">
        <v>2905</v>
      </c>
      <c r="Z156" s="2999">
        <v>88</v>
      </c>
    </row>
    <row r="157" spans="1:26" ht="12.95" customHeight="1">
      <c r="A157" s="3021">
        <v>89</v>
      </c>
      <c r="B157" s="3004"/>
      <c r="C157" s="3022"/>
      <c r="D157" s="3022"/>
      <c r="E157" s="3022" t="s">
        <v>3041</v>
      </c>
      <c r="F157" s="3022" t="s">
        <v>3042</v>
      </c>
      <c r="G157" s="3023"/>
      <c r="H157" s="3023"/>
      <c r="I157" s="3023"/>
      <c r="J157" s="3023"/>
      <c r="K157" s="3023"/>
      <c r="L157" s="3023"/>
      <c r="M157" s="3023"/>
      <c r="N157" s="3023"/>
      <c r="O157" s="3023"/>
      <c r="P157" s="3023"/>
      <c r="Q157" s="3023"/>
      <c r="R157" s="3023"/>
      <c r="S157" s="3023"/>
      <c r="T157" s="3023"/>
      <c r="U157" s="3023"/>
      <c r="V157" s="3023"/>
      <c r="W157" s="3023"/>
      <c r="X157" s="3026">
        <v>520</v>
      </c>
      <c r="Y157" s="3024" t="s">
        <v>2905</v>
      </c>
      <c r="Z157" s="3004">
        <v>89</v>
      </c>
    </row>
    <row r="158" spans="1:26" ht="12.95" customHeight="1">
      <c r="A158" s="2993"/>
      <c r="B158" s="3027"/>
      <c r="C158" s="3027"/>
      <c r="D158" s="3027"/>
      <c r="E158" s="3027"/>
      <c r="F158" s="3027"/>
      <c r="G158" s="3028"/>
      <c r="H158" s="3028"/>
      <c r="I158" s="3028"/>
      <c r="J158" s="3028"/>
      <c r="K158" s="3028"/>
      <c r="L158" s="3028"/>
      <c r="M158" s="3028"/>
      <c r="N158" s="3028"/>
      <c r="O158" s="3028"/>
      <c r="P158" s="3028"/>
      <c r="Q158" s="3028"/>
      <c r="R158" s="3028"/>
      <c r="S158" s="3028"/>
      <c r="T158" s="3028"/>
      <c r="U158" s="3028"/>
      <c r="V158" s="3028"/>
      <c r="W158" s="3028"/>
      <c r="X158" s="3028"/>
      <c r="Y158" s="3029"/>
      <c r="Z158" s="3013"/>
    </row>
    <row r="159" spans="1:26" ht="12.95" customHeight="1">
      <c r="A159" s="3030" t="s">
        <v>98</v>
      </c>
      <c r="B159" s="3027" t="s">
        <v>3043</v>
      </c>
      <c r="C159" s="3027"/>
      <c r="D159" s="3027"/>
      <c r="E159" s="3027"/>
      <c r="F159" s="3027"/>
      <c r="G159" s="3028"/>
      <c r="H159" s="3028"/>
      <c r="I159" s="3028"/>
      <c r="J159" s="3028"/>
      <c r="K159" s="3028"/>
      <c r="L159" s="3028"/>
      <c r="M159" s="3028"/>
      <c r="N159" s="3028"/>
      <c r="O159" s="3028"/>
      <c r="P159" s="3028"/>
      <c r="Q159" s="3028"/>
      <c r="R159" s="3028"/>
      <c r="S159" s="3031">
        <v>189978</v>
      </c>
      <c r="T159" s="3028" t="s">
        <v>3044</v>
      </c>
      <c r="U159" s="3028"/>
      <c r="V159" s="3031"/>
      <c r="W159" s="3028" t="s">
        <v>3045</v>
      </c>
      <c r="X159" s="3028"/>
      <c r="Y159" s="3029"/>
      <c r="Z159" s="2988"/>
    </row>
    <row r="160" spans="1:26" ht="12.95" customHeight="1">
      <c r="A160" s="3014"/>
      <c r="B160" s="2983" t="s">
        <v>3046</v>
      </c>
      <c r="C160" s="2983"/>
      <c r="D160" s="2983"/>
      <c r="E160" s="2983"/>
      <c r="F160" s="2983"/>
      <c r="G160" s="2985"/>
      <c r="H160" s="2985"/>
      <c r="I160" s="2985"/>
      <c r="J160" s="2985"/>
      <c r="K160" s="2985"/>
      <c r="L160" s="2985"/>
      <c r="M160" s="2985"/>
      <c r="N160" s="2985"/>
      <c r="O160" s="2985"/>
      <c r="P160" s="2985"/>
      <c r="Q160" s="2985"/>
      <c r="R160" s="2985"/>
      <c r="S160" s="2985"/>
      <c r="T160" s="2985"/>
      <c r="U160" s="2985"/>
      <c r="V160" s="2985"/>
      <c r="W160" s="2985"/>
      <c r="X160" s="2985"/>
      <c r="Y160" s="3015"/>
      <c r="Z160" s="2988"/>
    </row>
    <row r="161" spans="1:28" ht="12.95" customHeight="1">
      <c r="A161" s="3014"/>
      <c r="B161" s="3027"/>
      <c r="C161" s="3027"/>
      <c r="D161" s="3027"/>
      <c r="E161" s="3027"/>
      <c r="F161" s="3027"/>
      <c r="G161" s="3028"/>
      <c r="H161" s="3028"/>
      <c r="I161" s="3028"/>
      <c r="J161" s="3028"/>
      <c r="K161" s="3028"/>
      <c r="L161" s="3028"/>
      <c r="M161" s="3028"/>
      <c r="N161" s="3028"/>
      <c r="O161" s="3028"/>
      <c r="P161" s="3028"/>
      <c r="Q161" s="3028"/>
      <c r="R161" s="3028"/>
      <c r="S161" s="3028"/>
      <c r="T161" s="3028"/>
      <c r="U161" s="3028"/>
      <c r="V161" s="3028"/>
      <c r="W161" s="3028"/>
      <c r="X161" s="2985"/>
      <c r="Y161" s="3015"/>
      <c r="Z161" s="2988"/>
      <c r="AA161" s="2992"/>
      <c r="AB161" s="2992"/>
    </row>
    <row r="162" spans="1:28" ht="12.95" customHeight="1">
      <c r="A162" s="3014" t="s">
        <v>3047</v>
      </c>
      <c r="B162" s="2983"/>
      <c r="C162" s="2983"/>
      <c r="D162" s="2983"/>
      <c r="E162" s="2983"/>
      <c r="F162" s="2983"/>
      <c r="G162" s="2985"/>
      <c r="H162" s="2985"/>
      <c r="I162" s="2985"/>
      <c r="J162" s="2985"/>
      <c r="K162" s="2985"/>
      <c r="L162" s="2985"/>
      <c r="M162" s="2985"/>
      <c r="N162" s="2985"/>
      <c r="O162" s="2985"/>
      <c r="P162" s="2985"/>
      <c r="Q162" s="2985"/>
      <c r="R162" s="2985"/>
      <c r="S162" s="2985"/>
      <c r="T162" s="2985"/>
      <c r="U162" s="2985"/>
      <c r="V162" s="2985"/>
      <c r="W162" s="2985"/>
      <c r="X162" s="2985"/>
      <c r="Y162" s="3015"/>
      <c r="Z162" s="2988"/>
      <c r="AA162" s="2992"/>
      <c r="AB162" s="2992"/>
    </row>
    <row r="163" spans="1:28" ht="12.95" customHeight="1">
      <c r="A163" s="3014"/>
      <c r="B163" s="2983" t="s">
        <v>3048</v>
      </c>
      <c r="C163" s="2983"/>
      <c r="D163" s="2983"/>
      <c r="E163" s="2983"/>
      <c r="F163" s="2983"/>
      <c r="G163" s="2985"/>
      <c r="H163" s="2985"/>
      <c r="I163" s="2985"/>
      <c r="J163" s="2985"/>
      <c r="K163" s="2985"/>
      <c r="L163" s="2985"/>
      <c r="M163" s="2985"/>
      <c r="N163" s="2985"/>
      <c r="O163" s="2985"/>
      <c r="P163" s="2985"/>
      <c r="Q163" s="2985"/>
      <c r="R163" s="2985"/>
      <c r="S163" s="2985"/>
      <c r="T163" s="2985"/>
      <c r="U163" s="2985"/>
      <c r="V163" s="2985"/>
      <c r="W163" s="2985"/>
      <c r="X163" s="2985"/>
      <c r="Y163" s="3015"/>
      <c r="Z163" s="2988"/>
      <c r="AA163" s="2992"/>
      <c r="AB163" s="2992"/>
    </row>
    <row r="164" spans="1:28" ht="12.95" customHeight="1">
      <c r="A164" s="3032"/>
      <c r="Z164" s="2988"/>
      <c r="AA164" s="2992"/>
      <c r="AB164" s="2992"/>
    </row>
    <row r="165" spans="1:28" ht="12.95" customHeight="1">
      <c r="A165" s="3014"/>
      <c r="B165" s="2983"/>
      <c r="C165" s="2983"/>
      <c r="D165" s="2983"/>
      <c r="E165" s="2983"/>
      <c r="F165" s="2983"/>
      <c r="G165" s="2985"/>
      <c r="H165" s="2985"/>
      <c r="I165" s="2985"/>
      <c r="J165" s="2985"/>
      <c r="K165" s="2985"/>
      <c r="L165" s="2985"/>
      <c r="M165" s="2985"/>
      <c r="N165" s="2985"/>
      <c r="O165" s="2985"/>
      <c r="P165" s="2985"/>
      <c r="Q165" s="2985"/>
      <c r="R165" s="2985"/>
      <c r="S165" s="2985"/>
      <c r="T165" s="2985"/>
      <c r="U165" s="2985"/>
      <c r="V165" s="2985"/>
      <c r="W165" s="2985"/>
      <c r="X165" s="2985"/>
      <c r="Y165" s="3015"/>
      <c r="Z165" s="2988"/>
      <c r="AA165" s="2992"/>
      <c r="AB165" s="2992"/>
    </row>
    <row r="166" spans="1:28" ht="12.95" customHeight="1">
      <c r="A166" s="3014"/>
      <c r="B166" s="2983"/>
      <c r="C166" s="2983"/>
      <c r="D166" s="2983"/>
      <c r="E166" s="2983"/>
      <c r="F166" s="2983"/>
      <c r="G166" s="2985"/>
      <c r="H166" s="2985"/>
      <c r="I166" s="2985"/>
      <c r="J166" s="2985"/>
      <c r="K166" s="2985"/>
      <c r="L166" s="2985"/>
      <c r="M166" s="2985"/>
      <c r="N166" s="2985"/>
      <c r="O166" s="2985"/>
      <c r="P166" s="2985"/>
      <c r="Q166" s="2985"/>
      <c r="R166" s="2985"/>
      <c r="S166" s="2985"/>
      <c r="T166" s="2985"/>
      <c r="U166" s="2985"/>
      <c r="V166" s="2985"/>
      <c r="W166" s="2985"/>
      <c r="X166" s="2985"/>
      <c r="Y166" s="3015"/>
      <c r="Z166" s="2988"/>
      <c r="AA166" s="2992"/>
      <c r="AB166" s="2992"/>
    </row>
    <row r="167" spans="1:28" ht="12.95" customHeight="1">
      <c r="A167" s="3032"/>
      <c r="Z167" s="2988"/>
      <c r="AA167" s="2992"/>
      <c r="AB167" s="2992"/>
    </row>
    <row r="168" spans="1:28" ht="12.95" customHeight="1">
      <c r="A168" s="3014"/>
      <c r="B168" s="2983"/>
      <c r="C168" s="2983"/>
      <c r="D168" s="2983"/>
      <c r="E168" s="2983"/>
      <c r="F168" s="2983"/>
      <c r="G168" s="2985"/>
      <c r="H168" s="2985"/>
      <c r="I168" s="2985"/>
      <c r="J168" s="2985"/>
      <c r="K168" s="2985"/>
      <c r="L168" s="2985"/>
      <c r="M168" s="2985"/>
      <c r="N168" s="2985"/>
      <c r="O168" s="2985"/>
      <c r="P168" s="2985"/>
      <c r="Q168" s="2985"/>
      <c r="R168" s="2985"/>
      <c r="S168" s="2985"/>
      <c r="T168" s="2985"/>
      <c r="U168" s="2985"/>
      <c r="V168" s="2985"/>
      <c r="W168" s="2985"/>
      <c r="X168" s="2985"/>
      <c r="Y168" s="3015"/>
      <c r="Z168" s="2988"/>
      <c r="AA168" s="2992"/>
      <c r="AB168" s="2992"/>
    </row>
    <row r="169" spans="1:28" ht="12.95" customHeight="1">
      <c r="A169" s="3014"/>
      <c r="B169" s="2983"/>
      <c r="C169" s="2983"/>
      <c r="D169" s="2983"/>
      <c r="E169" s="2983"/>
      <c r="F169" s="2983"/>
      <c r="G169" s="2985"/>
      <c r="H169" s="2985"/>
      <c r="I169" s="2985"/>
      <c r="J169" s="2985"/>
      <c r="K169" s="2985"/>
      <c r="L169" s="2985"/>
      <c r="M169" s="2985"/>
      <c r="N169" s="2985"/>
      <c r="O169" s="2985"/>
      <c r="P169" s="2985"/>
      <c r="Q169" s="2985"/>
      <c r="R169" s="2985"/>
      <c r="S169" s="2985"/>
      <c r="T169" s="2985"/>
      <c r="U169" s="2985"/>
      <c r="V169" s="2985"/>
      <c r="W169" s="2985"/>
      <c r="X169" s="2985"/>
      <c r="Y169" s="3015"/>
      <c r="Z169" s="2988"/>
      <c r="AA169" s="2992"/>
      <c r="AB169" s="2992"/>
    </row>
    <row r="170" spans="1:28" ht="12.95" customHeight="1">
      <c r="A170" s="3014"/>
      <c r="B170" s="2983"/>
      <c r="C170" s="2983"/>
      <c r="D170" s="2983"/>
      <c r="E170" s="2983"/>
      <c r="F170" s="2983"/>
      <c r="G170" s="2985"/>
      <c r="H170" s="2985"/>
      <c r="I170" s="2985"/>
      <c r="J170" s="2985"/>
      <c r="K170" s="2985"/>
      <c r="L170" s="2985"/>
      <c r="M170" s="2985"/>
      <c r="N170" s="2985"/>
      <c r="O170" s="2985"/>
      <c r="P170" s="2985"/>
      <c r="Q170" s="2985"/>
      <c r="R170" s="2985"/>
      <c r="S170" s="2985"/>
      <c r="T170" s="2985"/>
      <c r="U170" s="2985"/>
      <c r="V170" s="2985"/>
      <c r="W170" s="2985"/>
      <c r="X170" s="2985"/>
      <c r="Y170" s="3015"/>
      <c r="Z170" s="2988"/>
      <c r="AA170" s="2992"/>
      <c r="AB170" s="2992"/>
    </row>
    <row r="171" spans="1:28" ht="12.95" customHeight="1">
      <c r="A171" s="3014"/>
      <c r="B171" s="2983"/>
      <c r="C171" s="2983"/>
      <c r="D171" s="2983"/>
      <c r="E171" s="2983"/>
      <c r="F171" s="2983"/>
      <c r="G171" s="2985"/>
      <c r="H171" s="2985"/>
      <c r="I171" s="2985"/>
      <c r="J171" s="2985"/>
      <c r="K171" s="2985"/>
      <c r="L171" s="2985"/>
      <c r="M171" s="2985"/>
      <c r="N171" s="2985"/>
      <c r="O171" s="2985"/>
      <c r="P171" s="2985"/>
      <c r="Q171" s="2985"/>
      <c r="R171" s="2985"/>
      <c r="S171" s="2985"/>
      <c r="T171" s="2985"/>
      <c r="U171" s="2985"/>
      <c r="V171" s="2985"/>
      <c r="W171" s="2985"/>
      <c r="X171" s="2985"/>
      <c r="Y171" s="3015"/>
      <c r="Z171" s="2988"/>
      <c r="AA171" s="2992"/>
      <c r="AB171" s="2992"/>
    </row>
    <row r="172" spans="1:28" ht="12.95" customHeight="1">
      <c r="A172" s="3014"/>
      <c r="B172" s="2983"/>
      <c r="C172" s="2983"/>
      <c r="D172" s="2983"/>
      <c r="E172" s="2983"/>
      <c r="F172" s="2983"/>
      <c r="G172" s="2985"/>
      <c r="H172" s="2985"/>
      <c r="I172" s="2985"/>
      <c r="J172" s="2985"/>
      <c r="K172" s="2985"/>
      <c r="L172" s="2985"/>
      <c r="M172" s="2985"/>
      <c r="N172" s="2985"/>
      <c r="O172" s="2985"/>
      <c r="P172" s="2985"/>
      <c r="Q172" s="2985"/>
      <c r="R172" s="2985"/>
      <c r="S172" s="2985"/>
      <c r="T172" s="2985"/>
      <c r="U172" s="2985"/>
      <c r="V172" s="2985"/>
      <c r="W172" s="2985"/>
      <c r="X172" s="2985"/>
      <c r="Y172" s="3015"/>
      <c r="Z172" s="2988"/>
      <c r="AA172" s="2992"/>
      <c r="AB172" s="2992"/>
    </row>
    <row r="173" spans="1:28" ht="12.95" customHeight="1">
      <c r="A173" s="3014"/>
      <c r="B173" s="2983"/>
      <c r="C173" s="2983"/>
      <c r="D173" s="2983"/>
      <c r="E173" s="2983"/>
      <c r="F173" s="2983"/>
      <c r="G173" s="2985"/>
      <c r="H173" s="2985"/>
      <c r="I173" s="2985"/>
      <c r="J173" s="2985"/>
      <c r="K173" s="2985"/>
      <c r="L173" s="2985"/>
      <c r="M173" s="2985"/>
      <c r="N173" s="2985"/>
      <c r="O173" s="2985"/>
      <c r="P173" s="2985"/>
      <c r="Q173" s="2985"/>
      <c r="R173" s="2985"/>
      <c r="S173" s="2985"/>
      <c r="T173" s="2985"/>
      <c r="U173" s="2985"/>
      <c r="V173" s="2985"/>
      <c r="W173" s="2985"/>
      <c r="X173" s="2985"/>
      <c r="Y173" s="3015"/>
      <c r="Z173" s="2988"/>
      <c r="AA173" s="2992"/>
      <c r="AB173" s="2992"/>
    </row>
    <row r="174" spans="1:28" ht="12.95" customHeight="1">
      <c r="A174" s="3014"/>
      <c r="B174" s="2983"/>
      <c r="C174" s="2983"/>
      <c r="D174" s="2983"/>
      <c r="E174" s="2983"/>
      <c r="F174" s="2983"/>
      <c r="G174" s="2985"/>
      <c r="H174" s="2985"/>
      <c r="I174" s="2985"/>
      <c r="J174" s="2985"/>
      <c r="K174" s="2985"/>
      <c r="L174" s="2985"/>
      <c r="M174" s="2985"/>
      <c r="N174" s="2985"/>
      <c r="O174" s="2985"/>
      <c r="P174" s="2985"/>
      <c r="Q174" s="2985"/>
      <c r="R174" s="2985"/>
      <c r="S174" s="2985"/>
      <c r="T174" s="2985"/>
      <c r="U174" s="2985"/>
      <c r="V174" s="2985"/>
      <c r="W174" s="2985"/>
      <c r="X174" s="2985"/>
      <c r="Y174" s="3015"/>
      <c r="Z174" s="2988"/>
    </row>
    <row r="175" spans="1:28" ht="12.95" customHeight="1">
      <c r="A175" s="3014"/>
      <c r="B175" s="2983"/>
      <c r="C175" s="2983"/>
      <c r="D175" s="2983"/>
      <c r="E175" s="2983"/>
      <c r="F175" s="2983"/>
      <c r="G175" s="2985"/>
      <c r="H175" s="2985"/>
      <c r="I175" s="2985"/>
      <c r="J175" s="2985"/>
      <c r="K175" s="2985"/>
      <c r="L175" s="2985"/>
      <c r="M175" s="2985"/>
      <c r="N175" s="2985"/>
      <c r="O175" s="2985"/>
      <c r="P175" s="2985"/>
      <c r="Q175" s="2985"/>
      <c r="R175" s="2985"/>
      <c r="S175" s="2985"/>
      <c r="T175" s="2985"/>
      <c r="U175" s="2985"/>
      <c r="V175" s="2985"/>
      <c r="W175" s="2985"/>
      <c r="X175" s="2985"/>
      <c r="Y175" s="3015"/>
      <c r="Z175" s="2988"/>
    </row>
    <row r="176" spans="1:28" ht="12.95" customHeight="1">
      <c r="A176" s="3014"/>
      <c r="B176" s="2983"/>
      <c r="C176" s="2983"/>
      <c r="D176" s="2983"/>
      <c r="E176" s="2983"/>
      <c r="F176" s="2983"/>
      <c r="G176" s="2985"/>
      <c r="H176" s="2985"/>
      <c r="I176" s="2985"/>
      <c r="J176" s="2985"/>
      <c r="K176" s="2985"/>
      <c r="L176" s="2985"/>
      <c r="M176" s="2985"/>
      <c r="N176" s="2985"/>
      <c r="O176" s="2985"/>
      <c r="P176" s="2985"/>
      <c r="Q176" s="2985"/>
      <c r="R176" s="2985"/>
      <c r="S176" s="2985"/>
      <c r="T176" s="2985"/>
      <c r="U176" s="2985"/>
      <c r="V176" s="2985"/>
      <c r="W176" s="2985"/>
      <c r="X176" s="2985"/>
      <c r="Y176" s="3015"/>
      <c r="Z176" s="2988"/>
      <c r="AA176" s="2992"/>
      <c r="AB176" s="2992"/>
    </row>
    <row r="177" spans="1:28" ht="12.95" customHeight="1">
      <c r="A177" s="3014"/>
      <c r="B177" s="2983"/>
      <c r="C177" s="2983"/>
      <c r="D177" s="2983"/>
      <c r="E177" s="2983"/>
      <c r="F177" s="2983"/>
      <c r="G177" s="2985"/>
      <c r="H177" s="2985"/>
      <c r="I177" s="2985"/>
      <c r="J177" s="2985"/>
      <c r="K177" s="2985"/>
      <c r="L177" s="2985"/>
      <c r="M177" s="2985"/>
      <c r="N177" s="2985"/>
      <c r="O177" s="2985"/>
      <c r="P177" s="2985"/>
      <c r="Q177" s="2985"/>
      <c r="R177" s="2985"/>
      <c r="S177" s="2985"/>
      <c r="T177" s="2985"/>
      <c r="U177" s="2985"/>
      <c r="V177" s="2985"/>
      <c r="W177" s="2985"/>
      <c r="X177" s="2985"/>
      <c r="Y177" s="3015"/>
      <c r="Z177" s="2988"/>
      <c r="AA177" s="2992"/>
      <c r="AB177" s="2992"/>
    </row>
    <row r="178" spans="1:28" ht="12.95" customHeight="1">
      <c r="A178" s="3014"/>
      <c r="B178" s="2983"/>
      <c r="C178" s="2983"/>
      <c r="D178" s="2983"/>
      <c r="E178" s="2983"/>
      <c r="F178" s="2983"/>
      <c r="G178" s="2985"/>
      <c r="H178" s="2985"/>
      <c r="I178" s="2985"/>
      <c r="J178" s="2985"/>
      <c r="K178" s="2985"/>
      <c r="L178" s="2985"/>
      <c r="M178" s="2985"/>
      <c r="N178" s="2985"/>
      <c r="O178" s="2985"/>
      <c r="P178" s="2985"/>
      <c r="Q178" s="2985"/>
      <c r="R178" s="2985"/>
      <c r="S178" s="2985"/>
      <c r="T178" s="2985"/>
      <c r="U178" s="2985"/>
      <c r="V178" s="2985"/>
      <c r="W178" s="2985"/>
      <c r="X178" s="2985"/>
      <c r="Y178" s="3015"/>
      <c r="Z178" s="2988"/>
      <c r="AA178" s="2992"/>
      <c r="AB178" s="2992"/>
    </row>
    <row r="179" spans="1:28" ht="12.95" customHeight="1">
      <c r="A179" s="3014"/>
      <c r="B179" s="2983"/>
      <c r="C179" s="2983"/>
      <c r="D179" s="2983"/>
      <c r="E179" s="2983"/>
      <c r="F179" s="2983"/>
      <c r="G179" s="2985"/>
      <c r="H179" s="2985"/>
      <c r="I179" s="2985"/>
      <c r="J179" s="2985"/>
      <c r="K179" s="2985"/>
      <c r="L179" s="2985"/>
      <c r="M179" s="2985"/>
      <c r="N179" s="2985"/>
      <c r="O179" s="2985"/>
      <c r="P179" s="2985"/>
      <c r="Q179" s="2985"/>
      <c r="R179" s="2985"/>
      <c r="S179" s="2985"/>
      <c r="T179" s="2985"/>
      <c r="U179" s="2985"/>
      <c r="V179" s="2985"/>
      <c r="W179" s="2985"/>
      <c r="X179" s="2985"/>
      <c r="Y179" s="3015"/>
      <c r="Z179" s="2988"/>
      <c r="AA179" s="2992"/>
      <c r="AB179" s="2992"/>
    </row>
    <row r="180" spans="1:28" ht="12.95" customHeight="1">
      <c r="A180" s="3014"/>
      <c r="B180" s="2983"/>
      <c r="C180" s="2983"/>
      <c r="D180" s="2983"/>
      <c r="E180" s="2983"/>
      <c r="F180" s="2983"/>
      <c r="G180" s="2985"/>
      <c r="H180" s="2985"/>
      <c r="I180" s="2985"/>
      <c r="J180" s="2985"/>
      <c r="K180" s="2985"/>
      <c r="L180" s="2985"/>
      <c r="M180" s="2985"/>
      <c r="N180" s="2985"/>
      <c r="O180" s="2985"/>
      <c r="P180" s="2985"/>
      <c r="Q180" s="2985"/>
      <c r="R180" s="2985"/>
      <c r="S180" s="2985"/>
      <c r="T180" s="2985"/>
      <c r="U180" s="2985"/>
      <c r="V180" s="2985"/>
      <c r="W180" s="2985"/>
      <c r="X180" s="2985"/>
      <c r="Y180" s="3015"/>
      <c r="Z180" s="2988"/>
      <c r="AA180" s="2992"/>
      <c r="AB180" s="2992"/>
    </row>
    <row r="181" spans="1:28" ht="12.95" customHeight="1">
      <c r="A181" s="3011"/>
      <c r="B181" s="3011"/>
      <c r="C181" s="3011"/>
      <c r="D181" s="3011"/>
      <c r="E181" s="3011"/>
      <c r="F181" s="3011"/>
      <c r="G181" s="2996"/>
      <c r="H181" s="2996"/>
      <c r="I181" s="2996"/>
      <c r="J181" s="2996"/>
      <c r="K181" s="2996"/>
      <c r="L181" s="2996"/>
      <c r="M181" s="2996"/>
      <c r="N181" s="2996"/>
      <c r="O181" s="2996"/>
      <c r="P181" s="2996"/>
      <c r="Q181" s="2996"/>
      <c r="R181" s="2996"/>
      <c r="S181" s="2996"/>
      <c r="T181" s="2996"/>
      <c r="U181" s="2996"/>
      <c r="V181" s="2996"/>
      <c r="W181" s="2996"/>
      <c r="X181" s="3016"/>
      <c r="Y181" s="3012"/>
      <c r="Z181" s="3017" t="s">
        <v>391</v>
      </c>
      <c r="AA181" s="2992"/>
      <c r="AB181" s="2992"/>
    </row>
    <row r="182" spans="1:28" ht="12.95" customHeight="1">
      <c r="A182" s="2985"/>
      <c r="B182" s="2983"/>
      <c r="C182" s="2983"/>
      <c r="D182" s="2983"/>
      <c r="E182" s="2983"/>
      <c r="F182" s="2983"/>
      <c r="G182" s="2985"/>
      <c r="H182" s="2985"/>
      <c r="I182" s="2985"/>
      <c r="J182" s="2985"/>
      <c r="K182" s="2985"/>
      <c r="L182" s="2985"/>
      <c r="M182" s="2985"/>
      <c r="N182" s="2985"/>
      <c r="O182" s="2985"/>
      <c r="P182" s="2985"/>
      <c r="Q182" s="2985"/>
      <c r="R182" s="2985"/>
      <c r="S182" s="2985"/>
      <c r="T182" s="2985"/>
      <c r="U182" s="2985"/>
      <c r="V182" s="2985"/>
      <c r="W182" s="2985"/>
      <c r="X182" s="2983"/>
      <c r="Y182" s="2983"/>
      <c r="Z182" s="2983"/>
      <c r="AA182" s="2992"/>
      <c r="AB182" s="2992"/>
    </row>
    <row r="183" spans="1:28" ht="12.95" customHeight="1">
      <c r="A183" s="2984" t="s">
        <v>3461</v>
      </c>
      <c r="B183" s="2983"/>
      <c r="C183" s="2983"/>
      <c r="D183" s="2983"/>
      <c r="E183" s="2983"/>
      <c r="F183" s="2984"/>
      <c r="G183" s="2985"/>
      <c r="H183" s="2985"/>
      <c r="I183" s="2985"/>
      <c r="J183" s="2985"/>
      <c r="K183" s="2985"/>
      <c r="L183" s="2985"/>
      <c r="M183" s="2985"/>
      <c r="N183" s="2985"/>
      <c r="O183" s="2985"/>
      <c r="P183" s="2985"/>
      <c r="Q183" s="2985"/>
      <c r="R183" s="2985"/>
      <c r="S183" s="2985"/>
      <c r="T183" s="4123"/>
      <c r="U183" s="4123"/>
      <c r="V183" s="4123"/>
      <c r="W183" s="4123"/>
      <c r="X183" s="2983"/>
      <c r="Y183" s="2983"/>
      <c r="Z183" s="2983">
        <v>97</v>
      </c>
      <c r="AA183" s="2992"/>
      <c r="AB183" s="2992"/>
    </row>
    <row r="184" spans="1:28" ht="12.95" customHeight="1">
      <c r="A184" s="4124" t="s">
        <v>2886</v>
      </c>
      <c r="B184" s="4125"/>
      <c r="C184" s="4125"/>
      <c r="D184" s="4125"/>
      <c r="E184" s="4125"/>
      <c r="F184" s="4125"/>
      <c r="G184" s="4125"/>
      <c r="H184" s="4125"/>
      <c r="I184" s="4125"/>
      <c r="J184" s="4125"/>
      <c r="K184" s="4125"/>
      <c r="L184" s="4125"/>
      <c r="M184" s="4125"/>
      <c r="N184" s="4125"/>
      <c r="O184" s="4125"/>
      <c r="P184" s="4125"/>
      <c r="Q184" s="4125"/>
      <c r="R184" s="4125"/>
      <c r="S184" s="4125"/>
      <c r="T184" s="4125"/>
      <c r="U184" s="4125"/>
      <c r="V184" s="4125"/>
      <c r="W184" s="4125"/>
      <c r="X184" s="4125"/>
      <c r="Y184" s="4125"/>
      <c r="Z184" s="4126"/>
      <c r="AA184" s="2992"/>
      <c r="AB184" s="2992"/>
    </row>
    <row r="185" spans="1:28" ht="12.95" customHeight="1">
      <c r="A185" s="4127"/>
      <c r="B185" s="4128"/>
      <c r="C185" s="4128"/>
      <c r="D185" s="4128"/>
      <c r="E185" s="4128"/>
      <c r="F185" s="4128"/>
      <c r="G185" s="4128"/>
      <c r="H185" s="4128"/>
      <c r="I185" s="4128"/>
      <c r="J185" s="4128"/>
      <c r="K185" s="4128"/>
      <c r="L185" s="4128"/>
      <c r="M185" s="4128"/>
      <c r="N185" s="4128"/>
      <c r="O185" s="4128"/>
      <c r="P185" s="4128"/>
      <c r="Q185" s="4128"/>
      <c r="R185" s="4128"/>
      <c r="S185" s="4128"/>
      <c r="T185" s="4128"/>
      <c r="U185" s="4128"/>
      <c r="V185" s="4128"/>
      <c r="W185" s="4128"/>
      <c r="X185" s="4128"/>
      <c r="Y185" s="4128"/>
      <c r="Z185" s="4129"/>
      <c r="AA185" s="2992"/>
      <c r="AB185" s="2992"/>
    </row>
    <row r="186" spans="1:28" ht="12.95" customHeight="1">
      <c r="A186" s="2987"/>
      <c r="B186" s="2983"/>
      <c r="C186" s="2983"/>
      <c r="D186" s="2983"/>
      <c r="E186" s="2983"/>
      <c r="F186" s="2983"/>
      <c r="G186" s="2985"/>
      <c r="H186" s="2985"/>
      <c r="I186" s="2985"/>
      <c r="J186" s="2985"/>
      <c r="K186" s="2985"/>
      <c r="L186" s="2985"/>
      <c r="M186" s="2985"/>
      <c r="N186" s="2985"/>
      <c r="O186" s="2985"/>
      <c r="P186" s="2985"/>
      <c r="Q186" s="2985"/>
      <c r="R186" s="2985"/>
      <c r="S186" s="2985"/>
      <c r="T186" s="2985"/>
      <c r="U186" s="2985"/>
      <c r="V186" s="2985"/>
      <c r="W186" s="2985"/>
      <c r="X186" s="2983"/>
      <c r="Y186" s="2983"/>
      <c r="Z186" s="2988"/>
      <c r="AA186" s="2992"/>
      <c r="AB186" s="2992"/>
    </row>
    <row r="187" spans="1:28" ht="12.95" customHeight="1">
      <c r="A187" s="2987"/>
      <c r="B187" s="2989"/>
      <c r="C187" s="2989"/>
      <c r="D187" s="2989"/>
      <c r="E187" s="2989"/>
      <c r="F187" s="2989"/>
      <c r="G187" s="2990"/>
      <c r="H187" s="2990"/>
      <c r="I187" s="2990"/>
      <c r="J187" s="2990" t="s">
        <v>2887</v>
      </c>
      <c r="K187" s="2990"/>
      <c r="L187" s="2990"/>
      <c r="M187" s="2990"/>
      <c r="N187" s="2990"/>
      <c r="O187" s="2990"/>
      <c r="P187" s="2990"/>
      <c r="Q187" s="2990"/>
      <c r="R187" s="2990"/>
      <c r="S187" s="2990"/>
      <c r="T187" s="2990"/>
      <c r="U187" s="2990"/>
      <c r="V187" s="2990"/>
      <c r="W187" s="2990"/>
      <c r="X187" s="2989"/>
      <c r="Y187" s="2989"/>
      <c r="Z187" s="2991"/>
      <c r="AA187" s="2992"/>
      <c r="AB187" s="2992"/>
    </row>
    <row r="188" spans="1:28" ht="12.95" customHeight="1">
      <c r="A188" s="2994" t="s">
        <v>7</v>
      </c>
      <c r="B188" s="2994" t="s">
        <v>71</v>
      </c>
      <c r="C188" s="2995"/>
      <c r="D188" s="2995"/>
      <c r="E188" s="2995"/>
      <c r="F188" s="2995" t="s">
        <v>2888</v>
      </c>
      <c r="G188" s="2996"/>
      <c r="H188" s="2996"/>
      <c r="I188" s="2996"/>
      <c r="J188" s="2996"/>
      <c r="K188" s="2996"/>
      <c r="L188" s="2996"/>
      <c r="M188" s="2996"/>
      <c r="N188" s="2996"/>
      <c r="O188" s="2996"/>
      <c r="P188" s="2996"/>
      <c r="Q188" s="2996"/>
      <c r="R188" s="2996"/>
      <c r="S188" s="2996"/>
      <c r="T188" s="2996"/>
      <c r="U188" s="2996"/>
      <c r="V188" s="2996"/>
      <c r="W188" s="2996"/>
      <c r="X188" s="2997" t="s">
        <v>2889</v>
      </c>
      <c r="Y188" s="2997" t="s">
        <v>2890</v>
      </c>
      <c r="Z188" s="2994" t="s">
        <v>7</v>
      </c>
      <c r="AA188" s="2992"/>
      <c r="AB188" s="2992"/>
    </row>
    <row r="189" spans="1:28" ht="12.95" customHeight="1">
      <c r="A189" s="2999" t="s">
        <v>17</v>
      </c>
      <c r="B189" s="2999" t="s">
        <v>79</v>
      </c>
      <c r="C189" s="3000"/>
      <c r="D189" s="3000"/>
      <c r="E189" s="3000"/>
      <c r="F189" s="3000" t="s">
        <v>24</v>
      </c>
      <c r="G189" s="3001" t="s">
        <v>2891</v>
      </c>
      <c r="H189" s="3001" t="s">
        <v>2892</v>
      </c>
      <c r="I189" s="3001" t="s">
        <v>2893</v>
      </c>
      <c r="J189" s="3001" t="s">
        <v>2894</v>
      </c>
      <c r="K189" s="3001" t="s">
        <v>2895</v>
      </c>
      <c r="L189" s="3001" t="s">
        <v>2896</v>
      </c>
      <c r="M189" s="3001" t="s">
        <v>2897</v>
      </c>
      <c r="N189" s="3001" t="s">
        <v>2898</v>
      </c>
      <c r="O189" s="3001" t="s">
        <v>2899</v>
      </c>
      <c r="P189" s="3001" t="s">
        <v>2900</v>
      </c>
      <c r="Q189" s="3001" t="s">
        <v>2901</v>
      </c>
      <c r="R189" s="3001" t="s">
        <v>2902</v>
      </c>
      <c r="S189" s="3001"/>
      <c r="T189" s="3001"/>
      <c r="U189" s="3001"/>
      <c r="V189" s="3001"/>
      <c r="W189" s="3001"/>
      <c r="X189" s="3002" t="s">
        <v>25</v>
      </c>
      <c r="Y189" s="3002" t="s">
        <v>26</v>
      </c>
      <c r="Z189" s="2999" t="s">
        <v>17</v>
      </c>
    </row>
    <row r="190" spans="1:28" ht="12.95" customHeight="1">
      <c r="A190" s="3021"/>
      <c r="B190" s="3004"/>
      <c r="C190" s="3022" t="s">
        <v>3049</v>
      </c>
      <c r="D190" s="3022"/>
      <c r="E190" s="3022"/>
      <c r="F190" s="3022"/>
      <c r="G190" s="3023"/>
      <c r="H190" s="3023"/>
      <c r="I190" s="3023"/>
      <c r="J190" s="3023"/>
      <c r="K190" s="3023"/>
      <c r="L190" s="3023"/>
      <c r="M190" s="3023"/>
      <c r="N190" s="3023"/>
      <c r="O190" s="3023"/>
      <c r="P190" s="3023"/>
      <c r="Q190" s="3023"/>
      <c r="R190" s="3023"/>
      <c r="S190" s="3023"/>
      <c r="T190" s="3023"/>
      <c r="U190" s="3023"/>
      <c r="V190" s="3023"/>
      <c r="W190" s="3023"/>
      <c r="X190" s="3002" t="s">
        <v>364</v>
      </c>
      <c r="Y190" s="3024" t="s">
        <v>2905</v>
      </c>
      <c r="Z190" s="3004"/>
    </row>
    <row r="191" spans="1:28" ht="12.95" customHeight="1">
      <c r="A191" s="2998">
        <v>98</v>
      </c>
      <c r="B191" s="2999"/>
      <c r="C191" s="2989"/>
      <c r="D191" s="2989"/>
      <c r="E191" s="2989" t="s">
        <v>3050</v>
      </c>
      <c r="F191" s="2989" t="s">
        <v>3051</v>
      </c>
      <c r="G191" s="2990">
        <v>291456</v>
      </c>
      <c r="H191" s="2990">
        <v>264960</v>
      </c>
      <c r="I191" s="2990">
        <v>278208</v>
      </c>
      <c r="J191" s="2990">
        <v>291456</v>
      </c>
      <c r="K191" s="2990">
        <v>278208</v>
      </c>
      <c r="L191" s="2990">
        <v>278208</v>
      </c>
      <c r="M191" s="2990">
        <v>291456</v>
      </c>
      <c r="N191" s="2990">
        <v>278208</v>
      </c>
      <c r="O191" s="2990">
        <v>278208</v>
      </c>
      <c r="P191" s="2990">
        <v>291456</v>
      </c>
      <c r="Q191" s="2990">
        <v>251712</v>
      </c>
      <c r="R191" s="2990">
        <v>291456</v>
      </c>
      <c r="S191" s="2990"/>
      <c r="T191" s="2990"/>
      <c r="U191" s="2990"/>
      <c r="V191" s="2990"/>
      <c r="W191" s="2990"/>
      <c r="X191" s="3006">
        <v>32477889</v>
      </c>
      <c r="Y191" s="3006"/>
      <c r="Z191" s="2999">
        <v>98</v>
      </c>
    </row>
    <row r="192" spans="1:28" ht="12.95" customHeight="1">
      <c r="A192" s="2998"/>
      <c r="B192" s="2999"/>
      <c r="C192" s="2989"/>
      <c r="D192" s="2989"/>
      <c r="E192" s="2989" t="s">
        <v>3052</v>
      </c>
      <c r="F192" s="2989" t="s">
        <v>3053</v>
      </c>
      <c r="G192" s="2990"/>
      <c r="H192" s="2990"/>
      <c r="I192" s="2990"/>
      <c r="J192" s="2990"/>
      <c r="K192" s="2990"/>
      <c r="L192" s="2990"/>
      <c r="M192" s="2990"/>
      <c r="N192" s="2990"/>
      <c r="O192" s="2990"/>
      <c r="P192" s="2990"/>
      <c r="Q192" s="2990"/>
      <c r="R192" s="2990"/>
      <c r="S192" s="2990"/>
      <c r="T192" s="2990"/>
      <c r="U192" s="2990"/>
      <c r="V192" s="2990"/>
      <c r="W192" s="2990"/>
      <c r="X192" s="3002" t="s">
        <v>364</v>
      </c>
      <c r="Y192" s="3018" t="s">
        <v>2905</v>
      </c>
      <c r="Z192" s="2999"/>
    </row>
    <row r="193" spans="1:41" ht="12.95" customHeight="1">
      <c r="A193" s="2998">
        <v>99</v>
      </c>
      <c r="B193" s="2999"/>
      <c r="C193" s="2989"/>
      <c r="D193" s="2989"/>
      <c r="E193" s="2989" t="s">
        <v>3054</v>
      </c>
      <c r="F193" s="2989" t="s">
        <v>2907</v>
      </c>
      <c r="G193" s="2990"/>
      <c r="H193" s="2990"/>
      <c r="I193" s="2990"/>
      <c r="J193" s="2990"/>
      <c r="K193" s="2990"/>
      <c r="L193" s="2990"/>
      <c r="M193" s="2990"/>
      <c r="N193" s="2990"/>
      <c r="O193" s="2990"/>
      <c r="P193" s="2990"/>
      <c r="Q193" s="2990"/>
      <c r="R193" s="2990"/>
      <c r="S193" s="2990"/>
      <c r="T193" s="2990"/>
      <c r="U193" s="2990"/>
      <c r="V193" s="2990"/>
      <c r="W193" s="2990"/>
      <c r="X193" s="3006">
        <v>98001493</v>
      </c>
      <c r="Y193" s="3018" t="s">
        <v>2905</v>
      </c>
      <c r="Z193" s="2999">
        <v>99</v>
      </c>
    </row>
    <row r="194" spans="1:41" ht="12.95" customHeight="1">
      <c r="A194" s="2998">
        <v>100</v>
      </c>
      <c r="B194" s="2999"/>
      <c r="C194" s="2989"/>
      <c r="D194" s="2989"/>
      <c r="E194" s="2989" t="s">
        <v>3055</v>
      </c>
      <c r="F194" s="2989" t="s">
        <v>2909</v>
      </c>
      <c r="G194" s="2990"/>
      <c r="H194" s="2990"/>
      <c r="I194" s="2990"/>
      <c r="J194" s="2990"/>
      <c r="K194" s="2990"/>
      <c r="L194" s="2990"/>
      <c r="M194" s="2990"/>
      <c r="N194" s="2990"/>
      <c r="O194" s="2990"/>
      <c r="P194" s="2990"/>
      <c r="Q194" s="2990"/>
      <c r="R194" s="2990"/>
      <c r="S194" s="2990"/>
      <c r="T194" s="2990"/>
      <c r="U194" s="2990"/>
      <c r="V194" s="2990"/>
      <c r="W194" s="2990"/>
      <c r="X194" s="3006">
        <v>22897538</v>
      </c>
      <c r="Y194" s="3018" t="s">
        <v>2905</v>
      </c>
      <c r="Z194" s="2999">
        <v>100</v>
      </c>
    </row>
    <row r="195" spans="1:41" ht="12.95" customHeight="1">
      <c r="A195" s="2998">
        <v>101</v>
      </c>
      <c r="B195" s="2999"/>
      <c r="C195" s="2989"/>
      <c r="D195" s="2989"/>
      <c r="E195" s="2989" t="s">
        <v>3056</v>
      </c>
      <c r="F195" s="2989" t="s">
        <v>2911</v>
      </c>
      <c r="G195" s="2990"/>
      <c r="H195" s="2990"/>
      <c r="I195" s="2990"/>
      <c r="J195" s="2990"/>
      <c r="K195" s="2990"/>
      <c r="L195" s="2990"/>
      <c r="M195" s="2990"/>
      <c r="N195" s="2990"/>
      <c r="O195" s="2990"/>
      <c r="P195" s="2990"/>
      <c r="Q195" s="2990"/>
      <c r="R195" s="2990"/>
      <c r="S195" s="2990"/>
      <c r="T195" s="2990"/>
      <c r="U195" s="2990"/>
      <c r="V195" s="2990"/>
      <c r="W195" s="2990"/>
      <c r="X195" s="3006">
        <v>264605634</v>
      </c>
      <c r="Y195" s="3018" t="s">
        <v>2905</v>
      </c>
      <c r="Z195" s="2999">
        <v>101</v>
      </c>
    </row>
    <row r="196" spans="1:41" ht="12.95" customHeight="1">
      <c r="A196" s="2998">
        <v>102</v>
      </c>
      <c r="B196" s="2999"/>
      <c r="C196" s="2989"/>
      <c r="D196" s="2989"/>
      <c r="E196" s="2989" t="s">
        <v>3057</v>
      </c>
      <c r="F196" s="2989" t="s">
        <v>3058</v>
      </c>
      <c r="G196" s="2990">
        <f t="shared" ref="G196:R196" si="4">G198-G191/1000</f>
        <v>1090.5439999999999</v>
      </c>
      <c r="H196" s="2990">
        <f t="shared" si="4"/>
        <v>998.04</v>
      </c>
      <c r="I196" s="2990">
        <f t="shared" si="4"/>
        <v>1041.7919999999999</v>
      </c>
      <c r="J196" s="2990">
        <f t="shared" si="4"/>
        <v>1085.5439999999999</v>
      </c>
      <c r="K196" s="2990">
        <f t="shared" si="4"/>
        <v>1037.7919999999999</v>
      </c>
      <c r="L196" s="2990">
        <f t="shared" si="4"/>
        <v>1038.7919999999999</v>
      </c>
      <c r="M196" s="2990">
        <f t="shared" si="4"/>
        <v>1082.5439999999999</v>
      </c>
      <c r="N196" s="2990">
        <f t="shared" si="4"/>
        <v>1036.7919999999999</v>
      </c>
      <c r="O196" s="2990">
        <f t="shared" si="4"/>
        <v>1038.7919999999999</v>
      </c>
      <c r="P196" s="2990">
        <f t="shared" si="4"/>
        <v>1089.5439999999999</v>
      </c>
      <c r="Q196" s="2990">
        <f t="shared" si="4"/>
        <v>953.28800000000001</v>
      </c>
      <c r="R196" s="2990">
        <f t="shared" si="4"/>
        <v>1085.5439999999999</v>
      </c>
      <c r="S196" s="2990"/>
      <c r="T196" s="2990"/>
      <c r="U196" s="2990"/>
      <c r="V196" s="2990"/>
      <c r="W196" s="2990"/>
      <c r="X196" s="3006">
        <v>0</v>
      </c>
      <c r="Y196" s="3006"/>
      <c r="Z196" s="2999">
        <v>102</v>
      </c>
    </row>
    <row r="197" spans="1:41" ht="12.95" customHeight="1">
      <c r="A197" s="2998">
        <v>103</v>
      </c>
      <c r="B197" s="2999"/>
      <c r="C197" s="2989"/>
      <c r="D197" s="2989"/>
      <c r="E197" s="2989" t="s">
        <v>3059</v>
      </c>
      <c r="F197" s="2989" t="s">
        <v>3060</v>
      </c>
      <c r="G197" s="2990"/>
      <c r="H197" s="2990"/>
      <c r="I197" s="2990"/>
      <c r="J197" s="2990"/>
      <c r="K197" s="2990"/>
      <c r="L197" s="2990"/>
      <c r="M197" s="2990"/>
      <c r="N197" s="2990"/>
      <c r="O197" s="2990"/>
      <c r="P197" s="2990"/>
      <c r="Q197" s="2990"/>
      <c r="R197" s="2990"/>
      <c r="S197" s="2990"/>
      <c r="T197" s="2990"/>
      <c r="U197" s="2990"/>
      <c r="V197" s="2990"/>
      <c r="W197" s="2990"/>
      <c r="X197" s="3006">
        <v>3040968</v>
      </c>
      <c r="Y197" s="3018" t="s">
        <v>2905</v>
      </c>
      <c r="Z197" s="2999">
        <v>103</v>
      </c>
      <c r="AO197" s="2980">
        <f>AJ197-AL197</f>
        <v>0</v>
      </c>
    </row>
    <row r="198" spans="1:41" ht="12.95" customHeight="1">
      <c r="A198" s="2998">
        <v>104</v>
      </c>
      <c r="B198" s="2999"/>
      <c r="C198" s="2989"/>
      <c r="D198" s="2989"/>
      <c r="E198" s="2989" t="s">
        <v>3061</v>
      </c>
      <c r="F198" s="2989" t="s">
        <v>3062</v>
      </c>
      <c r="G198" s="2990">
        <v>1382</v>
      </c>
      <c r="H198" s="2990">
        <v>1263</v>
      </c>
      <c r="I198" s="2990">
        <v>1320</v>
      </c>
      <c r="J198" s="2990">
        <v>1377</v>
      </c>
      <c r="K198" s="2990">
        <v>1316</v>
      </c>
      <c r="L198" s="2990">
        <v>1317</v>
      </c>
      <c r="M198" s="2990">
        <v>1374</v>
      </c>
      <c r="N198" s="2990">
        <v>1315</v>
      </c>
      <c r="O198" s="2990">
        <v>1317</v>
      </c>
      <c r="P198" s="2990">
        <v>1381</v>
      </c>
      <c r="Q198" s="2990">
        <v>1205</v>
      </c>
      <c r="R198" s="2990">
        <v>1377</v>
      </c>
      <c r="S198" s="2990"/>
      <c r="T198" s="2990"/>
      <c r="U198" s="2990"/>
      <c r="V198" s="2990"/>
      <c r="W198" s="2990"/>
      <c r="X198" s="3006">
        <v>421023522</v>
      </c>
      <c r="Y198" s="3006"/>
      <c r="Z198" s="2999">
        <v>104</v>
      </c>
      <c r="AO198" s="2980">
        <f>AJ198-AL198</f>
        <v>0</v>
      </c>
    </row>
    <row r="199" spans="1:41" ht="12.95" customHeight="1">
      <c r="A199" s="2998"/>
      <c r="B199" s="2999"/>
      <c r="C199" s="2989" t="s">
        <v>3063</v>
      </c>
      <c r="D199" s="2989"/>
      <c r="E199" s="2989"/>
      <c r="F199" s="2989"/>
      <c r="G199" s="2990"/>
      <c r="H199" s="2990"/>
      <c r="I199" s="2990"/>
      <c r="J199" s="2990"/>
      <c r="K199" s="2990"/>
      <c r="L199" s="2990"/>
      <c r="M199" s="2990"/>
      <c r="N199" s="2990"/>
      <c r="O199" s="2990"/>
      <c r="P199" s="2990"/>
      <c r="Q199" s="2990"/>
      <c r="R199" s="2990"/>
      <c r="S199" s="2990"/>
      <c r="T199" s="2990"/>
      <c r="U199" s="2990"/>
      <c r="V199" s="2990"/>
      <c r="W199" s="2990"/>
      <c r="X199" s="3002" t="s">
        <v>364</v>
      </c>
      <c r="Y199" s="3018" t="s">
        <v>2905</v>
      </c>
      <c r="Z199" s="2999"/>
      <c r="AO199" s="2980">
        <f>AO197+AO198</f>
        <v>0</v>
      </c>
    </row>
    <row r="200" spans="1:41" ht="12.95" customHeight="1">
      <c r="A200" s="2998">
        <v>105</v>
      </c>
      <c r="B200" s="2999"/>
      <c r="C200" s="2989"/>
      <c r="D200" s="2989"/>
      <c r="E200" s="2989" t="s">
        <v>3064</v>
      </c>
      <c r="F200" s="2989" t="s">
        <v>3065</v>
      </c>
      <c r="G200" s="2990"/>
      <c r="H200" s="2990"/>
      <c r="I200" s="2990"/>
      <c r="J200" s="2990"/>
      <c r="K200" s="2990"/>
      <c r="L200" s="2990"/>
      <c r="M200" s="2990"/>
      <c r="N200" s="2990"/>
      <c r="O200" s="2990"/>
      <c r="P200" s="2990"/>
      <c r="Q200" s="2990"/>
      <c r="R200" s="2990"/>
      <c r="S200" s="2990"/>
      <c r="T200" s="2990"/>
      <c r="U200" s="2990"/>
      <c r="V200" s="2990"/>
      <c r="W200" s="2990"/>
      <c r="X200" s="3009">
        <v>393348</v>
      </c>
      <c r="Y200" s="3018" t="s">
        <v>2905</v>
      </c>
      <c r="Z200" s="2999">
        <v>105</v>
      </c>
    </row>
    <row r="201" spans="1:41" ht="12.95" customHeight="1">
      <c r="A201" s="2998">
        <v>106</v>
      </c>
      <c r="B201" s="2999"/>
      <c r="C201" s="2989"/>
      <c r="D201" s="2989"/>
      <c r="E201" s="2989" t="s">
        <v>3066</v>
      </c>
      <c r="F201" s="2989" t="s">
        <v>3060</v>
      </c>
      <c r="G201" s="2990"/>
      <c r="H201" s="2990"/>
      <c r="I201" s="2990"/>
      <c r="J201" s="2990"/>
      <c r="K201" s="2990"/>
      <c r="L201" s="2990"/>
      <c r="M201" s="2990"/>
      <c r="N201" s="2990"/>
      <c r="O201" s="2990"/>
      <c r="P201" s="2990"/>
      <c r="Q201" s="2990"/>
      <c r="R201" s="2990"/>
      <c r="S201" s="2990"/>
      <c r="T201" s="2990"/>
      <c r="U201" s="2990"/>
      <c r="V201" s="2990"/>
      <c r="W201" s="2990"/>
      <c r="X201" s="3009">
        <v>3062</v>
      </c>
      <c r="Y201" s="3018" t="s">
        <v>2905</v>
      </c>
      <c r="Z201" s="2999">
        <v>106</v>
      </c>
      <c r="AO201" s="2980">
        <f>AJ201-AL201</f>
        <v>0</v>
      </c>
    </row>
    <row r="202" spans="1:41" ht="12.95" customHeight="1">
      <c r="A202" s="2998">
        <v>107</v>
      </c>
      <c r="B202" s="2999"/>
      <c r="C202" s="2989"/>
      <c r="D202" s="2989"/>
      <c r="E202" s="2989" t="s">
        <v>3067</v>
      </c>
      <c r="F202" s="2989" t="s">
        <v>3068</v>
      </c>
      <c r="G202" s="2990"/>
      <c r="H202" s="2990"/>
      <c r="I202" s="2990"/>
      <c r="J202" s="2990"/>
      <c r="K202" s="2990"/>
      <c r="L202" s="2990"/>
      <c r="M202" s="2990"/>
      <c r="N202" s="2990"/>
      <c r="O202" s="2990"/>
      <c r="P202" s="2990"/>
      <c r="Q202" s="2990"/>
      <c r="R202" s="2990"/>
      <c r="S202" s="2990"/>
      <c r="T202" s="2990"/>
      <c r="U202" s="2990"/>
      <c r="V202" s="2990"/>
      <c r="W202" s="2990"/>
      <c r="X202" s="3009">
        <v>396410</v>
      </c>
      <c r="Y202" s="3018" t="s">
        <v>2905</v>
      </c>
      <c r="Z202" s="2999">
        <v>107</v>
      </c>
      <c r="AO202" s="2980">
        <f>AJ202-AL202</f>
        <v>0</v>
      </c>
    </row>
    <row r="203" spans="1:41" ht="12.95" customHeight="1">
      <c r="A203" s="2998"/>
      <c r="B203" s="2999"/>
      <c r="C203" s="2989" t="s">
        <v>3069</v>
      </c>
      <c r="D203" s="2989"/>
      <c r="E203" s="2989"/>
      <c r="F203" s="2989"/>
      <c r="G203" s="2990"/>
      <c r="H203" s="2990"/>
      <c r="I203" s="2990"/>
      <c r="J203" s="2990"/>
      <c r="K203" s="2990"/>
      <c r="L203" s="2990"/>
      <c r="M203" s="2990"/>
      <c r="N203" s="2990"/>
      <c r="O203" s="2990"/>
      <c r="P203" s="2990"/>
      <c r="Q203" s="2990"/>
      <c r="R203" s="2990"/>
      <c r="S203" s="2990"/>
      <c r="T203" s="2990"/>
      <c r="U203" s="2990"/>
      <c r="V203" s="2990"/>
      <c r="W203" s="2990"/>
      <c r="X203" s="3002" t="s">
        <v>364</v>
      </c>
      <c r="Y203" s="3018" t="s">
        <v>2905</v>
      </c>
      <c r="Z203" s="2999"/>
      <c r="AO203" s="2980">
        <f>AO201+AO202</f>
        <v>0</v>
      </c>
    </row>
    <row r="204" spans="1:41" ht="12.95" customHeight="1">
      <c r="A204" s="2998">
        <v>108</v>
      </c>
      <c r="B204" s="2999"/>
      <c r="C204" s="2989"/>
      <c r="D204" s="2989"/>
      <c r="E204" s="2989" t="s">
        <v>3070</v>
      </c>
      <c r="F204" s="2989" t="s">
        <v>3071</v>
      </c>
      <c r="G204" s="2990"/>
      <c r="H204" s="2990"/>
      <c r="I204" s="2990"/>
      <c r="J204" s="2990"/>
      <c r="K204" s="2990"/>
      <c r="L204" s="2990"/>
      <c r="M204" s="2990"/>
      <c r="N204" s="2990"/>
      <c r="O204" s="2990"/>
      <c r="P204" s="2990"/>
      <c r="Q204" s="2990"/>
      <c r="R204" s="2990"/>
      <c r="S204" s="2990"/>
      <c r="T204" s="2990"/>
      <c r="U204" s="2990"/>
      <c r="V204" s="2990"/>
      <c r="W204" s="2990"/>
      <c r="X204" s="3010">
        <v>205019983</v>
      </c>
      <c r="Y204" s="3033" t="s">
        <v>2905</v>
      </c>
      <c r="Z204" s="2999">
        <v>108</v>
      </c>
    </row>
    <row r="205" spans="1:41" ht="12.95" customHeight="1">
      <c r="A205" s="2998">
        <v>109</v>
      </c>
      <c r="B205" s="2999"/>
      <c r="C205" s="2989"/>
      <c r="D205" s="2989"/>
      <c r="E205" s="2989" t="s">
        <v>3072</v>
      </c>
      <c r="F205" s="2989" t="s">
        <v>3073</v>
      </c>
      <c r="G205" s="2990"/>
      <c r="H205" s="2990"/>
      <c r="I205" s="2990"/>
      <c r="J205" s="2990"/>
      <c r="K205" s="2990"/>
      <c r="L205" s="2990"/>
      <c r="M205" s="2990"/>
      <c r="N205" s="2990"/>
      <c r="O205" s="2990"/>
      <c r="P205" s="2990"/>
      <c r="Q205" s="2990"/>
      <c r="R205" s="2990"/>
      <c r="S205" s="2990"/>
      <c r="T205" s="2990"/>
      <c r="U205" s="2990"/>
      <c r="V205" s="2990"/>
      <c r="W205" s="2990"/>
      <c r="X205" s="3009">
        <v>0</v>
      </c>
      <c r="Y205" s="3018" t="s">
        <v>2905</v>
      </c>
      <c r="Z205" s="2999">
        <v>109</v>
      </c>
      <c r="AO205" s="2980">
        <f>AJ205-AL205</f>
        <v>0</v>
      </c>
    </row>
    <row r="206" spans="1:41" ht="12.95" customHeight="1">
      <c r="A206" s="2998">
        <v>110</v>
      </c>
      <c r="B206" s="2999"/>
      <c r="C206" s="2989"/>
      <c r="D206" s="2989"/>
      <c r="E206" s="2989" t="s">
        <v>3074</v>
      </c>
      <c r="F206" s="2989" t="s">
        <v>3075</v>
      </c>
      <c r="G206" s="2990"/>
      <c r="H206" s="2990"/>
      <c r="I206" s="2990"/>
      <c r="J206" s="2990"/>
      <c r="K206" s="2990"/>
      <c r="L206" s="2990"/>
      <c r="M206" s="2990"/>
      <c r="N206" s="2990"/>
      <c r="O206" s="2990"/>
      <c r="P206" s="2990"/>
      <c r="Q206" s="2990"/>
      <c r="R206" s="2990"/>
      <c r="S206" s="2990"/>
      <c r="T206" s="2990"/>
      <c r="U206" s="2990"/>
      <c r="V206" s="2990"/>
      <c r="W206" s="2990"/>
      <c r="X206" s="3034">
        <v>205019983</v>
      </c>
      <c r="Y206" s="3018" t="s">
        <v>2905</v>
      </c>
      <c r="Z206" s="2999">
        <v>110</v>
      </c>
      <c r="AO206" s="2980">
        <f>AJ206-AL206</f>
        <v>0</v>
      </c>
    </row>
    <row r="207" spans="1:41" ht="12.95" customHeight="1">
      <c r="A207" s="2998">
        <v>111</v>
      </c>
      <c r="B207" s="2999"/>
      <c r="C207" s="2989"/>
      <c r="D207" s="2989"/>
      <c r="E207" s="2989" t="s">
        <v>3076</v>
      </c>
      <c r="F207" s="2989" t="s">
        <v>3077</v>
      </c>
      <c r="G207" s="2990"/>
      <c r="H207" s="2990"/>
      <c r="I207" s="2990"/>
      <c r="J207" s="2990"/>
      <c r="K207" s="2990"/>
      <c r="L207" s="2990"/>
      <c r="M207" s="2990"/>
      <c r="N207" s="2990"/>
      <c r="O207" s="2990"/>
      <c r="P207" s="2990"/>
      <c r="Q207" s="2990"/>
      <c r="R207" s="2990"/>
      <c r="S207" s="2990"/>
      <c r="T207" s="2990"/>
      <c r="U207" s="2990"/>
      <c r="V207" s="2990"/>
      <c r="W207" s="2990"/>
      <c r="X207" s="3010">
        <v>1098959</v>
      </c>
      <c r="Y207" s="3033" t="s">
        <v>2905</v>
      </c>
      <c r="Z207" s="2999">
        <v>111</v>
      </c>
      <c r="AO207" s="2980">
        <f>AO205+AO206</f>
        <v>0</v>
      </c>
    </row>
    <row r="208" spans="1:41" ht="12.95" customHeight="1">
      <c r="A208" s="2998">
        <v>112</v>
      </c>
      <c r="B208" s="2999"/>
      <c r="C208" s="2989"/>
      <c r="D208" s="2989"/>
      <c r="E208" s="2989" t="s">
        <v>3078</v>
      </c>
      <c r="F208" s="2989" t="s">
        <v>3079</v>
      </c>
      <c r="G208" s="2990"/>
      <c r="H208" s="2990"/>
      <c r="I208" s="2990"/>
      <c r="J208" s="2990"/>
      <c r="K208" s="2990"/>
      <c r="L208" s="2990"/>
      <c r="M208" s="2990"/>
      <c r="N208" s="2990"/>
      <c r="O208" s="2990"/>
      <c r="P208" s="2990"/>
      <c r="Q208" s="2990"/>
      <c r="R208" s="2990"/>
      <c r="S208" s="2990"/>
      <c r="T208" s="2990"/>
      <c r="U208" s="2990"/>
      <c r="V208" s="2990"/>
      <c r="W208" s="2990"/>
      <c r="X208" s="3006">
        <v>0</v>
      </c>
      <c r="Y208" s="3018" t="s">
        <v>2905</v>
      </c>
      <c r="Z208" s="2999">
        <v>112</v>
      </c>
    </row>
    <row r="209" spans="1:41" ht="12.95" customHeight="1">
      <c r="A209" s="2998">
        <v>113</v>
      </c>
      <c r="B209" s="2999"/>
      <c r="C209" s="2989"/>
      <c r="D209" s="2989"/>
      <c r="E209" s="2989" t="s">
        <v>3080</v>
      </c>
      <c r="F209" s="2989" t="s">
        <v>3081</v>
      </c>
      <c r="G209" s="2990"/>
      <c r="H209" s="2990"/>
      <c r="I209" s="2990"/>
      <c r="J209" s="2990"/>
      <c r="K209" s="2990"/>
      <c r="L209" s="2990"/>
      <c r="M209" s="2990"/>
      <c r="N209" s="2990"/>
      <c r="O209" s="2990"/>
      <c r="P209" s="2990"/>
      <c r="Q209" s="2990"/>
      <c r="R209" s="2990"/>
      <c r="S209" s="2990"/>
      <c r="T209" s="2990"/>
      <c r="U209" s="2990"/>
      <c r="V209" s="2990"/>
      <c r="W209" s="2990"/>
      <c r="X209" s="3006">
        <v>1098959</v>
      </c>
      <c r="Y209" s="3018" t="s">
        <v>2905</v>
      </c>
      <c r="Z209" s="2999">
        <v>113</v>
      </c>
      <c r="AO209" s="2980">
        <f>AJ209-AL209</f>
        <v>0</v>
      </c>
    </row>
    <row r="210" spans="1:41" ht="12.95" customHeight="1">
      <c r="A210" s="2998">
        <v>114</v>
      </c>
      <c r="B210" s="2999"/>
      <c r="C210" s="2989"/>
      <c r="D210" s="2989"/>
      <c r="E210" s="2989" t="s">
        <v>3082</v>
      </c>
      <c r="F210" s="2989" t="s">
        <v>3083</v>
      </c>
      <c r="G210" s="2990"/>
      <c r="H210" s="2990"/>
      <c r="I210" s="2990"/>
      <c r="J210" s="2990"/>
      <c r="K210" s="2990"/>
      <c r="L210" s="2990"/>
      <c r="M210" s="2990"/>
      <c r="N210" s="2990"/>
      <c r="O210" s="2990"/>
      <c r="P210" s="2990"/>
      <c r="Q210" s="2990"/>
      <c r="R210" s="2990"/>
      <c r="S210" s="2990"/>
      <c r="T210" s="2990"/>
      <c r="U210" s="2990"/>
      <c r="V210" s="2990"/>
      <c r="W210" s="2990"/>
      <c r="X210" s="3009">
        <v>206118942</v>
      </c>
      <c r="Y210" s="3018" t="s">
        <v>2905</v>
      </c>
      <c r="Z210" s="2999">
        <v>114</v>
      </c>
      <c r="AO210" s="2980">
        <f>AJ210-AL210</f>
        <v>0</v>
      </c>
    </row>
    <row r="211" spans="1:41" ht="12.95" customHeight="1">
      <c r="A211" s="2998"/>
      <c r="B211" s="2999"/>
      <c r="C211" s="2989" t="s">
        <v>3084</v>
      </c>
      <c r="D211" s="2989"/>
      <c r="E211" s="2989"/>
      <c r="F211" s="2989"/>
      <c r="G211" s="2990"/>
      <c r="H211" s="2990"/>
      <c r="I211" s="2990"/>
      <c r="J211" s="2990"/>
      <c r="K211" s="2990"/>
      <c r="L211" s="2990"/>
      <c r="M211" s="2990"/>
      <c r="N211" s="2990"/>
      <c r="O211" s="2990"/>
      <c r="P211" s="2990"/>
      <c r="Q211" s="2990"/>
      <c r="R211" s="2990"/>
      <c r="S211" s="2990"/>
      <c r="T211" s="2990"/>
      <c r="U211" s="2990"/>
      <c r="V211" s="2990"/>
      <c r="W211" s="2990"/>
      <c r="X211" s="3002" t="s">
        <v>364</v>
      </c>
      <c r="Y211" s="3018" t="s">
        <v>2905</v>
      </c>
      <c r="Z211" s="2999"/>
      <c r="AO211" s="2980">
        <f>AO209+AO210</f>
        <v>0</v>
      </c>
    </row>
    <row r="212" spans="1:41" ht="12.95" customHeight="1">
      <c r="A212" s="2998">
        <v>115</v>
      </c>
      <c r="B212" s="2999"/>
      <c r="C212" s="2989"/>
      <c r="D212" s="2989"/>
      <c r="E212" s="2989" t="s">
        <v>3085</v>
      </c>
      <c r="F212" s="2989" t="s">
        <v>3086</v>
      </c>
      <c r="G212" s="2990"/>
      <c r="H212" s="2990"/>
      <c r="I212" s="2990"/>
      <c r="J212" s="2990"/>
      <c r="K212" s="2990"/>
      <c r="L212" s="2990"/>
      <c r="M212" s="2990"/>
      <c r="N212" s="2990"/>
      <c r="O212" s="2990"/>
      <c r="P212" s="2990"/>
      <c r="Q212" s="2990"/>
      <c r="R212" s="2990"/>
      <c r="S212" s="2990"/>
      <c r="T212" s="2990"/>
      <c r="U212" s="2990"/>
      <c r="V212" s="2990"/>
      <c r="W212" s="2990"/>
      <c r="X212" s="3006">
        <v>3948969</v>
      </c>
      <c r="Y212" s="3018" t="s">
        <v>2905</v>
      </c>
      <c r="Z212" s="2999">
        <v>115</v>
      </c>
    </row>
    <row r="213" spans="1:41" ht="12.95" customHeight="1">
      <c r="A213" s="2998">
        <v>116</v>
      </c>
      <c r="B213" s="2999"/>
      <c r="C213" s="2989"/>
      <c r="D213" s="2989"/>
      <c r="E213" s="2989" t="s">
        <v>3087</v>
      </c>
      <c r="F213" s="2989" t="s">
        <v>3088</v>
      </c>
      <c r="G213" s="2990"/>
      <c r="H213" s="2990"/>
      <c r="I213" s="2990"/>
      <c r="J213" s="2990"/>
      <c r="K213" s="2990"/>
      <c r="L213" s="2990"/>
      <c r="M213" s="2990"/>
      <c r="N213" s="2990"/>
      <c r="O213" s="2990"/>
      <c r="P213" s="2990"/>
      <c r="Q213" s="2990"/>
      <c r="R213" s="2990"/>
      <c r="S213" s="2990"/>
      <c r="T213" s="2990"/>
      <c r="U213" s="2990"/>
      <c r="V213" s="2990"/>
      <c r="W213" s="2990"/>
      <c r="X213" s="3010">
        <v>632900</v>
      </c>
      <c r="Y213" s="3018" t="s">
        <v>2905</v>
      </c>
      <c r="Z213" s="2999">
        <v>116</v>
      </c>
      <c r="AO213" s="2980">
        <f>AJ213-AL213</f>
        <v>0</v>
      </c>
    </row>
    <row r="214" spans="1:41" ht="12.95" customHeight="1">
      <c r="A214" s="2998">
        <v>117</v>
      </c>
      <c r="B214" s="2999"/>
      <c r="C214" s="2989" t="s">
        <v>3089</v>
      </c>
      <c r="D214" s="2989"/>
      <c r="E214" s="2989"/>
      <c r="F214" s="2989"/>
      <c r="G214" s="2990"/>
      <c r="H214" s="2990"/>
      <c r="I214" s="2990"/>
      <c r="J214" s="2990"/>
      <c r="K214" s="2990"/>
      <c r="L214" s="2990"/>
      <c r="M214" s="2990"/>
      <c r="N214" s="2990"/>
      <c r="O214" s="2990"/>
      <c r="P214" s="2990"/>
      <c r="Q214" s="2990"/>
      <c r="R214" s="2990"/>
      <c r="S214" s="2990"/>
      <c r="T214" s="2990"/>
      <c r="U214" s="2990"/>
      <c r="V214" s="2990"/>
      <c r="W214" s="2990"/>
      <c r="X214" s="3006">
        <v>2215544</v>
      </c>
      <c r="Y214" s="3018" t="s">
        <v>2905</v>
      </c>
      <c r="Z214" s="2999">
        <v>117</v>
      </c>
      <c r="AO214" s="2980">
        <f>AJ214-AL214</f>
        <v>0</v>
      </c>
    </row>
    <row r="215" spans="1:41" ht="12.95" customHeight="1">
      <c r="A215" s="2998"/>
      <c r="B215" s="2999"/>
      <c r="C215" s="2989" t="s">
        <v>3090</v>
      </c>
      <c r="D215" s="2989"/>
      <c r="E215" s="2989"/>
      <c r="F215" s="2989"/>
      <c r="G215" s="2990"/>
      <c r="H215" s="2990"/>
      <c r="I215" s="2990"/>
      <c r="J215" s="2990"/>
      <c r="K215" s="2990"/>
      <c r="L215" s="2990"/>
      <c r="M215" s="2990"/>
      <c r="N215" s="2990"/>
      <c r="O215" s="2990"/>
      <c r="P215" s="2990"/>
      <c r="Q215" s="2990"/>
      <c r="R215" s="2990"/>
      <c r="S215" s="2990"/>
      <c r="T215" s="2990"/>
      <c r="U215" s="2990"/>
      <c r="V215" s="2990"/>
      <c r="W215" s="2990"/>
      <c r="X215" s="3002" t="s">
        <v>364</v>
      </c>
      <c r="Y215" s="3018" t="s">
        <v>2905</v>
      </c>
      <c r="Z215" s="2999"/>
      <c r="AO215" s="2980">
        <f>AO213+AO214</f>
        <v>0</v>
      </c>
    </row>
    <row r="216" spans="1:41" ht="12.95" customHeight="1">
      <c r="A216" s="2998">
        <v>118</v>
      </c>
      <c r="B216" s="2999"/>
      <c r="C216" s="2989"/>
      <c r="D216" s="2989"/>
      <c r="E216" s="2989" t="s">
        <v>3091</v>
      </c>
      <c r="F216" s="2989" t="s">
        <v>3092</v>
      </c>
      <c r="G216" s="2990"/>
      <c r="H216" s="2990"/>
      <c r="I216" s="2990"/>
      <c r="J216" s="2990"/>
      <c r="K216" s="2990"/>
      <c r="L216" s="2990"/>
      <c r="M216" s="2990"/>
      <c r="N216" s="2990"/>
      <c r="O216" s="2990"/>
      <c r="P216" s="2990"/>
      <c r="Q216" s="2990"/>
      <c r="R216" s="2990"/>
      <c r="S216" s="2990"/>
      <c r="T216" s="2990"/>
      <c r="U216" s="2990"/>
      <c r="V216" s="2990"/>
      <c r="W216" s="2990"/>
      <c r="X216" s="3006">
        <v>928193</v>
      </c>
      <c r="Y216" s="3018" t="s">
        <v>2905</v>
      </c>
      <c r="Z216" s="2999">
        <v>118</v>
      </c>
    </row>
    <row r="217" spans="1:41" ht="12.95" customHeight="1">
      <c r="A217" s="2998">
        <v>119</v>
      </c>
      <c r="B217" s="2999"/>
      <c r="C217" s="2989"/>
      <c r="D217" s="2989"/>
      <c r="E217" s="2989" t="s">
        <v>3093</v>
      </c>
      <c r="F217" s="2989" t="s">
        <v>3094</v>
      </c>
      <c r="G217" s="2990"/>
      <c r="H217" s="2990"/>
      <c r="I217" s="2990"/>
      <c r="J217" s="2990"/>
      <c r="K217" s="2990"/>
      <c r="L217" s="2990"/>
      <c r="M217" s="2990"/>
      <c r="N217" s="2990"/>
      <c r="O217" s="2990"/>
      <c r="P217" s="2990"/>
      <c r="Q217" s="2990"/>
      <c r="R217" s="2990"/>
      <c r="S217" s="2990"/>
      <c r="T217" s="2990"/>
      <c r="U217" s="2990"/>
      <c r="V217" s="2990"/>
      <c r="W217" s="2990"/>
      <c r="X217" s="3006">
        <v>0</v>
      </c>
      <c r="Y217" s="3018" t="s">
        <v>2905</v>
      </c>
      <c r="Z217" s="2999">
        <v>119</v>
      </c>
      <c r="AO217" s="2980">
        <f>AJ217-AL217</f>
        <v>0</v>
      </c>
    </row>
    <row r="218" spans="1:41" ht="12.95" customHeight="1">
      <c r="A218" s="2998"/>
      <c r="B218" s="2999"/>
      <c r="C218" s="2989" t="s">
        <v>3095</v>
      </c>
      <c r="D218" s="2989"/>
      <c r="E218" s="2989"/>
      <c r="F218" s="2989"/>
      <c r="G218" s="2990"/>
      <c r="H218" s="2990"/>
      <c r="I218" s="2990"/>
      <c r="J218" s="2990"/>
      <c r="K218" s="2990"/>
      <c r="L218" s="2990"/>
      <c r="M218" s="2990"/>
      <c r="N218" s="2990"/>
      <c r="O218" s="2990"/>
      <c r="P218" s="2990"/>
      <c r="Q218" s="2990"/>
      <c r="R218" s="2990"/>
      <c r="S218" s="2990"/>
      <c r="T218" s="2990"/>
      <c r="U218" s="2990"/>
      <c r="V218" s="2990"/>
      <c r="W218" s="2990"/>
      <c r="X218" s="3002" t="s">
        <v>364</v>
      </c>
      <c r="Y218" s="3018" t="s">
        <v>2905</v>
      </c>
      <c r="Z218" s="2999"/>
      <c r="AC218" s="2979"/>
      <c r="AO218" s="2980">
        <f>AJ218-AL218</f>
        <v>0</v>
      </c>
    </row>
    <row r="219" spans="1:41" ht="12.95" customHeight="1">
      <c r="A219" s="2998">
        <v>120</v>
      </c>
      <c r="B219" s="2999"/>
      <c r="C219" s="2989"/>
      <c r="D219" s="2989"/>
      <c r="E219" s="2989" t="s">
        <v>3096</v>
      </c>
      <c r="F219" s="2989" t="s">
        <v>2907</v>
      </c>
      <c r="G219" s="2990"/>
      <c r="H219" s="2990"/>
      <c r="I219" s="2990"/>
      <c r="J219" s="2990"/>
      <c r="K219" s="2990"/>
      <c r="L219" s="2990"/>
      <c r="M219" s="2990"/>
      <c r="N219" s="2990"/>
      <c r="O219" s="2990"/>
      <c r="P219" s="2990"/>
      <c r="Q219" s="2990"/>
      <c r="R219" s="2990"/>
      <c r="S219" s="2990"/>
      <c r="T219" s="2990"/>
      <c r="U219" s="2990"/>
      <c r="V219" s="2990"/>
      <c r="W219" s="2990"/>
      <c r="X219" s="3006">
        <v>2036395</v>
      </c>
      <c r="Y219" s="3018" t="s">
        <v>2905</v>
      </c>
      <c r="Z219" s="2999">
        <v>120</v>
      </c>
      <c r="AC219" s="2979"/>
      <c r="AO219" s="2980">
        <f>AO217+AO218</f>
        <v>0</v>
      </c>
    </row>
    <row r="220" spans="1:41" ht="12.95" customHeight="1">
      <c r="A220" s="2998">
        <v>121</v>
      </c>
      <c r="B220" s="2999"/>
      <c r="C220" s="2989"/>
      <c r="D220" s="2989"/>
      <c r="E220" s="2989" t="s">
        <v>3097</v>
      </c>
      <c r="F220" s="2989" t="s">
        <v>2909</v>
      </c>
      <c r="G220" s="2990"/>
      <c r="H220" s="2990"/>
      <c r="I220" s="2990"/>
      <c r="J220" s="2990"/>
      <c r="K220" s="2990"/>
      <c r="L220" s="2990"/>
      <c r="M220" s="2990"/>
      <c r="N220" s="2990"/>
      <c r="O220" s="2990"/>
      <c r="P220" s="2990"/>
      <c r="Q220" s="2990"/>
      <c r="R220" s="2990"/>
      <c r="S220" s="2990"/>
      <c r="T220" s="2990"/>
      <c r="U220" s="2990"/>
      <c r="V220" s="2990"/>
      <c r="W220" s="2990"/>
      <c r="X220" s="3006">
        <v>4907285</v>
      </c>
      <c r="Y220" s="3018" t="s">
        <v>2905</v>
      </c>
      <c r="Z220" s="2999">
        <v>121</v>
      </c>
      <c r="AC220" s="2979"/>
    </row>
    <row r="221" spans="1:41" ht="12.95" customHeight="1">
      <c r="A221" s="2998">
        <v>122</v>
      </c>
      <c r="B221" s="2999"/>
      <c r="C221" s="2989"/>
      <c r="D221" s="2989"/>
      <c r="E221" s="2989" t="s">
        <v>3098</v>
      </c>
      <c r="F221" s="2989" t="s">
        <v>2911</v>
      </c>
      <c r="G221" s="2990"/>
      <c r="H221" s="2990"/>
      <c r="I221" s="2990"/>
      <c r="J221" s="2990"/>
      <c r="K221" s="2990"/>
      <c r="L221" s="2990"/>
      <c r="M221" s="2990"/>
      <c r="N221" s="2990"/>
      <c r="O221" s="2990"/>
      <c r="P221" s="2990"/>
      <c r="Q221" s="2990"/>
      <c r="R221" s="2990"/>
      <c r="S221" s="2990"/>
      <c r="T221" s="2990"/>
      <c r="U221" s="2990"/>
      <c r="V221" s="2990"/>
      <c r="W221" s="2990"/>
      <c r="X221" s="3006">
        <v>6301777</v>
      </c>
      <c r="Y221" s="3018" t="s">
        <v>2905</v>
      </c>
      <c r="Z221" s="2999">
        <v>122</v>
      </c>
      <c r="AC221" s="2979"/>
      <c r="AO221" s="2980">
        <f>AJ221-AL221</f>
        <v>0</v>
      </c>
    </row>
    <row r="222" spans="1:41" ht="12.95" customHeight="1">
      <c r="A222" s="2998">
        <v>123</v>
      </c>
      <c r="B222" s="2999"/>
      <c r="C222" s="2989" t="s">
        <v>3099</v>
      </c>
      <c r="D222" s="2989"/>
      <c r="E222" s="2989"/>
      <c r="F222" s="2989"/>
      <c r="G222" s="2990"/>
      <c r="H222" s="2990"/>
      <c r="I222" s="2990"/>
      <c r="J222" s="2990"/>
      <c r="K222" s="2990"/>
      <c r="L222" s="2990"/>
      <c r="M222" s="2990"/>
      <c r="N222" s="2990"/>
      <c r="O222" s="2990"/>
      <c r="P222" s="2990"/>
      <c r="Q222" s="2990"/>
      <c r="R222" s="2990"/>
      <c r="S222" s="2990"/>
      <c r="T222" s="2990"/>
      <c r="U222" s="2990"/>
      <c r="V222" s="2990"/>
      <c r="W222" s="2990"/>
      <c r="X222" s="3009">
        <v>6556821</v>
      </c>
      <c r="Y222" s="3018" t="s">
        <v>2905</v>
      </c>
      <c r="Z222" s="2999">
        <v>123</v>
      </c>
      <c r="AC222" s="2979"/>
      <c r="AO222" s="2980">
        <f>AJ222-AL222</f>
        <v>0</v>
      </c>
    </row>
    <row r="223" spans="1:41" ht="12.95" customHeight="1">
      <c r="A223" s="2998">
        <v>124</v>
      </c>
      <c r="B223" s="2999"/>
      <c r="C223" s="2989" t="s">
        <v>3100</v>
      </c>
      <c r="D223" s="2989"/>
      <c r="E223" s="2989"/>
      <c r="F223" s="2989"/>
      <c r="G223" s="2990"/>
      <c r="H223" s="2990"/>
      <c r="I223" s="2990"/>
      <c r="J223" s="2990"/>
      <c r="K223" s="2990"/>
      <c r="L223" s="2990"/>
      <c r="M223" s="2990"/>
      <c r="N223" s="2990"/>
      <c r="O223" s="2990"/>
      <c r="P223" s="2990"/>
      <c r="Q223" s="2990"/>
      <c r="R223" s="2990"/>
      <c r="S223" s="2990"/>
      <c r="T223" s="2990"/>
      <c r="U223" s="2990"/>
      <c r="V223" s="2990"/>
      <c r="W223" s="2990"/>
      <c r="X223" s="3009">
        <v>2585433</v>
      </c>
      <c r="Y223" s="3018" t="s">
        <v>2905</v>
      </c>
      <c r="Z223" s="2999">
        <v>124</v>
      </c>
      <c r="AC223" s="2979"/>
      <c r="AO223" s="2980">
        <f>AO221+AO222</f>
        <v>0</v>
      </c>
    </row>
    <row r="224" spans="1:41" ht="12.95" customHeight="1">
      <c r="A224" s="2998">
        <v>125</v>
      </c>
      <c r="B224" s="2999"/>
      <c r="C224" s="2989" t="s">
        <v>3101</v>
      </c>
      <c r="D224" s="2989"/>
      <c r="E224" s="2989"/>
      <c r="F224" s="2989"/>
      <c r="G224" s="2990"/>
      <c r="H224" s="2990"/>
      <c r="I224" s="2990"/>
      <c r="J224" s="2990"/>
      <c r="K224" s="2990"/>
      <c r="L224" s="2990"/>
      <c r="M224" s="2990"/>
      <c r="N224" s="2990"/>
      <c r="O224" s="2990"/>
      <c r="P224" s="2990"/>
      <c r="Q224" s="2990"/>
      <c r="R224" s="2990"/>
      <c r="S224" s="2990"/>
      <c r="T224" s="2990"/>
      <c r="U224" s="2990"/>
      <c r="V224" s="2990"/>
      <c r="W224" s="2990"/>
      <c r="X224" s="3009">
        <v>1271086</v>
      </c>
      <c r="Y224" s="3018" t="s">
        <v>2905</v>
      </c>
      <c r="Z224" s="2999">
        <v>125</v>
      </c>
      <c r="AC224" s="2979"/>
    </row>
    <row r="225" spans="1:41" ht="12.95" customHeight="1">
      <c r="A225" s="2998"/>
      <c r="B225" s="2999"/>
      <c r="C225" s="2989" t="s">
        <v>3102</v>
      </c>
      <c r="D225" s="2989"/>
      <c r="E225" s="2989"/>
      <c r="F225" s="2989"/>
      <c r="G225" s="2990"/>
      <c r="H225" s="2990"/>
      <c r="I225" s="2990"/>
      <c r="J225" s="2990"/>
      <c r="K225" s="2990"/>
      <c r="L225" s="2990"/>
      <c r="M225" s="2990"/>
      <c r="N225" s="2990"/>
      <c r="O225" s="2990"/>
      <c r="P225" s="2990"/>
      <c r="Q225" s="2990"/>
      <c r="R225" s="2990"/>
      <c r="S225" s="2990"/>
      <c r="T225" s="2990"/>
      <c r="U225" s="2990"/>
      <c r="V225" s="2990"/>
      <c r="W225" s="2990"/>
      <c r="X225" s="3002" t="s">
        <v>364</v>
      </c>
      <c r="Y225" s="3018" t="s">
        <v>2905</v>
      </c>
      <c r="Z225" s="2999"/>
      <c r="AC225" s="2979"/>
      <c r="AO225" s="2980">
        <f>AJ225-AL225</f>
        <v>0</v>
      </c>
    </row>
    <row r="226" spans="1:41" ht="12.95" customHeight="1">
      <c r="A226" s="2998">
        <v>126</v>
      </c>
      <c r="B226" s="2999"/>
      <c r="C226" s="2989"/>
      <c r="D226" s="2989"/>
      <c r="E226" s="2989" t="s">
        <v>3103</v>
      </c>
      <c r="F226" s="2989" t="s">
        <v>3104</v>
      </c>
      <c r="G226" s="2990"/>
      <c r="H226" s="2990"/>
      <c r="I226" s="2990"/>
      <c r="J226" s="2990"/>
      <c r="K226" s="2990"/>
      <c r="L226" s="2990"/>
      <c r="M226" s="2990"/>
      <c r="N226" s="2990"/>
      <c r="O226" s="2990"/>
      <c r="P226" s="2990"/>
      <c r="Q226" s="2990"/>
      <c r="R226" s="2990"/>
      <c r="S226" s="2990"/>
      <c r="T226" s="2990"/>
      <c r="U226" s="2990"/>
      <c r="V226" s="2990"/>
      <c r="W226" s="2990"/>
      <c r="X226" s="3035">
        <v>23765285</v>
      </c>
      <c r="Y226" s="3018" t="s">
        <v>2905</v>
      </c>
      <c r="Z226" s="2999">
        <v>126</v>
      </c>
      <c r="AC226" s="2979"/>
      <c r="AO226" s="2980">
        <f>AJ226-AL226</f>
        <v>0</v>
      </c>
    </row>
    <row r="227" spans="1:41" ht="12.95" customHeight="1">
      <c r="A227" s="2998">
        <v>127</v>
      </c>
      <c r="B227" s="2999"/>
      <c r="C227" s="2989"/>
      <c r="D227" s="2989"/>
      <c r="E227" s="2989" t="s">
        <v>3105</v>
      </c>
      <c r="F227" s="2989" t="s">
        <v>3106</v>
      </c>
      <c r="G227" s="2990"/>
      <c r="H227" s="2990"/>
      <c r="I227" s="2990"/>
      <c r="J227" s="2990"/>
      <c r="K227" s="2990"/>
      <c r="L227" s="2990"/>
      <c r="M227" s="2990"/>
      <c r="N227" s="2990"/>
      <c r="O227" s="2990"/>
      <c r="P227" s="2990"/>
      <c r="Q227" s="2990"/>
      <c r="R227" s="2990"/>
      <c r="S227" s="2990"/>
      <c r="T227" s="2990"/>
      <c r="U227" s="2990"/>
      <c r="V227" s="2990"/>
      <c r="W227" s="2990"/>
      <c r="X227" s="3009">
        <v>0</v>
      </c>
      <c r="Y227" s="3018" t="s">
        <v>2905</v>
      </c>
      <c r="Z227" s="2999">
        <v>127</v>
      </c>
      <c r="AC227" s="2979"/>
      <c r="AO227" s="2980">
        <f>AO225+AO226</f>
        <v>0</v>
      </c>
    </row>
    <row r="228" spans="1:41" ht="12.95" customHeight="1">
      <c r="A228" s="2998">
        <v>128</v>
      </c>
      <c r="B228" s="2999"/>
      <c r="C228" s="2989"/>
      <c r="D228" s="2989"/>
      <c r="E228" s="2989" t="s">
        <v>3107</v>
      </c>
      <c r="F228" s="2989" t="s">
        <v>3108</v>
      </c>
      <c r="G228" s="2990"/>
      <c r="H228" s="2990"/>
      <c r="I228" s="2990"/>
      <c r="J228" s="2990"/>
      <c r="K228" s="2990"/>
      <c r="L228" s="2990"/>
      <c r="M228" s="2990"/>
      <c r="N228" s="2990"/>
      <c r="O228" s="2990"/>
      <c r="P228" s="2990"/>
      <c r="Q228" s="2990"/>
      <c r="R228" s="2990"/>
      <c r="S228" s="2990"/>
      <c r="T228" s="2990"/>
      <c r="U228" s="2990"/>
      <c r="V228" s="2990"/>
      <c r="W228" s="2990"/>
      <c r="X228" s="3009">
        <v>0</v>
      </c>
      <c r="Y228" s="3018" t="s">
        <v>2905</v>
      </c>
      <c r="Z228" s="2999">
        <v>128</v>
      </c>
      <c r="AC228" s="2979"/>
    </row>
    <row r="229" spans="1:41" ht="12.95" customHeight="1">
      <c r="A229" s="2998">
        <v>129</v>
      </c>
      <c r="B229" s="2999"/>
      <c r="C229" s="2989"/>
      <c r="D229" s="2989"/>
      <c r="E229" s="2989" t="s">
        <v>3109</v>
      </c>
      <c r="F229" s="2989" t="s">
        <v>3110</v>
      </c>
      <c r="G229" s="2990"/>
      <c r="H229" s="2990"/>
      <c r="I229" s="2990"/>
      <c r="J229" s="2990"/>
      <c r="K229" s="2990"/>
      <c r="L229" s="2990"/>
      <c r="M229" s="2990"/>
      <c r="N229" s="2990"/>
      <c r="O229" s="2990"/>
      <c r="P229" s="2990"/>
      <c r="Q229" s="2990"/>
      <c r="R229" s="2990"/>
      <c r="S229" s="2990"/>
      <c r="T229" s="2990"/>
      <c r="U229" s="2990"/>
      <c r="V229" s="2990"/>
      <c r="W229" s="2990"/>
      <c r="X229" s="3009">
        <v>23765285</v>
      </c>
      <c r="Y229" s="3018" t="s">
        <v>2905</v>
      </c>
      <c r="Z229" s="2999">
        <v>129</v>
      </c>
      <c r="AC229" s="2979"/>
      <c r="AO229" s="2980">
        <f>AJ229-AL229</f>
        <v>0</v>
      </c>
    </row>
    <row r="230" spans="1:41" ht="12.95" customHeight="1">
      <c r="A230" s="2998"/>
      <c r="B230" s="2999"/>
      <c r="C230" s="2989" t="s">
        <v>3111</v>
      </c>
      <c r="D230" s="2989"/>
      <c r="E230" s="2989"/>
      <c r="F230" s="2989"/>
      <c r="G230" s="2990"/>
      <c r="H230" s="2990"/>
      <c r="I230" s="2990"/>
      <c r="J230" s="2990"/>
      <c r="K230" s="2990"/>
      <c r="L230" s="2990"/>
      <c r="M230" s="2990"/>
      <c r="N230" s="2990"/>
      <c r="O230" s="2990"/>
      <c r="P230" s="2990"/>
      <c r="Q230" s="2990"/>
      <c r="R230" s="2990"/>
      <c r="S230" s="2990"/>
      <c r="T230" s="2990"/>
      <c r="U230" s="2990"/>
      <c r="V230" s="2990"/>
      <c r="W230" s="2990"/>
      <c r="X230" s="3036" t="s">
        <v>364</v>
      </c>
      <c r="Y230" s="3018" t="s">
        <v>2905</v>
      </c>
      <c r="Z230" s="2999"/>
      <c r="AC230" s="2979"/>
      <c r="AO230" s="2980">
        <f>AJ230-AL230</f>
        <v>0</v>
      </c>
    </row>
    <row r="231" spans="1:41" ht="12.95" customHeight="1">
      <c r="A231" s="2998">
        <v>130</v>
      </c>
      <c r="B231" s="2999"/>
      <c r="C231" s="2989"/>
      <c r="D231" s="2989"/>
      <c r="E231" s="2989" t="s">
        <v>3112</v>
      </c>
      <c r="F231" s="2989" t="s">
        <v>3113</v>
      </c>
      <c r="G231" s="2990"/>
      <c r="H231" s="2990"/>
      <c r="I231" s="2990"/>
      <c r="J231" s="2990"/>
      <c r="K231" s="2990"/>
      <c r="L231" s="2990"/>
      <c r="M231" s="2990"/>
      <c r="N231" s="2990"/>
      <c r="O231" s="2990"/>
      <c r="P231" s="2990"/>
      <c r="Q231" s="2990"/>
      <c r="R231" s="2990"/>
      <c r="S231" s="2990"/>
      <c r="T231" s="2990"/>
      <c r="U231" s="2990"/>
      <c r="V231" s="2990"/>
      <c r="W231" s="2990"/>
      <c r="X231" s="3009">
        <v>25768</v>
      </c>
      <c r="Y231" s="3018" t="s">
        <v>2905</v>
      </c>
      <c r="Z231" s="2999">
        <v>130</v>
      </c>
      <c r="AC231" s="2979"/>
      <c r="AO231" s="2980">
        <f>AO229+AO230</f>
        <v>0</v>
      </c>
    </row>
    <row r="232" spans="1:41" ht="12.95" customHeight="1">
      <c r="A232" s="2998">
        <v>131</v>
      </c>
      <c r="B232" s="2999"/>
      <c r="C232" s="2989"/>
      <c r="D232" s="2989"/>
      <c r="E232" s="2989" t="s">
        <v>3114</v>
      </c>
      <c r="F232" s="2989" t="s">
        <v>3115</v>
      </c>
      <c r="G232" s="2990"/>
      <c r="H232" s="2990"/>
      <c r="I232" s="2990"/>
      <c r="J232" s="2990"/>
      <c r="K232" s="2990"/>
      <c r="L232" s="2990"/>
      <c r="M232" s="2990"/>
      <c r="N232" s="2990"/>
      <c r="O232" s="2990"/>
      <c r="P232" s="2990"/>
      <c r="Q232" s="2990"/>
      <c r="R232" s="2990"/>
      <c r="S232" s="2990"/>
      <c r="T232" s="2990"/>
      <c r="U232" s="2990"/>
      <c r="V232" s="2990"/>
      <c r="W232" s="2990"/>
      <c r="X232" s="3009">
        <v>326</v>
      </c>
      <c r="Y232" s="3018" t="s">
        <v>2905</v>
      </c>
      <c r="Z232" s="2999">
        <v>131</v>
      </c>
      <c r="AC232" s="2979"/>
    </row>
    <row r="233" spans="1:41" ht="12.95" customHeight="1">
      <c r="A233" s="2998">
        <v>132</v>
      </c>
      <c r="B233" s="2999"/>
      <c r="C233" s="2989"/>
      <c r="D233" s="2989"/>
      <c r="E233" s="2989" t="s">
        <v>3116</v>
      </c>
      <c r="F233" s="2989" t="s">
        <v>3117</v>
      </c>
      <c r="G233" s="2990"/>
      <c r="H233" s="2990"/>
      <c r="I233" s="2990"/>
      <c r="J233" s="2990"/>
      <c r="K233" s="2990"/>
      <c r="L233" s="2990"/>
      <c r="M233" s="2990"/>
      <c r="N233" s="2990"/>
      <c r="O233" s="2990"/>
      <c r="P233" s="2990"/>
      <c r="Q233" s="2990"/>
      <c r="R233" s="2990"/>
      <c r="S233" s="2990"/>
      <c r="T233" s="2990"/>
      <c r="U233" s="2990"/>
      <c r="V233" s="2990"/>
      <c r="W233" s="2990"/>
      <c r="X233" s="3009">
        <v>0</v>
      </c>
      <c r="Y233" s="3018" t="s">
        <v>2905</v>
      </c>
      <c r="Z233" s="2999">
        <v>132</v>
      </c>
      <c r="AC233" s="2979"/>
      <c r="AO233" s="2980">
        <f>AJ233-AL233</f>
        <v>0</v>
      </c>
    </row>
    <row r="234" spans="1:41" ht="12.95" customHeight="1">
      <c r="A234" s="2998">
        <v>133</v>
      </c>
      <c r="B234" s="2999"/>
      <c r="C234" s="2989"/>
      <c r="D234" s="2989"/>
      <c r="E234" s="2989" t="s">
        <v>3118</v>
      </c>
      <c r="F234" s="2989" t="s">
        <v>3119</v>
      </c>
      <c r="G234" s="2990"/>
      <c r="H234" s="2990"/>
      <c r="I234" s="2990"/>
      <c r="J234" s="2990"/>
      <c r="K234" s="2990"/>
      <c r="L234" s="2990"/>
      <c r="M234" s="2990"/>
      <c r="N234" s="2990"/>
      <c r="O234" s="2990"/>
      <c r="P234" s="2990"/>
      <c r="Q234" s="2990"/>
      <c r="R234" s="2990"/>
      <c r="S234" s="2990"/>
      <c r="T234" s="2990"/>
      <c r="U234" s="2990"/>
      <c r="V234" s="2990"/>
      <c r="W234" s="2990"/>
      <c r="X234" s="3009">
        <v>26094</v>
      </c>
      <c r="Y234" s="3018" t="s">
        <v>2905</v>
      </c>
      <c r="Z234" s="2999">
        <v>133</v>
      </c>
      <c r="AC234" s="2979"/>
      <c r="AO234" s="2980">
        <f>AJ234-AL234</f>
        <v>0</v>
      </c>
    </row>
    <row r="235" spans="1:41" ht="12.6" customHeight="1">
      <c r="A235" s="2998">
        <v>134</v>
      </c>
      <c r="B235" s="2999"/>
      <c r="C235" s="2989"/>
      <c r="D235" s="2989"/>
      <c r="E235" s="4130" t="s">
        <v>3120</v>
      </c>
      <c r="F235" s="4131"/>
      <c r="G235" s="4131"/>
      <c r="H235" s="4131"/>
      <c r="I235" s="4131"/>
      <c r="J235" s="4131"/>
      <c r="K235" s="4131"/>
      <c r="L235" s="4131"/>
      <c r="M235" s="4131"/>
      <c r="N235" s="4131"/>
      <c r="O235" s="4131"/>
      <c r="P235" s="4131"/>
      <c r="Q235" s="4131"/>
      <c r="R235" s="4131"/>
      <c r="S235" s="4131"/>
      <c r="T235" s="4131"/>
      <c r="U235" s="4131"/>
      <c r="V235" s="4131"/>
      <c r="W235" s="4132"/>
      <c r="X235" s="3037">
        <v>4.57</v>
      </c>
      <c r="Y235" s="3018" t="s">
        <v>2905</v>
      </c>
      <c r="Z235" s="2999">
        <v>134</v>
      </c>
      <c r="AC235" s="2979"/>
      <c r="AO235" s="2980">
        <f>AO233+AO234</f>
        <v>0</v>
      </c>
    </row>
    <row r="236" spans="1:41" ht="15" customHeight="1">
      <c r="A236" s="3032"/>
      <c r="Z236" s="3038"/>
      <c r="AC236" s="2979"/>
    </row>
    <row r="237" spans="1:41" ht="15" customHeight="1">
      <c r="A237" s="3032"/>
      <c r="Z237" s="3038"/>
      <c r="AC237" s="2979"/>
      <c r="AO237" s="2980">
        <f>AJ237-AL237</f>
        <v>0</v>
      </c>
    </row>
    <row r="238" spans="1:41" ht="15" customHeight="1">
      <c r="A238" s="3032"/>
      <c r="Z238" s="3038"/>
      <c r="AC238" s="2979"/>
      <c r="AO238" s="2980">
        <f>AJ238-AL238</f>
        <v>0</v>
      </c>
    </row>
    <row r="239" spans="1:41" ht="15" customHeight="1">
      <c r="A239" s="3032"/>
      <c r="Z239" s="3038"/>
      <c r="AC239" s="2979"/>
      <c r="AO239" s="2980">
        <f>AO237+AO238</f>
        <v>0</v>
      </c>
    </row>
    <row r="240" spans="1:41" ht="15" customHeight="1">
      <c r="A240" s="3032"/>
      <c r="Z240" s="3038"/>
    </row>
    <row r="241" spans="1:41" ht="15" customHeight="1">
      <c r="A241" s="3032"/>
      <c r="Z241" s="3038"/>
      <c r="AA241" s="2979"/>
      <c r="AO241" s="2980">
        <f>AJ241-AL241</f>
        <v>0</v>
      </c>
    </row>
    <row r="242" spans="1:41" ht="12" customHeight="1">
      <c r="A242" s="3016" t="s">
        <v>391</v>
      </c>
      <c r="B242" s="3016"/>
      <c r="C242" s="3016"/>
      <c r="D242" s="3016"/>
      <c r="E242" s="3016"/>
      <c r="F242" s="3016"/>
      <c r="G242" s="3039"/>
      <c r="H242" s="3039"/>
      <c r="I242" s="3039"/>
      <c r="J242" s="3039"/>
      <c r="K242" s="3039"/>
      <c r="L242" s="3039"/>
      <c r="M242" s="3039"/>
      <c r="N242" s="3039"/>
      <c r="O242" s="3039"/>
      <c r="P242" s="3039"/>
      <c r="Q242" s="3039"/>
      <c r="R242" s="3039"/>
      <c r="S242" s="3039"/>
      <c r="T242" s="3039"/>
      <c r="U242" s="3039"/>
      <c r="V242" s="3039"/>
      <c r="W242" s="3039"/>
      <c r="X242" s="3016"/>
      <c r="Y242" s="3016"/>
      <c r="Z242" s="3016"/>
      <c r="AA242" s="2979"/>
      <c r="AO242" s="2980">
        <f>AJ242-AL242</f>
        <v>0</v>
      </c>
    </row>
    <row r="243" spans="1:41" ht="12" customHeight="1">
      <c r="G243" s="2980"/>
      <c r="H243" s="2980"/>
      <c r="I243" s="2980"/>
      <c r="J243" s="2980"/>
      <c r="K243" s="2980"/>
      <c r="L243" s="2980"/>
      <c r="M243" s="2980"/>
      <c r="N243" s="2980"/>
      <c r="O243" s="2980"/>
      <c r="P243" s="2980"/>
      <c r="Q243" s="2980"/>
      <c r="R243" s="2980"/>
      <c r="S243" s="2980"/>
      <c r="T243" s="2980"/>
      <c r="U243" s="2980"/>
      <c r="V243" s="2980"/>
      <c r="W243" s="2980"/>
      <c r="AO243" s="2980">
        <f>AO241+AO242</f>
        <v>0</v>
      </c>
    </row>
    <row r="244" spans="1:41">
      <c r="G244" s="2980"/>
      <c r="H244" s="2980"/>
      <c r="I244" s="2980"/>
      <c r="J244" s="2980"/>
      <c r="K244" s="2980"/>
      <c r="L244" s="2980"/>
      <c r="M244" s="2980"/>
      <c r="N244" s="2980"/>
      <c r="O244" s="2980"/>
      <c r="P244" s="2980"/>
      <c r="Q244" s="2980"/>
      <c r="R244" s="2980"/>
      <c r="S244" s="2980"/>
      <c r="T244" s="2980"/>
      <c r="U244" s="2980"/>
      <c r="V244" s="2980"/>
      <c r="W244" s="2980"/>
    </row>
    <row r="245" spans="1:41">
      <c r="G245" s="2980"/>
      <c r="H245" s="2980"/>
      <c r="I245" s="2980"/>
      <c r="J245" s="2980"/>
      <c r="K245" s="2980"/>
      <c r="L245" s="2980"/>
      <c r="M245" s="2980"/>
      <c r="N245" s="2980"/>
      <c r="O245" s="2980"/>
      <c r="P245" s="2980"/>
      <c r="Q245" s="2980"/>
      <c r="R245" s="2980"/>
      <c r="S245" s="2980"/>
      <c r="T245" s="2980"/>
      <c r="U245" s="2980"/>
      <c r="V245" s="2980"/>
      <c r="W245" s="2980"/>
    </row>
    <row r="246" spans="1:41">
      <c r="G246" s="2980"/>
      <c r="H246" s="2980"/>
      <c r="I246" s="2980"/>
      <c r="J246" s="2980"/>
      <c r="K246" s="2980"/>
      <c r="L246" s="2980"/>
      <c r="M246" s="2980"/>
      <c r="N246" s="2980"/>
      <c r="O246" s="2980"/>
      <c r="P246" s="2980"/>
      <c r="Q246" s="2980"/>
      <c r="R246" s="2980"/>
      <c r="S246" s="2980"/>
      <c r="T246" s="2980"/>
      <c r="U246" s="2980"/>
      <c r="V246" s="2980"/>
      <c r="W246" s="2980"/>
    </row>
    <row r="247" spans="1:41">
      <c r="G247" s="2980"/>
      <c r="H247" s="2980"/>
      <c r="I247" s="2980"/>
      <c r="J247" s="2980"/>
      <c r="K247" s="2980"/>
      <c r="L247" s="2980"/>
      <c r="M247" s="2980"/>
      <c r="N247" s="2980"/>
      <c r="O247" s="2980"/>
      <c r="P247" s="2980"/>
      <c r="Q247" s="2980"/>
      <c r="R247" s="2980"/>
      <c r="S247" s="2980"/>
      <c r="T247" s="2980"/>
      <c r="U247" s="2980"/>
      <c r="V247" s="2980"/>
      <c r="W247" s="2980"/>
    </row>
    <row r="248" spans="1:41">
      <c r="G248" s="2980"/>
      <c r="H248" s="2980"/>
      <c r="I248" s="2980"/>
      <c r="J248" s="2980"/>
      <c r="K248" s="2980"/>
      <c r="L248" s="2980"/>
      <c r="M248" s="2980"/>
      <c r="N248" s="2980"/>
      <c r="O248" s="2980"/>
      <c r="P248" s="2980"/>
      <c r="Q248" s="2980"/>
      <c r="R248" s="2980"/>
      <c r="S248" s="2980"/>
      <c r="T248" s="2980"/>
      <c r="U248" s="2980"/>
      <c r="V248" s="2980"/>
      <c r="W248" s="2980"/>
    </row>
    <row r="249" spans="1:41">
      <c r="G249" s="2980"/>
      <c r="H249" s="2980"/>
      <c r="I249" s="2980"/>
      <c r="J249" s="2980"/>
      <c r="K249" s="2980"/>
      <c r="L249" s="2980"/>
      <c r="M249" s="2980"/>
      <c r="N249" s="2980"/>
      <c r="O249" s="2980"/>
      <c r="P249" s="2980"/>
      <c r="Q249" s="2980"/>
      <c r="R249" s="2980"/>
      <c r="S249" s="2980"/>
      <c r="T249" s="2980"/>
      <c r="U249" s="2980"/>
      <c r="V249" s="2980"/>
      <c r="W249" s="2980"/>
    </row>
    <row r="250" spans="1:41">
      <c r="G250" s="2980"/>
      <c r="H250" s="2980"/>
      <c r="I250" s="2980"/>
      <c r="J250" s="2980"/>
      <c r="K250" s="2980"/>
      <c r="L250" s="2980"/>
      <c r="M250" s="2980"/>
      <c r="N250" s="2980"/>
      <c r="O250" s="2980"/>
      <c r="P250" s="2980"/>
      <c r="Q250" s="2980"/>
      <c r="R250" s="2980"/>
      <c r="S250" s="2980"/>
      <c r="T250" s="2980"/>
      <c r="U250" s="2980"/>
      <c r="V250" s="2980"/>
      <c r="W250" s="2980"/>
    </row>
    <row r="251" spans="1:41">
      <c r="G251" s="2980"/>
      <c r="H251" s="2980"/>
      <c r="I251" s="2980"/>
      <c r="J251" s="2980"/>
      <c r="K251" s="2980"/>
      <c r="L251" s="2980"/>
      <c r="M251" s="2980"/>
      <c r="N251" s="2980"/>
      <c r="O251" s="2980"/>
      <c r="P251" s="2980"/>
      <c r="Q251" s="2980"/>
      <c r="R251" s="2980"/>
      <c r="S251" s="2980"/>
      <c r="T251" s="2980"/>
      <c r="U251" s="2980"/>
      <c r="V251" s="2980"/>
      <c r="W251" s="2980"/>
    </row>
    <row r="252" spans="1:41">
      <c r="G252" s="2980"/>
      <c r="H252" s="2980"/>
      <c r="I252" s="2980"/>
      <c r="J252" s="2980"/>
      <c r="K252" s="2980"/>
      <c r="L252" s="2980"/>
      <c r="M252" s="2980"/>
      <c r="N252" s="2980"/>
      <c r="O252" s="2980"/>
      <c r="P252" s="2980"/>
      <c r="Q252" s="2980"/>
      <c r="R252" s="2980"/>
      <c r="S252" s="2980"/>
      <c r="T252" s="2980"/>
      <c r="U252" s="2980"/>
      <c r="V252" s="2980"/>
      <c r="W252" s="2980"/>
    </row>
    <row r="253" spans="1:41">
      <c r="G253" s="2980"/>
      <c r="H253" s="2980"/>
      <c r="I253" s="2980"/>
      <c r="J253" s="2980"/>
      <c r="K253" s="2980"/>
      <c r="L253" s="2980"/>
      <c r="M253" s="2980"/>
      <c r="N253" s="2980"/>
      <c r="O253" s="2980"/>
      <c r="P253" s="2980"/>
      <c r="Q253" s="2980"/>
      <c r="R253" s="2980"/>
      <c r="S253" s="2980"/>
      <c r="T253" s="2980"/>
      <c r="U253" s="2980"/>
      <c r="V253" s="2980"/>
      <c r="W253" s="2980"/>
    </row>
    <row r="254" spans="1:41">
      <c r="G254" s="2980"/>
      <c r="H254" s="2980"/>
      <c r="I254" s="2980"/>
      <c r="J254" s="2980"/>
      <c r="K254" s="2980"/>
      <c r="L254" s="2980"/>
      <c r="M254" s="2980"/>
      <c r="N254" s="2980"/>
      <c r="O254" s="2980"/>
      <c r="P254" s="2980"/>
      <c r="Q254" s="2980"/>
      <c r="R254" s="2980"/>
      <c r="S254" s="2980"/>
      <c r="T254" s="2980"/>
      <c r="U254" s="2980"/>
      <c r="V254" s="2980"/>
      <c r="W254" s="2980"/>
    </row>
    <row r="255" spans="1:41">
      <c r="G255" s="2980"/>
      <c r="H255" s="2980"/>
      <c r="I255" s="2980"/>
      <c r="J255" s="2980"/>
      <c r="K255" s="2980"/>
      <c r="L255" s="2980"/>
      <c r="M255" s="2980"/>
      <c r="N255" s="2980"/>
      <c r="O255" s="2980"/>
      <c r="P255" s="2980"/>
      <c r="Q255" s="2980"/>
      <c r="R255" s="2980"/>
      <c r="S255" s="2980"/>
      <c r="T255" s="2980"/>
      <c r="U255" s="2980"/>
      <c r="V255" s="2980"/>
      <c r="W255" s="2980"/>
    </row>
    <row r="256" spans="1:41">
      <c r="G256" s="2980"/>
      <c r="H256" s="2980"/>
      <c r="I256" s="2980"/>
      <c r="J256" s="2980"/>
      <c r="K256" s="2980"/>
      <c r="L256" s="2980"/>
      <c r="M256" s="2980"/>
      <c r="N256" s="2980"/>
      <c r="O256" s="2980"/>
      <c r="P256" s="2980"/>
      <c r="Q256" s="2980"/>
      <c r="R256" s="2980"/>
      <c r="S256" s="2980"/>
      <c r="T256" s="2980"/>
      <c r="U256" s="2980"/>
      <c r="V256" s="2980"/>
      <c r="W256" s="2980"/>
    </row>
    <row r="257" spans="7:23">
      <c r="G257" s="2980"/>
      <c r="H257" s="2980"/>
      <c r="I257" s="2980"/>
      <c r="J257" s="2980"/>
      <c r="K257" s="2980"/>
      <c r="L257" s="2980"/>
      <c r="M257" s="2980"/>
      <c r="N257" s="2980"/>
      <c r="O257" s="2980"/>
      <c r="P257" s="2980"/>
      <c r="Q257" s="2980"/>
      <c r="R257" s="2980"/>
      <c r="S257" s="2980"/>
      <c r="T257" s="2980"/>
      <c r="U257" s="2980"/>
      <c r="V257" s="2980"/>
      <c r="W257" s="2980"/>
    </row>
    <row r="258" spans="7:23">
      <c r="G258" s="2980"/>
      <c r="H258" s="2980"/>
      <c r="I258" s="2980"/>
      <c r="J258" s="2980"/>
      <c r="K258" s="2980"/>
      <c r="L258" s="2980"/>
      <c r="M258" s="2980"/>
      <c r="N258" s="2980"/>
      <c r="O258" s="2980"/>
      <c r="P258" s="2980"/>
      <c r="Q258" s="2980"/>
      <c r="R258" s="2980"/>
      <c r="S258" s="2980"/>
      <c r="T258" s="2980"/>
      <c r="U258" s="2980"/>
      <c r="V258" s="2980"/>
      <c r="W258" s="2980"/>
    </row>
    <row r="259" spans="7:23" ht="12" customHeight="1">
      <c r="G259" s="2980"/>
      <c r="H259" s="2980"/>
      <c r="I259" s="2980"/>
      <c r="J259" s="2980"/>
      <c r="K259" s="2980"/>
      <c r="L259" s="2980"/>
      <c r="M259" s="2980"/>
      <c r="N259" s="2980"/>
      <c r="O259" s="2980"/>
      <c r="P259" s="2980"/>
      <c r="Q259" s="2980"/>
      <c r="R259" s="2980"/>
      <c r="S259" s="2980"/>
      <c r="T259" s="2980"/>
      <c r="U259" s="2980"/>
      <c r="V259" s="2980"/>
      <c r="W259" s="2980"/>
    </row>
    <row r="260" spans="7:23">
      <c r="G260" s="2980"/>
      <c r="H260" s="2980"/>
      <c r="I260" s="2980"/>
      <c r="J260" s="2980"/>
      <c r="K260" s="2980"/>
      <c r="L260" s="2980"/>
      <c r="M260" s="2980"/>
      <c r="N260" s="2980"/>
      <c r="O260" s="2980"/>
      <c r="P260" s="2980"/>
      <c r="Q260" s="2980"/>
      <c r="R260" s="2980"/>
      <c r="S260" s="2980"/>
      <c r="T260" s="2980"/>
      <c r="U260" s="2980"/>
      <c r="V260" s="2980"/>
      <c r="W260" s="2980"/>
    </row>
    <row r="261" spans="7:23">
      <c r="G261" s="2980"/>
      <c r="H261" s="2980"/>
      <c r="I261" s="2980"/>
      <c r="J261" s="2980"/>
      <c r="K261" s="2980"/>
      <c r="L261" s="2980"/>
      <c r="M261" s="2980"/>
      <c r="N261" s="2980"/>
      <c r="O261" s="2980"/>
      <c r="P261" s="2980"/>
      <c r="Q261" s="2980"/>
      <c r="R261" s="2980"/>
      <c r="S261" s="2980"/>
      <c r="T261" s="2980"/>
      <c r="U261" s="2980"/>
      <c r="V261" s="2980"/>
      <c r="W261" s="2980"/>
    </row>
    <row r="262" spans="7:23">
      <c r="G262" s="2980"/>
      <c r="H262" s="2980"/>
      <c r="I262" s="2980"/>
      <c r="J262" s="2980"/>
      <c r="K262" s="2980"/>
      <c r="L262" s="2980"/>
      <c r="M262" s="2980"/>
      <c r="N262" s="2980"/>
      <c r="O262" s="2980"/>
      <c r="P262" s="2980"/>
      <c r="Q262" s="2980"/>
      <c r="R262" s="2980"/>
      <c r="S262" s="2980"/>
      <c r="T262" s="2980"/>
      <c r="U262" s="2980"/>
      <c r="V262" s="2980"/>
      <c r="W262" s="2980"/>
    </row>
    <row r="263" spans="7:23">
      <c r="G263" s="2980"/>
      <c r="H263" s="2980"/>
      <c r="I263" s="2980"/>
      <c r="J263" s="2980"/>
      <c r="K263" s="2980"/>
      <c r="L263" s="2980"/>
      <c r="M263" s="2980"/>
      <c r="N263" s="2980"/>
      <c r="O263" s="2980"/>
      <c r="P263" s="2980"/>
      <c r="Q263" s="2980"/>
      <c r="R263" s="2980"/>
      <c r="S263" s="2980"/>
      <c r="T263" s="2980"/>
      <c r="U263" s="2980"/>
      <c r="V263" s="2980"/>
      <c r="W263" s="2980"/>
    </row>
    <row r="264" spans="7:23">
      <c r="G264" s="2980"/>
      <c r="H264" s="2980"/>
      <c r="I264" s="2980"/>
      <c r="J264" s="2980"/>
      <c r="K264" s="2980"/>
      <c r="L264" s="2980"/>
      <c r="M264" s="2980"/>
      <c r="N264" s="2980"/>
      <c r="O264" s="2980"/>
      <c r="P264" s="2980"/>
      <c r="Q264" s="2980"/>
      <c r="R264" s="2980"/>
      <c r="S264" s="2980"/>
      <c r="T264" s="2980"/>
      <c r="U264" s="2980"/>
      <c r="V264" s="2980"/>
      <c r="W264" s="2980"/>
    </row>
    <row r="265" spans="7:23">
      <c r="G265" s="2980"/>
      <c r="H265" s="2980"/>
      <c r="I265" s="2980"/>
      <c r="J265" s="2980"/>
      <c r="K265" s="2980"/>
      <c r="L265" s="2980"/>
      <c r="M265" s="2980"/>
      <c r="N265" s="2980"/>
      <c r="O265" s="2980"/>
      <c r="P265" s="2980"/>
      <c r="Q265" s="2980"/>
      <c r="R265" s="2980"/>
      <c r="S265" s="2980"/>
      <c r="T265" s="2980"/>
      <c r="U265" s="2980"/>
      <c r="V265" s="2980"/>
      <c r="W265" s="2980"/>
    </row>
    <row r="266" spans="7:23">
      <c r="G266" s="2980"/>
      <c r="H266" s="2980"/>
      <c r="I266" s="2980"/>
      <c r="J266" s="2980"/>
      <c r="K266" s="2980"/>
      <c r="L266" s="2980"/>
      <c r="M266" s="2980"/>
      <c r="N266" s="2980"/>
      <c r="O266" s="2980"/>
      <c r="P266" s="2980"/>
      <c r="Q266" s="2980"/>
      <c r="R266" s="2980"/>
      <c r="S266" s="2980"/>
      <c r="T266" s="2980"/>
      <c r="U266" s="2980"/>
      <c r="V266" s="2980"/>
      <c r="W266" s="2980"/>
    </row>
    <row r="267" spans="7:23">
      <c r="G267" s="2980"/>
      <c r="H267" s="2980"/>
      <c r="I267" s="2980"/>
      <c r="J267" s="2980"/>
      <c r="K267" s="2980"/>
      <c r="L267" s="2980"/>
      <c r="M267" s="2980"/>
      <c r="N267" s="2980"/>
      <c r="O267" s="2980"/>
      <c r="P267" s="2980"/>
      <c r="Q267" s="2980"/>
      <c r="R267" s="2980"/>
      <c r="S267" s="2980"/>
      <c r="T267" s="2980"/>
      <c r="U267" s="2980"/>
      <c r="V267" s="2980"/>
      <c r="W267" s="2980"/>
    </row>
    <row r="268" spans="7:23">
      <c r="G268" s="2980"/>
      <c r="H268" s="2980"/>
      <c r="I268" s="2980"/>
      <c r="J268" s="2980"/>
      <c r="K268" s="2980"/>
      <c r="L268" s="2980"/>
      <c r="M268" s="2980"/>
      <c r="N268" s="2980"/>
      <c r="O268" s="2980"/>
      <c r="P268" s="2980"/>
      <c r="Q268" s="2980"/>
      <c r="R268" s="2980"/>
      <c r="S268" s="2980"/>
      <c r="T268" s="2980"/>
      <c r="U268" s="2980"/>
      <c r="V268" s="2980"/>
      <c r="W268" s="2980"/>
    </row>
    <row r="269" spans="7:23">
      <c r="G269" s="2980"/>
      <c r="H269" s="2980"/>
      <c r="I269" s="2980"/>
      <c r="J269" s="2980"/>
      <c r="K269" s="2980"/>
      <c r="L269" s="2980"/>
      <c r="M269" s="2980"/>
      <c r="N269" s="2980"/>
      <c r="O269" s="2980"/>
      <c r="P269" s="2980"/>
      <c r="Q269" s="2980"/>
      <c r="R269" s="2980"/>
      <c r="S269" s="2980"/>
      <c r="T269" s="2980"/>
      <c r="U269" s="2980"/>
      <c r="V269" s="2980"/>
      <c r="W269" s="2980"/>
    </row>
    <row r="270" spans="7:23">
      <c r="G270" s="2980"/>
      <c r="H270" s="2980"/>
      <c r="I270" s="2980"/>
      <c r="J270" s="2980"/>
      <c r="K270" s="2980"/>
      <c r="L270" s="2980"/>
      <c r="M270" s="2980"/>
      <c r="N270" s="2980"/>
      <c r="O270" s="2980"/>
      <c r="P270" s="2980"/>
      <c r="Q270" s="2980"/>
      <c r="R270" s="2980"/>
      <c r="S270" s="2980"/>
      <c r="T270" s="2980"/>
      <c r="U270" s="2980"/>
      <c r="V270" s="2980"/>
      <c r="W270" s="2980"/>
    </row>
    <row r="271" spans="7:23">
      <c r="G271" s="2980"/>
      <c r="H271" s="2980"/>
      <c r="I271" s="2980"/>
      <c r="J271" s="2980"/>
      <c r="K271" s="2980"/>
      <c r="L271" s="2980"/>
      <c r="M271" s="2980"/>
      <c r="N271" s="2980"/>
      <c r="O271" s="2980"/>
      <c r="P271" s="2980"/>
      <c r="Q271" s="2980"/>
      <c r="R271" s="2980"/>
      <c r="S271" s="2980"/>
      <c r="T271" s="2980"/>
      <c r="U271" s="2980"/>
      <c r="V271" s="2980"/>
      <c r="W271" s="2980"/>
    </row>
    <row r="272" spans="7:23">
      <c r="G272" s="2980"/>
      <c r="H272" s="2980"/>
      <c r="I272" s="2980"/>
      <c r="J272" s="2980"/>
      <c r="K272" s="2980"/>
      <c r="L272" s="2980"/>
      <c r="M272" s="2980"/>
      <c r="N272" s="2980"/>
      <c r="O272" s="2980"/>
      <c r="P272" s="2980"/>
      <c r="Q272" s="2980"/>
      <c r="R272" s="2980"/>
      <c r="S272" s="2980"/>
      <c r="T272" s="2980"/>
      <c r="U272" s="2980"/>
      <c r="V272" s="2980"/>
      <c r="W272" s="2980"/>
    </row>
    <row r="273" spans="7:23">
      <c r="G273" s="2980"/>
      <c r="H273" s="2980"/>
      <c r="I273" s="2980"/>
      <c r="J273" s="2980"/>
      <c r="K273" s="2980"/>
      <c r="L273" s="2980"/>
      <c r="M273" s="2980"/>
      <c r="N273" s="2980"/>
      <c r="O273" s="2980"/>
      <c r="P273" s="2980"/>
      <c r="Q273" s="2980"/>
      <c r="R273" s="2980"/>
      <c r="S273" s="2980"/>
      <c r="T273" s="2980"/>
      <c r="U273" s="2980"/>
      <c r="V273" s="2980"/>
      <c r="W273" s="2980"/>
    </row>
    <row r="274" spans="7:23">
      <c r="G274" s="2980"/>
      <c r="H274" s="2980"/>
      <c r="I274" s="2980"/>
      <c r="J274" s="2980"/>
      <c r="K274" s="2980"/>
      <c r="L274" s="2980"/>
      <c r="M274" s="2980"/>
      <c r="N274" s="2980"/>
      <c r="O274" s="2980"/>
      <c r="P274" s="2980"/>
      <c r="Q274" s="2980"/>
      <c r="R274" s="2980"/>
      <c r="S274" s="2980"/>
      <c r="T274" s="2980"/>
      <c r="U274" s="2980"/>
      <c r="V274" s="2980"/>
      <c r="W274" s="2980"/>
    </row>
    <row r="275" spans="7:23">
      <c r="G275" s="2980"/>
      <c r="H275" s="2980"/>
      <c r="I275" s="2980"/>
      <c r="J275" s="2980"/>
      <c r="K275" s="2980"/>
      <c r="L275" s="2980"/>
      <c r="M275" s="2980"/>
      <c r="N275" s="2980"/>
      <c r="O275" s="2980"/>
      <c r="P275" s="2980"/>
      <c r="Q275" s="2980"/>
      <c r="R275" s="2980"/>
      <c r="S275" s="2980"/>
      <c r="T275" s="2980"/>
      <c r="U275" s="2980"/>
      <c r="V275" s="2980"/>
      <c r="W275" s="2980"/>
    </row>
    <row r="276" spans="7:23">
      <c r="G276" s="2980"/>
      <c r="H276" s="2980"/>
      <c r="I276" s="2980"/>
      <c r="J276" s="2980"/>
      <c r="K276" s="2980"/>
      <c r="L276" s="2980"/>
      <c r="M276" s="2980"/>
      <c r="N276" s="2980"/>
      <c r="O276" s="2980"/>
      <c r="P276" s="2980"/>
      <c r="Q276" s="2980"/>
      <c r="R276" s="2980"/>
      <c r="S276" s="2980"/>
      <c r="T276" s="2980"/>
      <c r="U276" s="2980"/>
      <c r="V276" s="2980"/>
      <c r="W276" s="2980"/>
    </row>
    <row r="277" spans="7:23">
      <c r="G277" s="2980"/>
      <c r="H277" s="2980"/>
      <c r="I277" s="2980"/>
      <c r="J277" s="2980"/>
      <c r="K277" s="2980"/>
      <c r="L277" s="2980"/>
      <c r="M277" s="2980"/>
      <c r="N277" s="2980"/>
      <c r="O277" s="2980"/>
      <c r="P277" s="2980"/>
      <c r="Q277" s="2980"/>
      <c r="R277" s="2980"/>
      <c r="S277" s="2980"/>
      <c r="T277" s="2980"/>
      <c r="U277" s="2980"/>
      <c r="V277" s="2980"/>
      <c r="W277" s="2980"/>
    </row>
    <row r="278" spans="7:23">
      <c r="G278" s="2980"/>
      <c r="H278" s="2980"/>
      <c r="I278" s="2980"/>
      <c r="J278" s="2980"/>
      <c r="K278" s="2980"/>
      <c r="L278" s="2980"/>
      <c r="M278" s="2980"/>
      <c r="N278" s="2980"/>
      <c r="O278" s="2980"/>
      <c r="P278" s="2980"/>
      <c r="Q278" s="2980"/>
      <c r="R278" s="2980"/>
      <c r="S278" s="2980"/>
      <c r="T278" s="2980"/>
      <c r="U278" s="2980"/>
      <c r="V278" s="2980"/>
      <c r="W278" s="2980"/>
    </row>
    <row r="279" spans="7:23">
      <c r="G279" s="2980"/>
      <c r="H279" s="2980"/>
      <c r="I279" s="2980"/>
      <c r="J279" s="2980"/>
      <c r="K279" s="2980"/>
      <c r="L279" s="2980"/>
      <c r="M279" s="2980"/>
      <c r="N279" s="2980"/>
      <c r="O279" s="2980"/>
      <c r="P279" s="2980"/>
      <c r="Q279" s="2980"/>
      <c r="R279" s="2980"/>
      <c r="S279" s="2980"/>
      <c r="T279" s="2980"/>
      <c r="U279" s="2980"/>
      <c r="V279" s="2980"/>
      <c r="W279" s="2980"/>
    </row>
    <row r="280" spans="7:23">
      <c r="G280" s="2980"/>
      <c r="H280" s="2980"/>
      <c r="I280" s="2980"/>
      <c r="J280" s="2980"/>
      <c r="K280" s="2980"/>
      <c r="L280" s="2980"/>
      <c r="M280" s="2980"/>
      <c r="N280" s="2980"/>
      <c r="O280" s="2980"/>
      <c r="P280" s="2980"/>
      <c r="Q280" s="2980"/>
      <c r="R280" s="2980"/>
      <c r="S280" s="2980"/>
      <c r="T280" s="2980"/>
      <c r="U280" s="2980"/>
      <c r="V280" s="2980"/>
      <c r="W280" s="2980"/>
    </row>
    <row r="281" spans="7:23">
      <c r="G281" s="2980"/>
      <c r="H281" s="2980"/>
      <c r="I281" s="2980"/>
      <c r="J281" s="2980"/>
      <c r="K281" s="2980"/>
      <c r="L281" s="2980"/>
      <c r="M281" s="2980"/>
      <c r="N281" s="2980"/>
      <c r="O281" s="2980"/>
      <c r="P281" s="2980"/>
      <c r="Q281" s="2980"/>
      <c r="R281" s="2980"/>
      <c r="S281" s="2980"/>
      <c r="T281" s="2980"/>
      <c r="U281" s="2980"/>
      <c r="V281" s="2980"/>
      <c r="W281" s="2980"/>
    </row>
    <row r="282" spans="7:23">
      <c r="G282" s="2980"/>
      <c r="H282" s="2980"/>
      <c r="I282" s="2980"/>
      <c r="J282" s="2980"/>
      <c r="K282" s="2980"/>
      <c r="L282" s="2980"/>
      <c r="M282" s="2980"/>
      <c r="N282" s="2980"/>
      <c r="O282" s="2980"/>
      <c r="P282" s="2980"/>
      <c r="Q282" s="2980"/>
      <c r="R282" s="2980"/>
      <c r="S282" s="2980"/>
      <c r="T282" s="2980"/>
      <c r="U282" s="2980"/>
      <c r="V282" s="2980"/>
      <c r="W282" s="2980"/>
    </row>
    <row r="283" spans="7:23">
      <c r="G283" s="2980"/>
      <c r="H283" s="2980"/>
      <c r="I283" s="2980"/>
      <c r="J283" s="2980"/>
      <c r="K283" s="2980"/>
      <c r="L283" s="2980"/>
      <c r="M283" s="2980"/>
      <c r="N283" s="2980"/>
      <c r="O283" s="2980"/>
      <c r="P283" s="2980"/>
      <c r="Q283" s="2980"/>
      <c r="R283" s="2980"/>
      <c r="S283" s="2980"/>
      <c r="T283" s="2980"/>
      <c r="U283" s="2980"/>
      <c r="V283" s="2980"/>
      <c r="W283" s="2980"/>
    </row>
    <row r="284" spans="7:23">
      <c r="G284" s="2980"/>
      <c r="H284" s="2980"/>
      <c r="I284" s="2980"/>
      <c r="J284" s="2980"/>
      <c r="K284" s="2980"/>
      <c r="L284" s="2980"/>
      <c r="M284" s="2980"/>
      <c r="N284" s="2980"/>
      <c r="O284" s="2980"/>
      <c r="P284" s="2980"/>
      <c r="Q284" s="2980"/>
      <c r="R284" s="2980"/>
      <c r="S284" s="2980"/>
      <c r="T284" s="2980"/>
      <c r="U284" s="2980"/>
      <c r="V284" s="2980"/>
      <c r="W284" s="2980"/>
    </row>
    <row r="285" spans="7:23">
      <c r="G285" s="2980"/>
      <c r="H285" s="2980"/>
      <c r="I285" s="2980"/>
      <c r="J285" s="2980"/>
      <c r="K285" s="2980"/>
      <c r="L285" s="2980"/>
      <c r="M285" s="2980"/>
      <c r="N285" s="2980"/>
      <c r="O285" s="2980"/>
      <c r="P285" s="2980"/>
      <c r="Q285" s="2980"/>
      <c r="R285" s="2980"/>
      <c r="S285" s="2980"/>
      <c r="T285" s="2980"/>
      <c r="U285" s="2980"/>
      <c r="V285" s="2980"/>
      <c r="W285" s="2980"/>
    </row>
    <row r="286" spans="7:23">
      <c r="G286" s="2980"/>
      <c r="H286" s="2980"/>
      <c r="I286" s="2980"/>
      <c r="J286" s="2980"/>
      <c r="K286" s="2980"/>
      <c r="L286" s="2980"/>
      <c r="M286" s="2980"/>
      <c r="N286" s="2980"/>
      <c r="O286" s="2980"/>
      <c r="P286" s="2980"/>
      <c r="Q286" s="2980"/>
      <c r="R286" s="2980"/>
      <c r="S286" s="2980"/>
      <c r="T286" s="2980"/>
      <c r="U286" s="2980"/>
      <c r="V286" s="2980"/>
      <c r="W286" s="2980"/>
    </row>
    <row r="287" spans="7:23">
      <c r="G287" s="2980"/>
      <c r="H287" s="2980"/>
      <c r="I287" s="2980"/>
      <c r="J287" s="2980"/>
      <c r="K287" s="2980"/>
      <c r="L287" s="2980"/>
      <c r="M287" s="2980"/>
      <c r="N287" s="2980"/>
      <c r="O287" s="2980"/>
      <c r="P287" s="2980"/>
      <c r="Q287" s="2980"/>
      <c r="R287" s="2980"/>
      <c r="S287" s="2980"/>
      <c r="T287" s="2980"/>
      <c r="U287" s="2980"/>
      <c r="V287" s="2980"/>
      <c r="W287" s="2980"/>
    </row>
    <row r="288" spans="7:23">
      <c r="G288" s="2980"/>
      <c r="H288" s="2980"/>
      <c r="I288" s="2980"/>
      <c r="J288" s="2980"/>
      <c r="K288" s="2980"/>
      <c r="L288" s="2980"/>
      <c r="M288" s="2980"/>
      <c r="N288" s="2980"/>
      <c r="O288" s="2980"/>
      <c r="P288" s="2980"/>
      <c r="Q288" s="2980"/>
      <c r="R288" s="2980"/>
      <c r="S288" s="2980"/>
      <c r="T288" s="2980"/>
      <c r="U288" s="2980"/>
      <c r="V288" s="2980"/>
      <c r="W288" s="2980"/>
    </row>
    <row r="289" spans="7:23">
      <c r="G289" s="2980"/>
      <c r="H289" s="2980"/>
      <c r="I289" s="2980"/>
      <c r="J289" s="2980"/>
      <c r="K289" s="2980"/>
      <c r="L289" s="2980"/>
      <c r="M289" s="2980"/>
      <c r="N289" s="2980"/>
      <c r="O289" s="2980"/>
      <c r="P289" s="2980"/>
      <c r="Q289" s="2980"/>
      <c r="R289" s="2980"/>
      <c r="S289" s="2980"/>
      <c r="T289" s="2980"/>
      <c r="U289" s="2980"/>
      <c r="V289" s="2980"/>
      <c r="W289" s="2980"/>
    </row>
    <row r="290" spans="7:23">
      <c r="G290" s="2980"/>
      <c r="H290" s="2980"/>
      <c r="I290" s="2980"/>
      <c r="J290" s="2980"/>
      <c r="K290" s="2980"/>
      <c r="L290" s="2980"/>
      <c r="M290" s="2980"/>
      <c r="N290" s="2980"/>
      <c r="O290" s="2980"/>
      <c r="P290" s="2980"/>
      <c r="Q290" s="2980"/>
      <c r="R290" s="2980"/>
      <c r="S290" s="2980"/>
      <c r="T290" s="2980"/>
      <c r="U290" s="2980"/>
      <c r="V290" s="2980"/>
      <c r="W290" s="2980"/>
    </row>
    <row r="291" spans="7:23">
      <c r="G291" s="2980"/>
      <c r="H291" s="2980"/>
      <c r="I291" s="2980"/>
      <c r="J291" s="2980"/>
      <c r="K291" s="2980"/>
      <c r="L291" s="2980"/>
      <c r="M291" s="2980"/>
      <c r="N291" s="2980"/>
      <c r="O291" s="2980"/>
      <c r="P291" s="2980"/>
      <c r="Q291" s="2980"/>
      <c r="R291" s="2980"/>
      <c r="S291" s="2980"/>
      <c r="T291" s="2980"/>
      <c r="U291" s="2980"/>
      <c r="V291" s="2980"/>
      <c r="W291" s="2980"/>
    </row>
    <row r="292" spans="7:23">
      <c r="G292" s="2980"/>
      <c r="H292" s="2980"/>
      <c r="I292" s="2980"/>
      <c r="J292" s="2980"/>
      <c r="K292" s="2980"/>
      <c r="L292" s="2980"/>
      <c r="M292" s="2980"/>
      <c r="N292" s="2980"/>
      <c r="O292" s="2980"/>
      <c r="P292" s="2980"/>
      <c r="Q292" s="2980"/>
      <c r="R292" s="2980"/>
      <c r="S292" s="2980"/>
      <c r="T292" s="2980"/>
      <c r="U292" s="2980"/>
      <c r="V292" s="2980"/>
      <c r="W292" s="2980"/>
    </row>
    <row r="293" spans="7:23">
      <c r="G293" s="2980"/>
      <c r="H293" s="2980"/>
      <c r="I293" s="2980"/>
      <c r="J293" s="2980"/>
      <c r="K293" s="2980"/>
      <c r="L293" s="2980"/>
      <c r="M293" s="2980"/>
      <c r="N293" s="2980"/>
      <c r="O293" s="2980"/>
      <c r="P293" s="2980"/>
      <c r="Q293" s="2980"/>
      <c r="R293" s="2980"/>
      <c r="S293" s="2980"/>
      <c r="T293" s="2980"/>
      <c r="U293" s="2980"/>
      <c r="V293" s="2980"/>
      <c r="W293" s="2980"/>
    </row>
    <row r="294" spans="7:23">
      <c r="G294" s="2980"/>
      <c r="H294" s="2980"/>
      <c r="I294" s="2980"/>
      <c r="J294" s="2980"/>
      <c r="K294" s="2980"/>
      <c r="L294" s="2980"/>
      <c r="M294" s="2980"/>
      <c r="N294" s="2980"/>
      <c r="O294" s="2980"/>
      <c r="P294" s="2980"/>
      <c r="Q294" s="2980"/>
      <c r="R294" s="2980"/>
      <c r="S294" s="2980"/>
      <c r="T294" s="2980"/>
      <c r="U294" s="2980"/>
      <c r="V294" s="2980"/>
      <c r="W294" s="2980"/>
    </row>
    <row r="295" spans="7:23">
      <c r="G295" s="2980"/>
      <c r="H295" s="2980"/>
      <c r="I295" s="2980"/>
      <c r="J295" s="2980"/>
      <c r="K295" s="2980"/>
      <c r="L295" s="2980"/>
      <c r="M295" s="2980"/>
      <c r="N295" s="2980"/>
      <c r="O295" s="2980"/>
      <c r="P295" s="2980"/>
      <c r="Q295" s="2980"/>
      <c r="R295" s="2980"/>
      <c r="S295" s="2980"/>
      <c r="T295" s="2980"/>
      <c r="U295" s="2980"/>
      <c r="V295" s="2980"/>
      <c r="W295" s="2980"/>
    </row>
    <row r="296" spans="7:23">
      <c r="G296" s="2980"/>
      <c r="H296" s="2980"/>
      <c r="I296" s="2980"/>
      <c r="J296" s="2980"/>
      <c r="K296" s="2980"/>
      <c r="L296" s="2980"/>
      <c r="M296" s="2980"/>
      <c r="N296" s="2980"/>
      <c r="O296" s="2980"/>
      <c r="P296" s="2980"/>
      <c r="Q296" s="2980"/>
      <c r="R296" s="2980"/>
      <c r="S296" s="2980"/>
      <c r="T296" s="2980"/>
      <c r="U296" s="2980"/>
      <c r="V296" s="2980"/>
      <c r="W296" s="2980"/>
    </row>
    <row r="297" spans="7:23">
      <c r="G297" s="2980"/>
      <c r="H297" s="2980"/>
      <c r="I297" s="2980"/>
      <c r="J297" s="2980"/>
      <c r="K297" s="2980"/>
      <c r="L297" s="2980"/>
      <c r="M297" s="2980"/>
      <c r="N297" s="2980"/>
      <c r="O297" s="2980"/>
      <c r="P297" s="2980"/>
      <c r="Q297" s="2980"/>
      <c r="R297" s="2980"/>
      <c r="S297" s="2980"/>
      <c r="T297" s="2980"/>
      <c r="U297" s="2980"/>
      <c r="V297" s="2980"/>
      <c r="W297" s="2980"/>
    </row>
    <row r="298" spans="7:23">
      <c r="G298" s="2980"/>
      <c r="H298" s="2980"/>
      <c r="I298" s="2980"/>
      <c r="J298" s="2980"/>
      <c r="K298" s="2980"/>
      <c r="L298" s="2980"/>
      <c r="M298" s="2980"/>
      <c r="N298" s="2980"/>
      <c r="O298" s="2980"/>
      <c r="P298" s="2980"/>
      <c r="Q298" s="2980"/>
      <c r="R298" s="2980"/>
      <c r="S298" s="2980"/>
      <c r="T298" s="2980"/>
      <c r="U298" s="2980"/>
      <c r="V298" s="2980"/>
      <c r="W298" s="2980"/>
    </row>
    <row r="299" spans="7:23">
      <c r="G299" s="2980"/>
      <c r="H299" s="2980"/>
      <c r="I299" s="2980"/>
      <c r="J299" s="2980"/>
      <c r="K299" s="2980"/>
      <c r="L299" s="2980"/>
      <c r="M299" s="2980"/>
      <c r="N299" s="2980"/>
      <c r="O299" s="2980"/>
      <c r="P299" s="2980"/>
      <c r="Q299" s="2980"/>
      <c r="R299" s="2980"/>
      <c r="S299" s="2980"/>
      <c r="T299" s="2980"/>
      <c r="U299" s="2980"/>
      <c r="V299" s="2980"/>
      <c r="W299" s="2980"/>
    </row>
    <row r="300" spans="7:23">
      <c r="G300" s="2980"/>
      <c r="H300" s="2980"/>
      <c r="I300" s="2980"/>
      <c r="J300" s="2980"/>
      <c r="K300" s="2980"/>
      <c r="L300" s="2980"/>
      <c r="M300" s="2980"/>
      <c r="N300" s="2980"/>
      <c r="O300" s="2980"/>
      <c r="P300" s="2980"/>
      <c r="Q300" s="2980"/>
      <c r="R300" s="2980"/>
      <c r="S300" s="2980"/>
      <c r="T300" s="2980"/>
      <c r="U300" s="2980"/>
      <c r="V300" s="2980"/>
      <c r="W300" s="2980"/>
    </row>
    <row r="301" spans="7:23">
      <c r="G301" s="2980"/>
      <c r="H301" s="2980"/>
      <c r="I301" s="2980"/>
      <c r="J301" s="2980"/>
      <c r="K301" s="2980"/>
      <c r="L301" s="2980"/>
      <c r="M301" s="2980"/>
      <c r="N301" s="2980"/>
      <c r="O301" s="2980"/>
      <c r="P301" s="2980"/>
      <c r="Q301" s="2980"/>
      <c r="R301" s="2980"/>
      <c r="S301" s="2980"/>
      <c r="T301" s="2980"/>
      <c r="U301" s="2980"/>
      <c r="V301" s="2980"/>
      <c r="W301" s="2980"/>
    </row>
    <row r="302" spans="7:23">
      <c r="G302" s="2980"/>
      <c r="H302" s="2980"/>
      <c r="I302" s="2980"/>
      <c r="J302" s="2980"/>
      <c r="K302" s="2980"/>
      <c r="L302" s="2980"/>
      <c r="M302" s="2980"/>
      <c r="N302" s="2980"/>
      <c r="O302" s="2980"/>
      <c r="P302" s="2980"/>
      <c r="Q302" s="2980"/>
      <c r="R302" s="2980"/>
      <c r="S302" s="2980"/>
      <c r="T302" s="2980"/>
      <c r="U302" s="2980"/>
      <c r="V302" s="2980"/>
      <c r="W302" s="2980"/>
    </row>
    <row r="303" spans="7:23">
      <c r="G303" s="2980"/>
      <c r="H303" s="2980"/>
      <c r="I303" s="2980"/>
      <c r="J303" s="2980"/>
      <c r="K303" s="2980"/>
      <c r="L303" s="2980"/>
      <c r="M303" s="2980"/>
      <c r="N303" s="2980"/>
      <c r="O303" s="2980"/>
      <c r="P303" s="2980"/>
      <c r="Q303" s="2980"/>
      <c r="R303" s="2980"/>
      <c r="S303" s="2980"/>
      <c r="T303" s="2980"/>
      <c r="U303" s="2980"/>
      <c r="V303" s="2980"/>
      <c r="W303" s="2980"/>
    </row>
    <row r="304" spans="7:23">
      <c r="G304" s="2980"/>
      <c r="H304" s="2980"/>
      <c r="I304" s="2980"/>
      <c r="J304" s="2980"/>
      <c r="K304" s="2980"/>
      <c r="L304" s="2980"/>
      <c r="M304" s="2980"/>
      <c r="N304" s="2980"/>
      <c r="O304" s="2980"/>
      <c r="P304" s="2980"/>
      <c r="Q304" s="2980"/>
      <c r="R304" s="2980"/>
      <c r="S304" s="2980"/>
      <c r="T304" s="2980"/>
      <c r="U304" s="2980"/>
      <c r="V304" s="2980"/>
      <c r="W304" s="2980"/>
    </row>
    <row r="305" spans="7:23">
      <c r="G305" s="2980"/>
      <c r="H305" s="2980"/>
      <c r="I305" s="2980"/>
      <c r="J305" s="2980"/>
      <c r="K305" s="2980"/>
      <c r="L305" s="2980"/>
      <c r="M305" s="2980"/>
      <c r="N305" s="2980"/>
      <c r="O305" s="2980"/>
      <c r="P305" s="2980"/>
      <c r="Q305" s="2980"/>
      <c r="R305" s="2980"/>
      <c r="S305" s="2980"/>
      <c r="T305" s="2980"/>
      <c r="U305" s="2980"/>
      <c r="V305" s="2980"/>
      <c r="W305" s="2980"/>
    </row>
    <row r="306" spans="7:23">
      <c r="G306" s="2980"/>
      <c r="H306" s="2980"/>
      <c r="I306" s="2980"/>
      <c r="J306" s="2980"/>
      <c r="K306" s="2980"/>
      <c r="L306" s="2980"/>
      <c r="M306" s="2980"/>
      <c r="N306" s="2980"/>
      <c r="O306" s="2980"/>
      <c r="P306" s="2980"/>
      <c r="Q306" s="2980"/>
      <c r="R306" s="2980"/>
      <c r="S306" s="2980"/>
      <c r="T306" s="2980"/>
      <c r="U306" s="2980"/>
      <c r="V306" s="2980"/>
      <c r="W306" s="2980"/>
    </row>
    <row r="307" spans="7:23">
      <c r="G307" s="2980"/>
      <c r="H307" s="2980"/>
      <c r="I307" s="2980"/>
      <c r="J307" s="2980"/>
      <c r="K307" s="2980"/>
      <c r="L307" s="2980"/>
      <c r="M307" s="2980"/>
      <c r="N307" s="2980"/>
      <c r="O307" s="2980"/>
      <c r="P307" s="2980"/>
      <c r="Q307" s="2980"/>
      <c r="R307" s="2980"/>
      <c r="S307" s="2980"/>
      <c r="T307" s="2980"/>
      <c r="U307" s="2980"/>
      <c r="V307" s="2980"/>
      <c r="W307" s="2980"/>
    </row>
    <row r="308" spans="7:23">
      <c r="G308" s="2980"/>
      <c r="H308" s="2980"/>
      <c r="I308" s="2980"/>
      <c r="J308" s="2980"/>
      <c r="K308" s="2980"/>
      <c r="L308" s="2980"/>
      <c r="M308" s="2980"/>
      <c r="N308" s="2980"/>
      <c r="O308" s="2980"/>
      <c r="P308" s="2980"/>
      <c r="Q308" s="2980"/>
      <c r="R308" s="2980"/>
      <c r="S308" s="2980"/>
      <c r="T308" s="2980"/>
      <c r="U308" s="2980"/>
      <c r="V308" s="2980"/>
      <c r="W308" s="2980"/>
    </row>
    <row r="309" spans="7:23">
      <c r="G309" s="2980"/>
      <c r="H309" s="2980"/>
      <c r="I309" s="2980"/>
      <c r="J309" s="2980"/>
      <c r="K309" s="2980"/>
      <c r="L309" s="2980"/>
      <c r="M309" s="2980"/>
      <c r="N309" s="2980"/>
      <c r="O309" s="2980"/>
      <c r="P309" s="2980"/>
      <c r="Q309" s="2980"/>
      <c r="R309" s="2980"/>
      <c r="S309" s="2980"/>
      <c r="T309" s="2980"/>
      <c r="U309" s="2980"/>
      <c r="V309" s="2980"/>
      <c r="W309" s="2980"/>
    </row>
    <row r="310" spans="7:23">
      <c r="G310" s="2980"/>
      <c r="H310" s="2980"/>
      <c r="I310" s="2980"/>
      <c r="J310" s="2980"/>
      <c r="K310" s="2980"/>
      <c r="L310" s="2980"/>
      <c r="M310" s="2980"/>
      <c r="N310" s="2980"/>
      <c r="O310" s="2980"/>
      <c r="P310" s="2980"/>
      <c r="Q310" s="2980"/>
      <c r="R310" s="2980"/>
      <c r="S310" s="2980"/>
      <c r="T310" s="2980"/>
      <c r="U310" s="2980"/>
      <c r="V310" s="2980"/>
      <c r="W310" s="2980"/>
    </row>
    <row r="311" spans="7:23">
      <c r="G311" s="2980"/>
      <c r="H311" s="2980"/>
      <c r="I311" s="2980"/>
      <c r="J311" s="2980"/>
      <c r="K311" s="2980"/>
      <c r="L311" s="2980"/>
      <c r="M311" s="2980"/>
      <c r="N311" s="2980"/>
      <c r="O311" s="2980"/>
      <c r="P311" s="2980"/>
      <c r="Q311" s="2980"/>
      <c r="R311" s="2980"/>
      <c r="S311" s="2980"/>
      <c r="T311" s="2980"/>
      <c r="U311" s="2980"/>
      <c r="V311" s="2980"/>
      <c r="W311" s="2980"/>
    </row>
    <row r="312" spans="7:23">
      <c r="G312" s="2980"/>
      <c r="H312" s="2980"/>
      <c r="I312" s="2980"/>
      <c r="J312" s="2980"/>
      <c r="K312" s="2980"/>
      <c r="L312" s="2980"/>
      <c r="M312" s="2980"/>
      <c r="N312" s="2980"/>
      <c r="O312" s="2980"/>
      <c r="P312" s="2980"/>
      <c r="Q312" s="2980"/>
      <c r="R312" s="2980"/>
      <c r="S312" s="2980"/>
      <c r="T312" s="2980"/>
      <c r="U312" s="2980"/>
      <c r="V312" s="2980"/>
      <c r="W312" s="2980"/>
    </row>
    <row r="313" spans="7:23">
      <c r="G313" s="2980"/>
      <c r="H313" s="2980"/>
      <c r="I313" s="2980"/>
      <c r="J313" s="2980"/>
      <c r="K313" s="2980"/>
      <c r="L313" s="2980"/>
      <c r="M313" s="2980"/>
      <c r="N313" s="2980"/>
      <c r="O313" s="2980"/>
      <c r="P313" s="2980"/>
      <c r="Q313" s="2980"/>
      <c r="R313" s="2980"/>
      <c r="S313" s="2980"/>
      <c r="T313" s="2980"/>
      <c r="U313" s="2980"/>
      <c r="V313" s="2980"/>
      <c r="W313" s="2980"/>
    </row>
    <row r="314" spans="7:23">
      <c r="G314" s="2980"/>
      <c r="H314" s="2980"/>
      <c r="I314" s="2980"/>
      <c r="J314" s="2980"/>
      <c r="K314" s="2980"/>
      <c r="L314" s="2980"/>
      <c r="M314" s="2980"/>
      <c r="N314" s="2980"/>
      <c r="O314" s="2980"/>
      <c r="P314" s="2980"/>
      <c r="Q314" s="2980"/>
      <c r="R314" s="2980"/>
      <c r="S314" s="2980"/>
      <c r="T314" s="2980"/>
      <c r="U314" s="2980"/>
      <c r="V314" s="2980"/>
      <c r="W314" s="2980"/>
    </row>
    <row r="315" spans="7:23">
      <c r="G315" s="2980"/>
      <c r="H315" s="2980"/>
      <c r="I315" s="2980"/>
      <c r="J315" s="2980"/>
      <c r="K315" s="2980"/>
      <c r="L315" s="2980"/>
      <c r="M315" s="2980"/>
      <c r="N315" s="2980"/>
      <c r="O315" s="2980"/>
      <c r="P315" s="2980"/>
      <c r="Q315" s="2980"/>
      <c r="R315" s="2980"/>
      <c r="S315" s="2980"/>
      <c r="T315" s="2980"/>
      <c r="U315" s="2980"/>
      <c r="V315" s="2980"/>
      <c r="W315" s="2980"/>
    </row>
    <row r="316" spans="7:23">
      <c r="G316" s="2980"/>
      <c r="H316" s="2980"/>
      <c r="I316" s="2980"/>
      <c r="J316" s="2980"/>
      <c r="K316" s="2980"/>
      <c r="L316" s="2980"/>
      <c r="M316" s="2980"/>
      <c r="N316" s="2980"/>
      <c r="O316" s="2980"/>
      <c r="P316" s="2980"/>
      <c r="Q316" s="2980"/>
      <c r="R316" s="2980"/>
      <c r="S316" s="2980"/>
      <c r="T316" s="2980"/>
      <c r="U316" s="2980"/>
      <c r="V316" s="2980"/>
      <c r="W316" s="2980"/>
    </row>
    <row r="317" spans="7:23">
      <c r="G317" s="2980"/>
      <c r="H317" s="2980"/>
      <c r="I317" s="2980"/>
      <c r="J317" s="2980"/>
      <c r="K317" s="2980"/>
      <c r="L317" s="2980"/>
      <c r="M317" s="2980"/>
      <c r="N317" s="2980"/>
      <c r="O317" s="2980"/>
      <c r="P317" s="2980"/>
      <c r="Q317" s="2980"/>
      <c r="R317" s="2980"/>
      <c r="S317" s="2980"/>
      <c r="T317" s="2980"/>
      <c r="U317" s="2980"/>
      <c r="V317" s="2980"/>
      <c r="W317" s="2980"/>
    </row>
    <row r="318" spans="7:23">
      <c r="G318" s="2980"/>
      <c r="H318" s="2980"/>
      <c r="I318" s="2980"/>
      <c r="J318" s="2980"/>
      <c r="K318" s="2980"/>
      <c r="L318" s="2980"/>
      <c r="M318" s="2980"/>
      <c r="N318" s="2980"/>
      <c r="O318" s="2980"/>
      <c r="P318" s="2980"/>
      <c r="Q318" s="2980"/>
      <c r="R318" s="2980"/>
      <c r="S318" s="2980"/>
      <c r="T318" s="2980"/>
      <c r="U318" s="2980"/>
      <c r="V318" s="2980"/>
      <c r="W318" s="2980"/>
    </row>
    <row r="319" spans="7:23">
      <c r="G319" s="2980"/>
      <c r="H319" s="2980"/>
      <c r="I319" s="2980"/>
      <c r="J319" s="2980"/>
      <c r="K319" s="2980"/>
      <c r="L319" s="2980"/>
      <c r="M319" s="2980"/>
      <c r="N319" s="2980"/>
      <c r="O319" s="2980"/>
      <c r="P319" s="2980"/>
      <c r="Q319" s="2980"/>
      <c r="R319" s="2980"/>
      <c r="S319" s="2980"/>
      <c r="T319" s="2980"/>
      <c r="U319" s="2980"/>
      <c r="V319" s="2980"/>
      <c r="W319" s="2980"/>
    </row>
    <row r="320" spans="7:23">
      <c r="G320" s="2980"/>
      <c r="H320" s="2980"/>
      <c r="I320" s="2980"/>
      <c r="J320" s="2980"/>
      <c r="K320" s="2980"/>
      <c r="L320" s="2980"/>
      <c r="M320" s="2980"/>
      <c r="N320" s="2980"/>
      <c r="O320" s="2980"/>
      <c r="P320" s="2980"/>
      <c r="Q320" s="2980"/>
      <c r="R320" s="2980"/>
      <c r="S320" s="2980"/>
      <c r="T320" s="2980"/>
      <c r="U320" s="2980"/>
      <c r="V320" s="2980"/>
      <c r="W320" s="2980"/>
    </row>
    <row r="321" spans="7:23">
      <c r="G321" s="2980"/>
      <c r="H321" s="2980"/>
      <c r="I321" s="2980"/>
      <c r="J321" s="2980"/>
      <c r="K321" s="2980"/>
      <c r="L321" s="2980"/>
      <c r="M321" s="2980"/>
      <c r="N321" s="2980"/>
      <c r="O321" s="2980"/>
      <c r="P321" s="2980"/>
      <c r="Q321" s="2980"/>
      <c r="R321" s="2980"/>
      <c r="S321" s="2980"/>
      <c r="T321" s="2980"/>
      <c r="U321" s="2980"/>
      <c r="V321" s="2980"/>
      <c r="W321" s="2980"/>
    </row>
    <row r="322" spans="7:23">
      <c r="G322" s="2980"/>
      <c r="H322" s="2980"/>
      <c r="I322" s="2980"/>
      <c r="J322" s="2980"/>
      <c r="K322" s="2980"/>
      <c r="L322" s="2980"/>
      <c r="M322" s="2980"/>
      <c r="N322" s="2980"/>
      <c r="O322" s="2980"/>
      <c r="P322" s="2980"/>
      <c r="Q322" s="2980"/>
      <c r="R322" s="2980"/>
      <c r="S322" s="2980"/>
      <c r="T322" s="2980"/>
      <c r="U322" s="2980"/>
      <c r="V322" s="2980"/>
      <c r="W322" s="2980"/>
    </row>
    <row r="323" spans="7:23">
      <c r="G323" s="2980"/>
      <c r="H323" s="2980"/>
      <c r="I323" s="2980"/>
      <c r="J323" s="2980"/>
      <c r="K323" s="2980"/>
      <c r="L323" s="2980"/>
      <c r="M323" s="2980"/>
      <c r="N323" s="2980"/>
      <c r="O323" s="2980"/>
      <c r="P323" s="2980"/>
      <c r="Q323" s="2980"/>
      <c r="R323" s="2980"/>
      <c r="S323" s="2980"/>
      <c r="T323" s="2980"/>
      <c r="U323" s="2980"/>
      <c r="V323" s="2980"/>
      <c r="W323" s="2980"/>
    </row>
    <row r="324" spans="7:23">
      <c r="G324" s="2980"/>
      <c r="H324" s="2980"/>
      <c r="I324" s="2980"/>
      <c r="J324" s="2980"/>
      <c r="K324" s="2980"/>
      <c r="L324" s="2980"/>
      <c r="M324" s="2980"/>
      <c r="N324" s="2980"/>
      <c r="O324" s="2980"/>
      <c r="P324" s="2980"/>
      <c r="Q324" s="2980"/>
      <c r="R324" s="2980"/>
      <c r="S324" s="2980"/>
      <c r="T324" s="2980"/>
      <c r="U324" s="2980"/>
      <c r="V324" s="2980"/>
      <c r="W324" s="2980"/>
    </row>
    <row r="325" spans="7:23">
      <c r="G325" s="2980"/>
      <c r="H325" s="2980"/>
      <c r="I325" s="2980"/>
      <c r="J325" s="2980"/>
      <c r="K325" s="2980"/>
      <c r="L325" s="2980"/>
      <c r="M325" s="2980"/>
      <c r="N325" s="2980"/>
      <c r="O325" s="2980"/>
      <c r="P325" s="2980"/>
      <c r="Q325" s="2980"/>
      <c r="R325" s="2980"/>
      <c r="S325" s="2980"/>
      <c r="T325" s="2980"/>
      <c r="U325" s="2980"/>
      <c r="V325" s="2980"/>
      <c r="W325" s="2980"/>
    </row>
    <row r="326" spans="7:23">
      <c r="G326" s="2980"/>
      <c r="H326" s="2980"/>
      <c r="I326" s="2980"/>
      <c r="J326" s="2980"/>
      <c r="K326" s="2980"/>
      <c r="L326" s="2980"/>
      <c r="M326" s="2980"/>
      <c r="N326" s="2980"/>
      <c r="O326" s="2980"/>
      <c r="P326" s="2980"/>
      <c r="Q326" s="2980"/>
      <c r="R326" s="2980"/>
      <c r="S326" s="2980"/>
      <c r="T326" s="2980"/>
      <c r="U326" s="2980"/>
      <c r="V326" s="2980"/>
      <c r="W326" s="2980"/>
    </row>
    <row r="327" spans="7:23">
      <c r="G327" s="2980"/>
      <c r="H327" s="2980"/>
      <c r="I327" s="2980"/>
      <c r="J327" s="2980"/>
      <c r="K327" s="2980"/>
      <c r="L327" s="2980"/>
      <c r="M327" s="2980"/>
      <c r="N327" s="2980"/>
      <c r="O327" s="2980"/>
      <c r="P327" s="2980"/>
      <c r="Q327" s="2980"/>
      <c r="R327" s="2980"/>
      <c r="S327" s="2980"/>
      <c r="T327" s="2980"/>
      <c r="U327" s="2980"/>
      <c r="V327" s="2980"/>
      <c r="W327" s="2980"/>
    </row>
    <row r="328" spans="7:23">
      <c r="G328" s="2980"/>
      <c r="H328" s="2980"/>
      <c r="I328" s="2980"/>
      <c r="J328" s="2980"/>
      <c r="K328" s="2980"/>
      <c r="L328" s="2980"/>
      <c r="M328" s="2980"/>
      <c r="N328" s="2980"/>
      <c r="O328" s="2980"/>
      <c r="P328" s="2980"/>
      <c r="Q328" s="2980"/>
      <c r="R328" s="2980"/>
      <c r="S328" s="2980"/>
      <c r="T328" s="2980"/>
      <c r="U328" s="2980"/>
      <c r="V328" s="2980"/>
      <c r="W328" s="2980"/>
    </row>
    <row r="329" spans="7:23">
      <c r="G329" s="2980"/>
      <c r="H329" s="2980"/>
      <c r="I329" s="2980"/>
      <c r="J329" s="2980"/>
      <c r="K329" s="2980"/>
      <c r="L329" s="2980"/>
      <c r="M329" s="2980"/>
      <c r="N329" s="2980"/>
      <c r="O329" s="2980"/>
      <c r="P329" s="2980"/>
      <c r="Q329" s="2980"/>
      <c r="R329" s="2980"/>
      <c r="S329" s="2980"/>
      <c r="T329" s="2980"/>
      <c r="U329" s="2980"/>
      <c r="V329" s="2980"/>
      <c r="W329" s="2980"/>
    </row>
  </sheetData>
  <customSheetViews>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3"/>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4"/>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5"/>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6"/>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7"/>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8"/>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9"/>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0"/>
      <headerFooter alignWithMargins="0"/>
    </customSheetView>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s>
  <mergeCells count="10">
    <mergeCell ref="T183:W183"/>
    <mergeCell ref="A184:Z184"/>
    <mergeCell ref="A185:Z185"/>
    <mergeCell ref="E235:W235"/>
    <mergeCell ref="A3:Z3"/>
    <mergeCell ref="A4:Z4"/>
    <mergeCell ref="A64:Z64"/>
    <mergeCell ref="A65:Z65"/>
    <mergeCell ref="A125:Z125"/>
    <mergeCell ref="A126:Z126"/>
  </mergeCells>
  <printOptions horizontalCentered="1" verticalCentered="1"/>
  <pageMargins left="0.5" right="0.5" top="0.5" bottom="0.25" header="0" footer="0"/>
  <pageSetup scale="92" orientation="portrait" r:id="rId12"/>
  <headerFooter alignWithMargins="0"/>
  <rowBreaks count="3" manualBreakCount="3">
    <brk id="61" max="25" man="1"/>
    <brk id="122" max="65535" man="1"/>
    <brk id="181" max="25" man="1"/>
  </rowBreaks>
  <legacyDrawing r:id="rId1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8" sqref="C38"/>
    </sheetView>
  </sheetViews>
  <sheetFormatPr defaultColWidth="9.140625" defaultRowHeight="12.75"/>
  <cols>
    <col min="1" max="16384" width="9.140625" style="3769"/>
  </cols>
  <sheetData>
    <row r="1" spans="1:1">
      <c r="A1" s="3768" t="s">
        <v>1573</v>
      </c>
    </row>
  </sheetData>
  <printOptions horizontalCentered="1" verticalCentered="1"/>
  <pageMargins left="0.75" right="0.75" top="1" bottom="1"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zoomScale="75" workbookViewId="0">
      <selection activeCell="C38" sqref="C38"/>
    </sheetView>
  </sheetViews>
  <sheetFormatPr defaultColWidth="9.140625" defaultRowHeight="12.75"/>
  <cols>
    <col min="1" max="1" width="9.140625" style="3047"/>
    <col min="2" max="2" width="3.85546875" style="3047" customWidth="1"/>
    <col min="3" max="3" width="9.140625" style="3047"/>
    <col min="4" max="4" width="6.28515625" style="3047" customWidth="1"/>
    <col min="5" max="5" width="6.7109375" style="3047" customWidth="1"/>
    <col min="6" max="6" width="16" style="3047" customWidth="1"/>
    <col min="7" max="7" width="15.140625" style="3047" customWidth="1"/>
    <col min="8" max="8" width="16.140625" style="3047" customWidth="1"/>
    <col min="9" max="9" width="9.85546875" style="3047" customWidth="1"/>
    <col min="10" max="16384" width="9.140625" style="3047"/>
  </cols>
  <sheetData>
    <row r="2" spans="2:11" ht="13.5" thickBot="1">
      <c r="B2" s="3040">
        <v>98</v>
      </c>
      <c r="C2" s="3041"/>
      <c r="D2" s="3042"/>
      <c r="E2" s="3042"/>
      <c r="F2" s="3043"/>
      <c r="G2" s="3044"/>
      <c r="H2" s="3045"/>
      <c r="I2" s="3045"/>
      <c r="J2" s="3045"/>
      <c r="K2" s="3046" t="s">
        <v>3461</v>
      </c>
    </row>
    <row r="3" spans="2:11">
      <c r="B3" s="3048"/>
      <c r="C3" s="3049"/>
      <c r="D3" s="3050"/>
      <c r="E3" s="3050"/>
      <c r="F3" s="3050"/>
      <c r="G3" s="3049"/>
      <c r="H3" s="3050"/>
      <c r="I3" s="3050"/>
      <c r="J3" s="3050"/>
      <c r="K3" s="3051"/>
    </row>
    <row r="4" spans="2:11">
      <c r="B4" s="3052"/>
      <c r="C4" s="3053"/>
      <c r="D4" s="3054"/>
      <c r="E4" s="3054"/>
      <c r="F4" s="3054"/>
      <c r="G4" s="3053"/>
      <c r="H4" s="3054"/>
      <c r="I4" s="3054"/>
      <c r="J4" s="3054"/>
      <c r="K4" s="3055"/>
    </row>
    <row r="5" spans="2:11">
      <c r="B5" s="3052"/>
      <c r="C5" s="3053"/>
      <c r="D5" s="3054"/>
      <c r="E5" s="3054"/>
      <c r="F5" s="3054"/>
      <c r="G5" s="3053"/>
      <c r="H5" s="3054"/>
      <c r="I5" s="3054"/>
      <c r="J5" s="3054"/>
      <c r="K5" s="3055"/>
    </row>
    <row r="6" spans="2:11">
      <c r="B6" s="3052"/>
      <c r="C6" s="3053"/>
      <c r="D6" s="3054"/>
      <c r="E6" s="3054"/>
      <c r="F6" s="3054"/>
      <c r="G6" s="3053"/>
      <c r="H6" s="3054"/>
      <c r="I6" s="3054"/>
      <c r="J6" s="3054"/>
      <c r="K6" s="3055"/>
    </row>
    <row r="7" spans="2:11">
      <c r="B7" s="3052"/>
      <c r="C7" s="3053"/>
      <c r="D7" s="3054"/>
      <c r="E7" s="3054"/>
      <c r="F7" s="3054"/>
      <c r="G7" s="3053"/>
      <c r="H7" s="3054"/>
      <c r="I7" s="3054"/>
      <c r="J7" s="3054"/>
      <c r="K7" s="3055"/>
    </row>
    <row r="8" spans="2:11" ht="18">
      <c r="B8" s="3056" t="s">
        <v>3121</v>
      </c>
      <c r="C8" s="3057"/>
      <c r="D8" s="3058"/>
      <c r="E8" s="3058"/>
      <c r="F8" s="3059"/>
      <c r="G8" s="3060"/>
      <c r="H8" s="3058"/>
      <c r="I8" s="3058"/>
      <c r="J8" s="3058"/>
      <c r="K8" s="3061"/>
    </row>
    <row r="9" spans="2:11">
      <c r="B9" s="3062"/>
      <c r="C9" s="3057"/>
      <c r="D9" s="3058"/>
      <c r="E9" s="3058"/>
      <c r="F9" s="3058"/>
      <c r="G9" s="3057"/>
      <c r="H9" s="3058"/>
      <c r="I9" s="3058"/>
      <c r="J9" s="3058"/>
      <c r="K9" s="3061"/>
    </row>
    <row r="10" spans="2:11">
      <c r="B10" s="3062"/>
      <c r="C10" s="3057"/>
      <c r="D10" s="3058"/>
      <c r="E10" s="3058"/>
      <c r="F10" s="3058"/>
      <c r="G10" s="3057"/>
      <c r="H10" s="3058"/>
      <c r="I10" s="3058"/>
      <c r="J10" s="3058"/>
      <c r="K10" s="3061"/>
    </row>
    <row r="11" spans="2:11">
      <c r="B11" s="3062"/>
      <c r="C11" s="3057"/>
      <c r="D11" s="3058"/>
      <c r="E11" s="3058"/>
      <c r="F11" s="3058"/>
      <c r="G11" s="3057"/>
      <c r="H11" s="3058"/>
      <c r="I11" s="3058"/>
      <c r="J11" s="3058"/>
      <c r="K11" s="3061"/>
    </row>
    <row r="12" spans="2:11" ht="15.75">
      <c r="B12" s="3063" t="s">
        <v>3122</v>
      </c>
      <c r="C12" s="3057"/>
      <c r="D12" s="3058"/>
      <c r="E12" s="3058"/>
      <c r="F12" s="3064"/>
      <c r="G12" s="3065"/>
      <c r="H12" s="3058"/>
      <c r="I12" s="3058"/>
      <c r="J12" s="3058"/>
      <c r="K12" s="3061"/>
    </row>
    <row r="13" spans="2:11" ht="15">
      <c r="B13" s="3062"/>
      <c r="C13" s="3057"/>
      <c r="D13" s="3058"/>
      <c r="E13" s="3058"/>
      <c r="F13" s="3064"/>
      <c r="G13" s="3057"/>
      <c r="H13" s="3058"/>
      <c r="I13" s="3058"/>
      <c r="J13" s="3058"/>
      <c r="K13" s="3061"/>
    </row>
    <row r="14" spans="2:11" ht="15">
      <c r="B14" s="3062"/>
      <c r="C14" s="3057"/>
      <c r="D14" s="3058"/>
      <c r="E14" s="3058"/>
      <c r="F14" s="3064"/>
      <c r="G14" s="3057"/>
      <c r="H14" s="3058"/>
      <c r="I14" s="3058"/>
      <c r="J14" s="3058"/>
      <c r="K14" s="3061"/>
    </row>
    <row r="15" spans="2:11">
      <c r="B15" s="3062"/>
      <c r="C15" s="3057"/>
      <c r="D15" s="3058"/>
      <c r="E15" s="3058"/>
      <c r="F15" s="3058"/>
      <c r="G15" s="3057"/>
      <c r="H15" s="3058"/>
      <c r="I15" s="3058"/>
      <c r="J15" s="3058"/>
      <c r="K15" s="3061"/>
    </row>
    <row r="16" spans="2:11">
      <c r="B16" s="3062"/>
      <c r="C16" s="3057"/>
      <c r="D16" s="3058"/>
      <c r="E16" s="3058"/>
      <c r="F16" s="3058"/>
      <c r="G16" s="3057"/>
      <c r="H16" s="3058"/>
      <c r="I16" s="3058"/>
      <c r="J16" s="3058"/>
      <c r="K16" s="3061"/>
    </row>
    <row r="17" spans="2:11" ht="13.5" thickBot="1">
      <c r="B17" s="3062"/>
      <c r="C17" s="3057"/>
      <c r="D17" s="3058"/>
      <c r="E17" s="3058"/>
      <c r="F17" s="3058"/>
      <c r="G17" s="3057"/>
      <c r="H17" s="3058"/>
      <c r="I17" s="3058"/>
      <c r="J17" s="3058"/>
      <c r="K17" s="3061"/>
    </row>
    <row r="18" spans="2:11">
      <c r="B18" s="3066"/>
      <c r="C18" s="3067"/>
      <c r="D18" s="3068"/>
      <c r="E18" s="3068"/>
      <c r="F18" s="3068"/>
      <c r="G18" s="3067"/>
      <c r="H18" s="3068"/>
      <c r="I18" s="3068"/>
      <c r="J18" s="3068"/>
      <c r="K18" s="3069"/>
    </row>
    <row r="19" spans="2:11">
      <c r="B19" s="3062"/>
      <c r="C19" s="3057"/>
      <c r="D19" s="3058"/>
      <c r="E19" s="3058"/>
      <c r="F19" s="3058"/>
      <c r="G19" s="3057"/>
      <c r="H19" s="3058"/>
      <c r="I19" s="3058"/>
      <c r="J19" s="3058"/>
      <c r="K19" s="3061"/>
    </row>
    <row r="20" spans="2:11">
      <c r="B20" s="3062"/>
      <c r="C20" s="3057"/>
      <c r="D20" s="3058"/>
      <c r="E20" s="3058"/>
      <c r="F20" s="3058"/>
      <c r="G20" s="3057"/>
      <c r="H20" s="3058"/>
      <c r="I20" s="3058"/>
      <c r="J20" s="3058"/>
      <c r="K20" s="3061"/>
    </row>
    <row r="21" spans="2:11" ht="21.75">
      <c r="B21" s="3070" t="s">
        <v>3123</v>
      </c>
      <c r="C21" s="3071"/>
      <c r="D21" s="3072"/>
      <c r="E21" s="3072"/>
      <c r="F21" s="3072"/>
      <c r="G21" s="3073"/>
      <c r="H21" s="3074"/>
      <c r="I21" s="3074"/>
      <c r="J21" s="3074"/>
      <c r="K21" s="3075"/>
    </row>
    <row r="22" spans="2:11" ht="23.25">
      <c r="B22" s="3076"/>
      <c r="C22" s="3057"/>
      <c r="D22" s="3058"/>
      <c r="E22" s="3058"/>
      <c r="F22" s="3058"/>
      <c r="G22" s="3057"/>
      <c r="H22" s="3058"/>
      <c r="I22" s="3058"/>
      <c r="J22" s="3058"/>
      <c r="K22" s="3061"/>
    </row>
    <row r="23" spans="2:11" ht="23.25">
      <c r="B23" s="3077" t="s">
        <v>3124</v>
      </c>
      <c r="C23" s="3057"/>
      <c r="D23" s="3058"/>
      <c r="E23" s="3058"/>
      <c r="F23" s="3058"/>
      <c r="G23" s="3057"/>
      <c r="H23" s="3058"/>
      <c r="I23" s="3058"/>
      <c r="J23" s="3058"/>
      <c r="K23" s="3061"/>
    </row>
    <row r="24" spans="2:11">
      <c r="B24" s="3062"/>
      <c r="C24" s="3057"/>
      <c r="D24" s="3058"/>
      <c r="E24" s="3058"/>
      <c r="F24" s="3058"/>
      <c r="G24" s="3057"/>
      <c r="H24" s="3058"/>
      <c r="I24" s="3058"/>
      <c r="J24" s="3058"/>
      <c r="K24" s="3061"/>
    </row>
    <row r="25" spans="2:11" ht="13.5" thickBot="1">
      <c r="B25" s="3078"/>
      <c r="C25" s="3079"/>
      <c r="D25" s="3080"/>
      <c r="E25" s="3080"/>
      <c r="F25" s="3080"/>
      <c r="G25" s="3079"/>
      <c r="H25" s="3080"/>
      <c r="I25" s="3080"/>
      <c r="J25" s="3080"/>
      <c r="K25" s="3081"/>
    </row>
    <row r="26" spans="2:11">
      <c r="B26" s="3062"/>
      <c r="C26" s="3057"/>
      <c r="D26" s="3058"/>
      <c r="E26" s="3058"/>
      <c r="F26" s="3058"/>
      <c r="G26" s="3057"/>
      <c r="H26" s="3058"/>
      <c r="I26" s="3058"/>
      <c r="J26" s="3058"/>
      <c r="K26" s="3061"/>
    </row>
    <row r="27" spans="2:11">
      <c r="B27" s="3062"/>
      <c r="C27" s="3057"/>
      <c r="D27" s="3058"/>
      <c r="E27" s="3058"/>
      <c r="F27" s="3058"/>
      <c r="G27" s="3057"/>
      <c r="H27" s="3058"/>
      <c r="I27" s="3058"/>
      <c r="J27" s="3058"/>
      <c r="K27" s="3061"/>
    </row>
    <row r="28" spans="2:11">
      <c r="B28" s="3062"/>
      <c r="C28" s="3057"/>
      <c r="D28" s="3058"/>
      <c r="E28" s="3058"/>
      <c r="F28" s="3058"/>
      <c r="G28" s="3057"/>
      <c r="H28" s="3058"/>
      <c r="I28" s="3058"/>
      <c r="J28" s="3058"/>
      <c r="K28" s="3061"/>
    </row>
    <row r="29" spans="2:11">
      <c r="B29" s="3062"/>
      <c r="C29" s="3057"/>
      <c r="D29" s="3058"/>
      <c r="E29" s="3058"/>
      <c r="F29" s="3058"/>
      <c r="G29" s="3057"/>
      <c r="H29" s="3058"/>
      <c r="I29" s="3058"/>
      <c r="J29" s="3058"/>
      <c r="K29" s="3061"/>
    </row>
    <row r="30" spans="2:11" ht="18">
      <c r="B30" s="3056" t="s">
        <v>3125</v>
      </c>
      <c r="C30" s="3057"/>
      <c r="D30" s="3058"/>
      <c r="E30" s="3058"/>
      <c r="F30" s="3064"/>
      <c r="G30" s="3057"/>
      <c r="H30" s="3058"/>
      <c r="I30" s="3058"/>
      <c r="J30" s="3058"/>
      <c r="K30" s="3061"/>
    </row>
    <row r="31" spans="2:11">
      <c r="B31" s="3062"/>
      <c r="C31" s="3057"/>
      <c r="D31" s="3058"/>
      <c r="E31" s="3058"/>
      <c r="F31" s="3058"/>
      <c r="G31" s="3057"/>
      <c r="H31" s="3058"/>
      <c r="I31" s="3058"/>
      <c r="J31" s="3058"/>
      <c r="K31" s="3061"/>
    </row>
    <row r="32" spans="2:11">
      <c r="B32" s="3062"/>
      <c r="C32" s="3057"/>
      <c r="D32" s="3058"/>
      <c r="E32" s="3058"/>
      <c r="F32" s="3058"/>
      <c r="G32" s="3057"/>
      <c r="H32" s="3058"/>
      <c r="I32" s="3058"/>
      <c r="J32" s="3058"/>
      <c r="K32" s="3061"/>
    </row>
    <row r="33" spans="2:11" ht="23.25">
      <c r="B33" s="3077" t="s">
        <v>3126</v>
      </c>
      <c r="C33" s="3057"/>
      <c r="D33" s="3059"/>
      <c r="E33" s="3058"/>
      <c r="F33" s="3058"/>
      <c r="G33" s="3057"/>
      <c r="H33" s="3058"/>
      <c r="I33" s="3058"/>
      <c r="J33" s="3058"/>
      <c r="K33" s="3061"/>
    </row>
    <row r="34" spans="2:11">
      <c r="B34" s="3062" t="s">
        <v>327</v>
      </c>
      <c r="C34" s="3057"/>
      <c r="D34" s="3058"/>
      <c r="E34" s="3058"/>
      <c r="F34" s="3058"/>
      <c r="G34" s="3057"/>
      <c r="H34" s="3058"/>
      <c r="I34" s="3058"/>
      <c r="J34" s="3058"/>
      <c r="K34" s="3061"/>
    </row>
    <row r="35" spans="2:11">
      <c r="B35" s="3062"/>
      <c r="C35" s="3057"/>
      <c r="D35" s="3058"/>
      <c r="E35" s="3058"/>
      <c r="F35" s="3058"/>
      <c r="G35" s="3057"/>
      <c r="H35" s="3058"/>
      <c r="I35" s="3058"/>
      <c r="J35" s="3058"/>
      <c r="K35" s="3061"/>
    </row>
    <row r="36" spans="2:11" ht="18">
      <c r="B36" s="3056" t="s">
        <v>3127</v>
      </c>
      <c r="C36" s="3057"/>
      <c r="D36" s="3058"/>
      <c r="E36" s="3058"/>
      <c r="F36" s="3064"/>
      <c r="G36" s="3082"/>
      <c r="H36" s="3058"/>
      <c r="I36" s="3058"/>
      <c r="J36" s="3058"/>
      <c r="K36" s="3061"/>
    </row>
    <row r="37" spans="2:11">
      <c r="B37" s="3062"/>
      <c r="C37" s="3057"/>
      <c r="D37" s="3058"/>
      <c r="E37" s="3058"/>
      <c r="F37" s="3058"/>
      <c r="G37" s="3057"/>
      <c r="H37" s="3058"/>
      <c r="I37" s="3058"/>
      <c r="J37" s="3058"/>
      <c r="K37" s="3061"/>
    </row>
    <row r="38" spans="2:11">
      <c r="B38" s="3062"/>
      <c r="C38" s="3057"/>
      <c r="D38" s="3058"/>
      <c r="E38" s="3058"/>
      <c r="F38" s="3058"/>
      <c r="G38" s="3057"/>
      <c r="H38" s="3058"/>
      <c r="I38" s="3058"/>
      <c r="J38" s="3058"/>
      <c r="K38" s="3061"/>
    </row>
    <row r="39" spans="2:11" ht="18">
      <c r="B39" s="3056" t="s">
        <v>3462</v>
      </c>
      <c r="C39" s="3057"/>
      <c r="D39" s="3058"/>
      <c r="E39" s="3058"/>
      <c r="F39" s="3083"/>
      <c r="G39" s="3057"/>
      <c r="H39" s="3058"/>
      <c r="I39" s="3058"/>
      <c r="J39" s="3058"/>
      <c r="K39" s="3061"/>
    </row>
    <row r="40" spans="2:11">
      <c r="B40" s="3052"/>
      <c r="C40" s="3053"/>
      <c r="D40" s="3054"/>
      <c r="E40" s="3054"/>
      <c r="F40" s="3054"/>
      <c r="G40" s="3053"/>
      <c r="H40" s="3054"/>
      <c r="I40" s="3054"/>
      <c r="J40" s="3054"/>
      <c r="K40" s="3055"/>
    </row>
    <row r="41" spans="2:11">
      <c r="B41" s="3052"/>
      <c r="C41" s="3053"/>
      <c r="D41" s="3054"/>
      <c r="E41" s="3054"/>
      <c r="F41" s="3054"/>
      <c r="G41" s="3053"/>
      <c r="H41" s="3054"/>
      <c r="I41" s="3054"/>
      <c r="J41" s="3054"/>
      <c r="K41" s="3055"/>
    </row>
    <row r="42" spans="2:11">
      <c r="B42" s="3052"/>
      <c r="C42" s="3053"/>
      <c r="D42" s="3054"/>
      <c r="E42" s="3054"/>
      <c r="F42" s="3054"/>
      <c r="G42" s="3053"/>
      <c r="H42" s="3054"/>
      <c r="I42" s="3054"/>
      <c r="J42" s="3054"/>
      <c r="K42" s="3055"/>
    </row>
    <row r="43" spans="2:11">
      <c r="B43" s="3052"/>
      <c r="C43" s="3053"/>
      <c r="D43" s="3054"/>
      <c r="E43" s="3054"/>
      <c r="F43" s="3054"/>
      <c r="G43" s="3053"/>
      <c r="H43" s="3054"/>
      <c r="I43" s="3054"/>
      <c r="J43" s="3054"/>
      <c r="K43" s="3055"/>
    </row>
    <row r="44" spans="2:11">
      <c r="B44" s="3052"/>
      <c r="C44" s="3053"/>
      <c r="D44" s="3054"/>
      <c r="E44" s="3054"/>
      <c r="F44" s="3054"/>
      <c r="G44" s="3053"/>
      <c r="H44" s="3054"/>
      <c r="I44" s="3054"/>
      <c r="J44" s="3054"/>
      <c r="K44" s="3055"/>
    </row>
    <row r="45" spans="2:11">
      <c r="B45" s="3052"/>
      <c r="C45" s="3053"/>
      <c r="D45" s="3054"/>
      <c r="E45" s="3054"/>
      <c r="F45" s="3054"/>
      <c r="G45" s="3053"/>
      <c r="H45" s="3054"/>
      <c r="I45" s="3054"/>
      <c r="J45" s="3054"/>
      <c r="K45" s="3055"/>
    </row>
    <row r="46" spans="2:11">
      <c r="B46" s="3052"/>
      <c r="C46" s="3053"/>
      <c r="D46" s="3054"/>
      <c r="E46" s="3054"/>
      <c r="F46" s="3054"/>
      <c r="G46" s="3053"/>
      <c r="H46" s="3054"/>
      <c r="I46" s="3054"/>
      <c r="J46" s="3054"/>
      <c r="K46" s="3055"/>
    </row>
    <row r="47" spans="2:11">
      <c r="B47" s="3052"/>
      <c r="C47" s="3053"/>
      <c r="D47" s="3054"/>
      <c r="E47" s="3054"/>
      <c r="F47" s="3054"/>
      <c r="G47" s="3053"/>
      <c r="H47" s="3054"/>
      <c r="I47" s="3054"/>
      <c r="J47" s="3054"/>
      <c r="K47" s="3055"/>
    </row>
    <row r="48" spans="2:11">
      <c r="B48" s="3052"/>
      <c r="C48" s="3053"/>
      <c r="D48" s="3054"/>
      <c r="E48" s="3054"/>
      <c r="F48" s="3054"/>
      <c r="G48" s="3053"/>
      <c r="H48" s="3054"/>
      <c r="I48" s="3054"/>
      <c r="J48" s="3054"/>
      <c r="K48" s="3055"/>
    </row>
    <row r="49" spans="2:11">
      <c r="B49" s="3052"/>
      <c r="C49" s="3053"/>
      <c r="D49" s="3054"/>
      <c r="E49" s="3054"/>
      <c r="F49" s="3054"/>
      <c r="G49" s="3053"/>
      <c r="H49" s="3054"/>
      <c r="I49" s="3054"/>
      <c r="J49" s="3054"/>
      <c r="K49" s="3055"/>
    </row>
    <row r="50" spans="2:11">
      <c r="B50" s="3084"/>
      <c r="C50" s="3085"/>
      <c r="D50" s="3086"/>
      <c r="E50" s="3086"/>
      <c r="F50" s="3086"/>
      <c r="G50" s="3087"/>
      <c r="H50" s="3086"/>
      <c r="I50" s="3086"/>
      <c r="J50" s="3086"/>
      <c r="K50" s="3088"/>
    </row>
    <row r="51" spans="2:11">
      <c r="B51" s="3084"/>
      <c r="C51" s="3085"/>
      <c r="D51" s="3086"/>
      <c r="E51" s="3086"/>
      <c r="F51" s="3086"/>
      <c r="G51" s="3087"/>
      <c r="H51" s="3086"/>
      <c r="I51" s="3086"/>
      <c r="J51" s="3086"/>
      <c r="K51" s="3088"/>
    </row>
    <row r="52" spans="2:11">
      <c r="B52" s="3084"/>
      <c r="C52" s="3087"/>
      <c r="D52" s="3086"/>
      <c r="E52" s="3086"/>
      <c r="F52" s="3086"/>
      <c r="G52" s="3087"/>
      <c r="H52" s="3086"/>
      <c r="I52" s="3086"/>
      <c r="J52" s="3086"/>
      <c r="K52" s="3088"/>
    </row>
    <row r="53" spans="2:11">
      <c r="B53" s="3084"/>
      <c r="C53" s="3087"/>
      <c r="D53" s="3089"/>
      <c r="E53" s="3086"/>
      <c r="F53" s="3086"/>
      <c r="G53" s="3087"/>
      <c r="H53" s="3089"/>
      <c r="I53" s="3086"/>
      <c r="J53" s="3086"/>
      <c r="K53" s="3088"/>
    </row>
    <row r="54" spans="2:11">
      <c r="B54" s="3084"/>
      <c r="C54" s="3087"/>
      <c r="D54" s="3086"/>
      <c r="E54" s="3086"/>
      <c r="F54" s="3086"/>
      <c r="G54" s="3087"/>
      <c r="H54" s="3086"/>
      <c r="I54" s="3086"/>
      <c r="J54" s="3086"/>
      <c r="K54" s="3088"/>
    </row>
    <row r="55" spans="2:11">
      <c r="B55" s="3084"/>
      <c r="C55" s="3087"/>
      <c r="D55" s="3086"/>
      <c r="E55" s="3086"/>
      <c r="F55" s="3086"/>
      <c r="G55" s="3087"/>
      <c r="H55" s="3086"/>
      <c r="I55" s="3086"/>
      <c r="J55" s="3086"/>
      <c r="K55" s="3088"/>
    </row>
    <row r="56" spans="2:11">
      <c r="B56" s="3084"/>
      <c r="C56" s="3087"/>
      <c r="D56" s="3086"/>
      <c r="E56" s="3086"/>
      <c r="F56" s="3089"/>
      <c r="G56" s="3087"/>
      <c r="H56" s="3086"/>
      <c r="I56" s="3086"/>
      <c r="J56" s="3086"/>
      <c r="K56" s="3088"/>
    </row>
    <row r="57" spans="2:11">
      <c r="B57" s="3084"/>
      <c r="C57" s="3087"/>
      <c r="D57" s="3086"/>
      <c r="E57" s="3086"/>
      <c r="F57" s="3086"/>
      <c r="G57" s="3087"/>
      <c r="H57" s="3086"/>
      <c r="I57" s="3086"/>
      <c r="J57" s="3086"/>
      <c r="K57" s="3088"/>
    </row>
    <row r="58" spans="2:11">
      <c r="B58" s="3084"/>
      <c r="C58" s="3087"/>
      <c r="D58" s="3086"/>
      <c r="E58" s="3086"/>
      <c r="F58" s="3086"/>
      <c r="G58" s="3087"/>
      <c r="H58" s="3086"/>
      <c r="I58" s="3086"/>
      <c r="J58" s="3086"/>
      <c r="K58" s="3088"/>
    </row>
    <row r="59" spans="2:11">
      <c r="B59" s="3084"/>
      <c r="C59" s="3087"/>
      <c r="D59" s="3086"/>
      <c r="E59" s="3089"/>
      <c r="F59" s="3086"/>
      <c r="G59" s="3087"/>
      <c r="H59" s="3086"/>
      <c r="I59" s="3086"/>
      <c r="J59" s="3086"/>
      <c r="K59" s="3088"/>
    </row>
    <row r="60" spans="2:11">
      <c r="B60" s="3084"/>
      <c r="C60" s="3087"/>
      <c r="D60" s="3086"/>
      <c r="E60" s="3086"/>
      <c r="F60" s="3086"/>
      <c r="G60" s="3087"/>
      <c r="H60" s="3086"/>
      <c r="I60" s="3086"/>
      <c r="J60" s="3086"/>
      <c r="K60" s="3088"/>
    </row>
    <row r="61" spans="2:11" ht="13.5" thickBot="1">
      <c r="B61" s="3090"/>
      <c r="C61" s="3091"/>
      <c r="D61" s="3092"/>
      <c r="E61" s="3092"/>
      <c r="F61" s="3092"/>
      <c r="G61" s="3091"/>
      <c r="H61" s="3092"/>
      <c r="I61" s="3092"/>
      <c r="J61" s="3092"/>
      <c r="K61" s="3093"/>
    </row>
    <row r="62" spans="2:11">
      <c r="B62" s="3094"/>
      <c r="C62" s="3095"/>
      <c r="D62" s="3096"/>
      <c r="E62" s="3096"/>
      <c r="F62" s="3096"/>
      <c r="G62" s="3095"/>
      <c r="H62" s="3096"/>
      <c r="I62" s="3096"/>
      <c r="J62" s="3097"/>
      <c r="K62" s="3098" t="s">
        <v>108</v>
      </c>
    </row>
  </sheetData>
  <customSheetViews>
    <customSheetView guid="{4E7A3D04-9F51-465C-A42B-3DF9B3E7D5B5}" scale="75" showPageBreaks="1" printArea="1">
      <selection activeCell="P29" sqref="P29"/>
      <pageMargins left="0" right="0" top="0" bottom="0" header="0" footer="0"/>
      <printOptions horizontalCentered="1" verticalCentered="1"/>
      <pageSetup scale="85" orientation="portrait" r:id="rId1"/>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2"/>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3"/>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4"/>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6"/>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7"/>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8"/>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9"/>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0"/>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s>
  <printOptions horizontalCentered="1" verticalCentered="1"/>
  <pageMargins left="0" right="0" top="0" bottom="0" header="0" footer="0"/>
  <pageSetup scale="85" orientation="portrait" r:id="rId1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8" sqref="C38"/>
    </sheetView>
  </sheetViews>
  <sheetFormatPr defaultColWidth="9.140625" defaultRowHeight="12.75"/>
  <cols>
    <col min="1" max="16384" width="9.140625" style="3769"/>
  </cols>
  <sheetData>
    <row r="1" spans="1:1">
      <c r="A1" s="3768" t="s">
        <v>1573</v>
      </c>
    </row>
  </sheetData>
  <printOptions horizontalCentered="1" verticalCentered="1"/>
  <pageMargins left="0.75" right="0.75" top="1" bottom="1" header="0.5" footer="0.5"/>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4"/>
  <sheetViews>
    <sheetView zoomScale="75" workbookViewId="0">
      <selection activeCell="C38" sqref="C38"/>
    </sheetView>
  </sheetViews>
  <sheetFormatPr defaultColWidth="8" defaultRowHeight="14.25" customHeight="1"/>
  <cols>
    <col min="1" max="1" width="112.85546875" style="3583" customWidth="1"/>
    <col min="2" max="2" width="10.42578125" style="3583" customWidth="1"/>
    <col min="3" max="3" width="11.42578125" style="3583" customWidth="1"/>
    <col min="4" max="16384" width="8" style="3594"/>
  </cols>
  <sheetData>
    <row r="1" spans="1:3" s="3572" customFormat="1" ht="18.75">
      <c r="A1" s="4133" t="s">
        <v>3717</v>
      </c>
      <c r="B1" s="4134"/>
      <c r="C1" s="4134"/>
    </row>
    <row r="2" spans="1:3" s="3572" customFormat="1" ht="18.75">
      <c r="A2" s="3770" t="s">
        <v>3556</v>
      </c>
      <c r="B2" s="3771"/>
      <c r="C2" s="3772"/>
    </row>
    <row r="3" spans="1:3" s="3572" customFormat="1" ht="18.75">
      <c r="A3" s="3773"/>
      <c r="B3" s="3577"/>
      <c r="C3" s="3774"/>
    </row>
    <row r="4" spans="1:3" s="3572" customFormat="1" ht="18.75">
      <c r="A4" s="3773"/>
      <c r="B4" s="3577" t="s">
        <v>3378</v>
      </c>
      <c r="C4" s="3774" t="s">
        <v>387</v>
      </c>
    </row>
    <row r="5" spans="1:3" s="3572" customFormat="1" ht="18.75">
      <c r="A5" s="3773"/>
      <c r="B5" s="3577"/>
      <c r="C5" s="3774"/>
    </row>
    <row r="6" spans="1:3" s="3572" customFormat="1" ht="18.75">
      <c r="A6" s="3775" t="s">
        <v>3391</v>
      </c>
      <c r="B6" s="3776">
        <v>330</v>
      </c>
      <c r="C6" s="3777">
        <v>99</v>
      </c>
    </row>
    <row r="7" spans="1:3" s="3572" customFormat="1" ht="18.75">
      <c r="A7" s="3778" t="s">
        <v>3392</v>
      </c>
      <c r="B7" s="3779">
        <v>332</v>
      </c>
      <c r="C7" s="3780">
        <v>101</v>
      </c>
    </row>
    <row r="8" spans="1:3" s="3572" customFormat="1" ht="18.75">
      <c r="A8" s="3775" t="s">
        <v>3393</v>
      </c>
      <c r="B8" s="3776">
        <v>335</v>
      </c>
      <c r="C8" s="3777">
        <v>102</v>
      </c>
    </row>
    <row r="9" spans="1:3" s="3572" customFormat="1" ht="18.75">
      <c r="A9" s="3778" t="s">
        <v>3401</v>
      </c>
      <c r="B9" s="3779" t="s">
        <v>3402</v>
      </c>
      <c r="C9" s="3780">
        <v>103</v>
      </c>
    </row>
    <row r="10" spans="1:3" s="3572" customFormat="1" ht="18.75">
      <c r="A10" s="3775" t="s">
        <v>981</v>
      </c>
      <c r="B10" s="3776">
        <v>410</v>
      </c>
      <c r="C10" s="3777">
        <v>104</v>
      </c>
    </row>
    <row r="11" spans="1:3" s="3572" customFormat="1" ht="18.75">
      <c r="A11" s="3773" t="s">
        <v>3417</v>
      </c>
      <c r="B11" s="3577">
        <v>700</v>
      </c>
      <c r="C11" s="3774">
        <v>111</v>
      </c>
    </row>
    <row r="12" spans="1:3" s="3572" customFormat="1" ht="18.75">
      <c r="A12" s="3775" t="s">
        <v>3419</v>
      </c>
      <c r="B12" s="3776">
        <v>710</v>
      </c>
      <c r="C12" s="3777">
        <v>113</v>
      </c>
    </row>
    <row r="13" spans="1:3" s="3572" customFormat="1" ht="18.75">
      <c r="A13" s="3773" t="s">
        <v>3420</v>
      </c>
      <c r="B13" s="3577" t="s">
        <v>3421</v>
      </c>
      <c r="C13" s="3774">
        <v>119</v>
      </c>
    </row>
    <row r="14" spans="1:3" s="3572" customFormat="1" ht="18.75">
      <c r="A14" s="3775" t="s">
        <v>3422</v>
      </c>
      <c r="B14" s="3776">
        <v>720</v>
      </c>
      <c r="C14" s="3777">
        <v>120</v>
      </c>
    </row>
    <row r="15" spans="1:3" s="3572" customFormat="1" ht="18.75">
      <c r="A15" s="3778" t="s">
        <v>370</v>
      </c>
      <c r="B15" s="3779"/>
      <c r="C15" s="3780" t="s">
        <v>369</v>
      </c>
    </row>
    <row r="16" spans="1:3" s="3572" customFormat="1" ht="18.75">
      <c r="A16" s="3778"/>
      <c r="B16" s="3779"/>
      <c r="C16" s="3780"/>
    </row>
    <row r="17" spans="1:3" s="3572" customFormat="1" ht="18.75">
      <c r="A17" s="3778"/>
      <c r="B17" s="3779"/>
      <c r="C17" s="3780"/>
    </row>
    <row r="18" spans="1:3" s="3572" customFormat="1" ht="18.75">
      <c r="A18" s="3778"/>
      <c r="B18" s="3779"/>
      <c r="C18" s="3780"/>
    </row>
    <row r="19" spans="1:3" s="3572" customFormat="1" ht="18.75">
      <c r="A19" s="3778"/>
      <c r="B19" s="3779"/>
      <c r="C19" s="3780"/>
    </row>
    <row r="20" spans="1:3" s="3572" customFormat="1" ht="18.75">
      <c r="A20" s="3778"/>
      <c r="B20" s="3779"/>
      <c r="C20" s="3780"/>
    </row>
    <row r="21" spans="1:3" s="3572" customFormat="1" ht="18.75">
      <c r="A21" s="3778"/>
      <c r="B21" s="3779"/>
      <c r="C21" s="3780"/>
    </row>
    <row r="22" spans="1:3" s="3572" customFormat="1" ht="18.75">
      <c r="A22" s="3778"/>
      <c r="B22" s="3779"/>
      <c r="C22" s="3780"/>
    </row>
    <row r="23" spans="1:3" s="3572" customFormat="1" ht="18.75">
      <c r="A23" s="3778"/>
      <c r="B23" s="3779"/>
      <c r="C23" s="3780"/>
    </row>
    <row r="24" spans="1:3" s="3572" customFormat="1" ht="18.75">
      <c r="A24" s="3778"/>
      <c r="B24" s="3779"/>
      <c r="C24" s="3780"/>
    </row>
    <row r="25" spans="1:3" s="3572" customFormat="1" ht="18.75">
      <c r="A25" s="3778"/>
      <c r="B25" s="3779"/>
      <c r="C25" s="3780"/>
    </row>
    <row r="26" spans="1:3" s="3572" customFormat="1" ht="18.75">
      <c r="A26" s="3778"/>
      <c r="B26" s="3779"/>
      <c r="C26" s="3780"/>
    </row>
    <row r="27" spans="1:3" s="3572" customFormat="1" ht="18.75">
      <c r="A27" s="3778"/>
      <c r="B27" s="3779"/>
      <c r="C27" s="3780"/>
    </row>
    <row r="28" spans="1:3" s="3572" customFormat="1" ht="18.75">
      <c r="A28" s="3778"/>
      <c r="B28" s="3779"/>
      <c r="C28" s="3780"/>
    </row>
    <row r="29" spans="1:3" s="3572" customFormat="1" ht="18.75">
      <c r="A29" s="3778"/>
      <c r="B29" s="3779"/>
      <c r="C29" s="3780"/>
    </row>
    <row r="30" spans="1:3" s="3572" customFormat="1" ht="18.75">
      <c r="A30" s="3778"/>
      <c r="B30" s="3779"/>
      <c r="C30" s="3780"/>
    </row>
    <row r="31" spans="1:3" s="3572" customFormat="1" ht="18.75">
      <c r="A31" s="3778"/>
      <c r="B31" s="3779"/>
      <c r="C31" s="3780"/>
    </row>
    <row r="32" spans="1:3" s="3572" customFormat="1" ht="18.75">
      <c r="A32" s="3778"/>
      <c r="B32" s="3779"/>
      <c r="C32" s="3780"/>
    </row>
    <row r="33" spans="1:3" s="3572" customFormat="1" ht="18.75">
      <c r="A33" s="3778"/>
      <c r="B33" s="3779"/>
      <c r="C33" s="3780"/>
    </row>
    <row r="34" spans="1:3" s="3572" customFormat="1" ht="18.75">
      <c r="A34" s="3778"/>
      <c r="B34" s="3779"/>
      <c r="C34" s="3780"/>
    </row>
    <row r="35" spans="1:3" s="3572" customFormat="1" ht="18.75">
      <c r="A35" s="3778"/>
      <c r="B35" s="3779"/>
      <c r="C35" s="3780"/>
    </row>
    <row r="36" spans="1:3" s="3572" customFormat="1" ht="18.75">
      <c r="A36" s="3778"/>
      <c r="B36" s="3779"/>
      <c r="C36" s="3780"/>
    </row>
    <row r="37" spans="1:3" s="3572" customFormat="1" ht="18.75">
      <c r="A37" s="3778"/>
      <c r="B37" s="3779"/>
      <c r="C37" s="3780"/>
    </row>
    <row r="38" spans="1:3" s="3572" customFormat="1" ht="18.75">
      <c r="A38" s="3778"/>
      <c r="B38" s="3779"/>
      <c r="C38" s="3780"/>
    </row>
    <row r="39" spans="1:3" s="3572" customFormat="1" ht="18.75">
      <c r="A39" s="3778"/>
      <c r="B39" s="3779"/>
      <c r="C39" s="3780"/>
    </row>
    <row r="40" spans="1:3" s="3572" customFormat="1" ht="18.75">
      <c r="A40" s="3778"/>
      <c r="B40" s="3779"/>
      <c r="C40" s="3780"/>
    </row>
    <row r="41" spans="1:3" s="3572" customFormat="1" ht="18.75">
      <c r="A41" s="3778"/>
      <c r="B41" s="3779"/>
      <c r="C41" s="3780"/>
    </row>
    <row r="42" spans="1:3" s="3572" customFormat="1" ht="18.75">
      <c r="A42" s="3778"/>
      <c r="B42" s="3779"/>
      <c r="C42" s="3780"/>
    </row>
    <row r="43" spans="1:3" s="3572" customFormat="1" ht="18.75">
      <c r="A43" s="3778"/>
      <c r="B43" s="3779"/>
      <c r="C43" s="3780"/>
    </row>
    <row r="44" spans="1:3" s="3572" customFormat="1" ht="18.75">
      <c r="A44" s="3778"/>
      <c r="B44" s="3779"/>
      <c r="C44" s="3780"/>
    </row>
    <row r="45" spans="1:3" s="3572" customFormat="1" ht="18.75">
      <c r="A45" s="3778"/>
      <c r="B45" s="3779"/>
      <c r="C45" s="3780"/>
    </row>
    <row r="46" spans="1:3" s="3572" customFormat="1" ht="18.75">
      <c r="A46" s="3778"/>
      <c r="B46" s="3779"/>
      <c r="C46" s="3780"/>
    </row>
    <row r="47" spans="1:3" s="3572" customFormat="1" ht="18.75">
      <c r="A47" s="3778"/>
      <c r="B47" s="3779"/>
      <c r="C47" s="3780"/>
    </row>
    <row r="48" spans="1:3" s="3572" customFormat="1" ht="18.75">
      <c r="A48" s="3778"/>
      <c r="B48" s="3779"/>
      <c r="C48" s="3780"/>
    </row>
    <row r="49" spans="1:3" s="3572" customFormat="1" ht="18.75">
      <c r="A49" s="3778"/>
      <c r="B49" s="3779"/>
      <c r="C49" s="3780"/>
    </row>
    <row r="50" spans="1:3" s="3572" customFormat="1" ht="18.75">
      <c r="A50" s="3778"/>
      <c r="B50" s="3779"/>
      <c r="C50" s="3780"/>
    </row>
    <row r="51" spans="1:3" s="3572" customFormat="1" ht="18.75">
      <c r="A51" s="3778"/>
      <c r="B51" s="3779"/>
      <c r="C51" s="3780"/>
    </row>
    <row r="52" spans="1:3" s="3572" customFormat="1" ht="18.75">
      <c r="A52" s="3778"/>
      <c r="B52" s="3779"/>
      <c r="C52" s="3780"/>
    </row>
    <row r="53" spans="1:3" s="3572" customFormat="1" ht="18.75">
      <c r="A53" s="3778"/>
      <c r="B53" s="3779"/>
      <c r="C53" s="3780"/>
    </row>
    <row r="54" spans="1:3" s="3572" customFormat="1" ht="18.75">
      <c r="A54" s="3778"/>
      <c r="B54" s="3779"/>
      <c r="C54" s="3780"/>
    </row>
    <row r="55" spans="1:3" s="3572" customFormat="1" ht="18.75">
      <c r="A55" s="3778"/>
      <c r="B55" s="3779"/>
      <c r="C55" s="3780"/>
    </row>
    <row r="56" spans="1:3" s="3572" customFormat="1" ht="18.75">
      <c r="A56" s="3778"/>
      <c r="B56" s="3779"/>
      <c r="C56" s="3780"/>
    </row>
    <row r="57" spans="1:3" s="3572" customFormat="1" ht="18.75">
      <c r="A57" s="3778"/>
      <c r="B57" s="3779"/>
      <c r="C57" s="3780"/>
    </row>
    <row r="58" spans="1:3" s="3572" customFormat="1" ht="18.75">
      <c r="A58" s="3778"/>
      <c r="B58" s="3779"/>
      <c r="C58" s="3780"/>
    </row>
    <row r="59" spans="1:3" s="3572" customFormat="1" ht="12" customHeight="1">
      <c r="A59" s="3778"/>
      <c r="B59" s="3779"/>
      <c r="C59" s="3780"/>
    </row>
    <row r="60" spans="1:3" s="3572" customFormat="1" ht="5.25" customHeight="1">
      <c r="A60" s="3781"/>
      <c r="B60" s="3782"/>
      <c r="C60" s="3783"/>
    </row>
    <row r="61" spans="1:3" s="3592" customFormat="1" ht="18.75">
      <c r="A61" s="3784" t="s">
        <v>3150</v>
      </c>
      <c r="B61" s="3577"/>
      <c r="C61" s="3577"/>
    </row>
    <row r="62" spans="1:3" s="3593" customFormat="1" ht="14.25" customHeight="1">
      <c r="A62" s="3578"/>
      <c r="B62" s="3579"/>
      <c r="C62" s="3579"/>
    </row>
    <row r="63" spans="1:3" s="3593" customFormat="1" ht="14.25" customHeight="1">
      <c r="A63" s="3578"/>
      <c r="B63" s="3579"/>
      <c r="C63" s="3579"/>
    </row>
    <row r="64" spans="1:3" s="3593" customFormat="1" ht="14.25" customHeight="1">
      <c r="A64" s="3578"/>
      <c r="B64" s="3579"/>
      <c r="C64" s="3579"/>
    </row>
    <row r="65" spans="1:3" s="3593" customFormat="1" ht="14.25" customHeight="1">
      <c r="A65" s="3578"/>
      <c r="B65" s="3579"/>
      <c r="C65" s="3579"/>
    </row>
    <row r="66" spans="1:3" s="3593" customFormat="1" ht="14.25" customHeight="1">
      <c r="A66" s="3578"/>
      <c r="B66" s="3579"/>
      <c r="C66" s="3579"/>
    </row>
    <row r="67" spans="1:3" s="3593" customFormat="1" ht="14.25" customHeight="1">
      <c r="A67" s="3578"/>
      <c r="B67" s="3579"/>
      <c r="C67" s="3579"/>
    </row>
    <row r="68" spans="1:3" s="3593" customFormat="1" ht="14.25" customHeight="1">
      <c r="A68" s="3578"/>
      <c r="B68" s="3579"/>
      <c r="C68" s="3579"/>
    </row>
    <row r="69" spans="1:3" s="3593" customFormat="1" ht="14.25" customHeight="1">
      <c r="A69" s="3578"/>
      <c r="B69" s="3579"/>
      <c r="C69" s="3579"/>
    </row>
    <row r="70" spans="1:3" s="3593" customFormat="1" ht="14.25" customHeight="1">
      <c r="A70" s="3578"/>
      <c r="B70" s="3579"/>
      <c r="C70" s="3579"/>
    </row>
    <row r="71" spans="1:3" s="3593" customFormat="1" ht="14.25" customHeight="1">
      <c r="A71" s="3581"/>
      <c r="B71" s="3581"/>
      <c r="C71" s="3581"/>
    </row>
    <row r="72" spans="1:3" s="3593" customFormat="1" ht="14.25" customHeight="1">
      <c r="A72" s="3578"/>
      <c r="B72" s="3579"/>
      <c r="C72" s="3579"/>
    </row>
    <row r="73" spans="1:3" s="3593" customFormat="1" ht="14.25" customHeight="1">
      <c r="A73" s="3578"/>
      <c r="B73" s="3579"/>
      <c r="C73" s="3579"/>
    </row>
    <row r="74" spans="1:3" s="3593" customFormat="1" ht="14.25" customHeight="1">
      <c r="A74" s="3578"/>
      <c r="B74" s="3579"/>
      <c r="C74" s="3579"/>
    </row>
    <row r="75" spans="1:3" s="3593" customFormat="1" ht="14.25" customHeight="1">
      <c r="A75" s="3578"/>
      <c r="B75" s="3579"/>
      <c r="C75" s="3579"/>
    </row>
    <row r="76" spans="1:3" s="3593" customFormat="1" ht="14.25" customHeight="1">
      <c r="A76" s="3578"/>
      <c r="B76" s="3579"/>
      <c r="C76" s="3579"/>
    </row>
    <row r="77" spans="1:3" s="3593" customFormat="1" ht="14.25" customHeight="1">
      <c r="A77" s="3578"/>
      <c r="B77" s="3579"/>
      <c r="C77" s="3579"/>
    </row>
    <row r="78" spans="1:3" s="3593" customFormat="1" ht="14.25" customHeight="1">
      <c r="A78" s="3578"/>
      <c r="B78" s="3579"/>
      <c r="C78" s="3579"/>
    </row>
    <row r="79" spans="1:3" s="3593" customFormat="1" ht="14.25" customHeight="1">
      <c r="A79" s="3578"/>
      <c r="B79" s="3579"/>
      <c r="C79" s="3579"/>
    </row>
    <row r="80" spans="1:3" s="3593" customFormat="1" ht="14.25" customHeight="1">
      <c r="A80" s="3578"/>
      <c r="B80" s="3579"/>
      <c r="C80" s="3579"/>
    </row>
    <row r="81" spans="1:3" s="3593" customFormat="1" ht="14.25" customHeight="1">
      <c r="A81" s="3578"/>
      <c r="B81" s="3579"/>
      <c r="C81" s="3579"/>
    </row>
    <row r="82" spans="1:3" s="3593" customFormat="1" ht="14.25" customHeight="1">
      <c r="A82" s="3578"/>
      <c r="B82" s="3579"/>
      <c r="C82" s="3579"/>
    </row>
    <row r="83" spans="1:3" s="3593" customFormat="1" ht="14.25" customHeight="1">
      <c r="A83" s="3578"/>
      <c r="B83" s="3579"/>
      <c r="C83" s="3579"/>
    </row>
    <row r="84" spans="1:3" s="3593" customFormat="1" ht="14.25" customHeight="1">
      <c r="A84" s="3578"/>
      <c r="B84" s="3579"/>
      <c r="C84" s="3579"/>
    </row>
    <row r="85" spans="1:3" s="3593" customFormat="1" ht="14.25" customHeight="1">
      <c r="A85" s="3578"/>
      <c r="B85" s="3579"/>
      <c r="C85" s="3579"/>
    </row>
    <row r="86" spans="1:3" s="3593" customFormat="1" ht="14.25" customHeight="1">
      <c r="A86" s="3578"/>
      <c r="B86" s="3579"/>
      <c r="C86" s="3579"/>
    </row>
    <row r="87" spans="1:3" s="3593" customFormat="1" ht="14.25" customHeight="1">
      <c r="A87" s="3578"/>
      <c r="B87" s="3579"/>
      <c r="C87" s="3579"/>
    </row>
    <row r="88" spans="1:3" s="3593" customFormat="1" ht="14.25" customHeight="1">
      <c r="A88" s="3578"/>
      <c r="B88" s="3579"/>
      <c r="C88" s="3579"/>
    </row>
    <row r="89" spans="1:3" s="3593" customFormat="1" ht="14.25" customHeight="1">
      <c r="A89" s="3578"/>
      <c r="B89" s="3579"/>
      <c r="C89" s="3579"/>
    </row>
    <row r="90" spans="1:3" s="3593" customFormat="1" ht="14.25" customHeight="1">
      <c r="A90" s="3578"/>
      <c r="B90" s="3579"/>
      <c r="C90" s="3579"/>
    </row>
    <row r="91" spans="1:3" s="3593" customFormat="1" ht="14.25" customHeight="1">
      <c r="A91" s="3578"/>
      <c r="B91" s="3579"/>
      <c r="C91" s="3579"/>
    </row>
    <row r="92" spans="1:3" s="3593" customFormat="1" ht="14.25" customHeight="1">
      <c r="A92" s="3578"/>
      <c r="B92" s="3579"/>
      <c r="C92" s="3579"/>
    </row>
    <row r="93" spans="1:3" s="3593" customFormat="1" ht="14.25" customHeight="1">
      <c r="A93" s="3578"/>
      <c r="B93" s="3579"/>
      <c r="C93" s="3579"/>
    </row>
    <row r="94" spans="1:3" s="3593" customFormat="1" ht="14.25" customHeight="1">
      <c r="A94" s="3578"/>
      <c r="B94" s="3579"/>
      <c r="C94" s="3579"/>
    </row>
    <row r="95" spans="1:3" s="3593" customFormat="1" ht="14.25" customHeight="1">
      <c r="A95" s="3578"/>
      <c r="B95" s="3579"/>
      <c r="C95" s="3579"/>
    </row>
    <row r="96" spans="1:3" s="3593" customFormat="1" ht="14.25" customHeight="1">
      <c r="A96" s="3578"/>
      <c r="B96" s="3579"/>
      <c r="C96" s="3579"/>
    </row>
    <row r="97" spans="1:3" s="3593" customFormat="1" ht="14.25" customHeight="1">
      <c r="A97" s="3578"/>
      <c r="B97" s="3579"/>
      <c r="C97" s="3579"/>
    </row>
    <row r="98" spans="1:3" s="3593" customFormat="1" ht="14.25" customHeight="1">
      <c r="A98" s="3578"/>
      <c r="B98" s="3579"/>
      <c r="C98" s="3579"/>
    </row>
    <row r="99" spans="1:3" s="3593" customFormat="1" ht="14.25" customHeight="1">
      <c r="A99" s="3578"/>
      <c r="B99" s="3579"/>
      <c r="C99" s="3579"/>
    </row>
    <row r="100" spans="1:3" s="3593" customFormat="1" ht="14.25" customHeight="1">
      <c r="A100" s="3578"/>
      <c r="B100" s="3579"/>
      <c r="C100" s="3579"/>
    </row>
    <row r="101" spans="1:3" s="3593" customFormat="1" ht="14.25" customHeight="1">
      <c r="A101" s="3578"/>
      <c r="B101" s="3579"/>
      <c r="C101" s="3579"/>
    </row>
    <row r="102" spans="1:3" s="3593" customFormat="1" ht="14.25" customHeight="1">
      <c r="A102" s="3578"/>
      <c r="B102" s="3579"/>
      <c r="C102" s="3579"/>
    </row>
    <row r="103" spans="1:3" s="3593" customFormat="1" ht="14.25" customHeight="1">
      <c r="A103" s="3578"/>
      <c r="B103" s="3579"/>
      <c r="C103" s="3579"/>
    </row>
    <row r="104" spans="1:3" s="3593" customFormat="1" ht="14.25" customHeight="1">
      <c r="A104" s="3578"/>
      <c r="B104" s="3579"/>
      <c r="C104" s="3579"/>
    </row>
    <row r="105" spans="1:3" s="3593" customFormat="1" ht="14.25" customHeight="1">
      <c r="A105" s="3578"/>
      <c r="B105" s="3579"/>
      <c r="C105" s="3579"/>
    </row>
    <row r="106" spans="1:3" s="3593" customFormat="1" ht="14.25" customHeight="1">
      <c r="A106" s="3578"/>
      <c r="B106" s="3579"/>
      <c r="C106" s="3579"/>
    </row>
    <row r="107" spans="1:3" s="3593" customFormat="1" ht="14.25" customHeight="1">
      <c r="A107" s="3578"/>
      <c r="B107" s="3579"/>
      <c r="C107" s="3579"/>
    </row>
    <row r="108" spans="1:3" s="3593" customFormat="1" ht="14.25" customHeight="1">
      <c r="A108" s="3578"/>
      <c r="B108" s="3579"/>
      <c r="C108" s="3579"/>
    </row>
    <row r="109" spans="1:3" s="3593" customFormat="1" ht="14.25" customHeight="1">
      <c r="A109" s="3578"/>
      <c r="B109" s="3579"/>
      <c r="C109" s="3579"/>
    </row>
    <row r="110" spans="1:3" s="3593" customFormat="1" ht="14.25" customHeight="1">
      <c r="A110" s="3578"/>
      <c r="B110" s="3579"/>
      <c r="C110" s="3579"/>
    </row>
    <row r="111" spans="1:3" s="3593" customFormat="1" ht="14.25" customHeight="1">
      <c r="A111" s="3578"/>
      <c r="B111" s="3579"/>
      <c r="C111" s="3579"/>
    </row>
    <row r="112" spans="1:3" s="3593" customFormat="1" ht="14.25" customHeight="1">
      <c r="A112" s="3578"/>
      <c r="B112" s="3579"/>
      <c r="C112" s="3579"/>
    </row>
    <row r="113" spans="1:3" s="3593" customFormat="1" ht="14.25" customHeight="1">
      <c r="A113" s="3578"/>
      <c r="B113" s="3579"/>
      <c r="C113" s="3579"/>
    </row>
    <row r="114" spans="1:3" s="3593" customFormat="1" ht="14.25" customHeight="1">
      <c r="A114" s="3578"/>
      <c r="B114" s="3579"/>
      <c r="C114" s="3579"/>
    </row>
    <row r="115" spans="1:3" s="3593" customFormat="1" ht="14.25" customHeight="1">
      <c r="A115" s="3578"/>
      <c r="B115" s="3579"/>
      <c r="C115" s="3579"/>
    </row>
    <row r="116" spans="1:3" s="3593" customFormat="1" ht="14.25" customHeight="1">
      <c r="A116" s="3578"/>
      <c r="B116" s="3579"/>
      <c r="C116" s="3579"/>
    </row>
    <row r="117" spans="1:3" s="3593" customFormat="1" ht="14.25" customHeight="1">
      <c r="A117" s="3578"/>
      <c r="B117" s="3579"/>
      <c r="C117" s="3579"/>
    </row>
    <row r="118" spans="1:3" s="3593" customFormat="1" ht="14.25" customHeight="1">
      <c r="A118" s="3578"/>
      <c r="B118" s="3579"/>
      <c r="C118" s="3579"/>
    </row>
    <row r="119" spans="1:3" s="3593" customFormat="1" ht="14.25" customHeight="1">
      <c r="A119" s="3578"/>
      <c r="B119" s="3579"/>
      <c r="C119" s="3579"/>
    </row>
    <row r="120" spans="1:3" s="3593" customFormat="1" ht="14.25" customHeight="1">
      <c r="A120" s="3578"/>
      <c r="B120" s="3579"/>
      <c r="C120" s="3579"/>
    </row>
    <row r="121" spans="1:3" s="3593" customFormat="1" ht="14.25" customHeight="1">
      <c r="A121" s="3578"/>
      <c r="B121" s="3579"/>
      <c r="C121" s="3582"/>
    </row>
    <row r="122" spans="1:3" s="3593" customFormat="1" ht="14.25" customHeight="1">
      <c r="A122" s="3580"/>
      <c r="B122" s="3580"/>
      <c r="C122" s="3580"/>
    </row>
    <row r="123" spans="1:3" s="3593" customFormat="1" ht="14.25" customHeight="1">
      <c r="A123" s="3580"/>
      <c r="B123" s="3580"/>
      <c r="C123" s="3580"/>
    </row>
    <row r="124" spans="1:3" s="3593" customFormat="1" ht="14.25" customHeight="1">
      <c r="A124" s="3580"/>
      <c r="B124" s="3580"/>
      <c r="C124" s="3580"/>
    </row>
    <row r="125" spans="1:3" s="3593" customFormat="1" ht="14.25" customHeight="1">
      <c r="A125" s="3580"/>
      <c r="B125" s="3580"/>
      <c r="C125" s="3580"/>
    </row>
    <row r="126" spans="1:3" s="3593" customFormat="1" ht="14.25" customHeight="1">
      <c r="A126" s="3580"/>
      <c r="B126" s="3580"/>
      <c r="C126" s="3580"/>
    </row>
    <row r="127" spans="1:3" s="3593" customFormat="1" ht="14.25" customHeight="1">
      <c r="A127" s="3580"/>
      <c r="B127" s="3580"/>
      <c r="C127" s="3580"/>
    </row>
    <row r="128" spans="1:3" s="3593" customFormat="1" ht="14.25" customHeight="1">
      <c r="A128" s="3580"/>
      <c r="B128" s="3580"/>
      <c r="C128" s="3580"/>
    </row>
    <row r="129" spans="1:3" s="3593" customFormat="1" ht="14.25" customHeight="1">
      <c r="A129" s="3580"/>
      <c r="B129" s="3580"/>
      <c r="C129" s="3580"/>
    </row>
    <row r="130" spans="1:3" s="3593" customFormat="1" ht="14.25" customHeight="1">
      <c r="A130" s="3580"/>
      <c r="B130" s="3580"/>
      <c r="C130" s="3580"/>
    </row>
    <row r="131" spans="1:3" s="3593" customFormat="1" ht="14.25" customHeight="1">
      <c r="A131" s="3580"/>
      <c r="B131" s="3580"/>
      <c r="C131" s="3580"/>
    </row>
    <row r="132" spans="1:3" s="3593" customFormat="1" ht="14.25" customHeight="1">
      <c r="A132" s="3580"/>
      <c r="B132" s="3580"/>
      <c r="C132" s="3580"/>
    </row>
    <row r="133" spans="1:3" s="3593" customFormat="1" ht="14.25" customHeight="1">
      <c r="A133" s="3580"/>
      <c r="B133" s="3580"/>
      <c r="C133" s="3580"/>
    </row>
    <row r="134" spans="1:3" s="3593" customFormat="1" ht="14.25" customHeight="1">
      <c r="A134" s="3580"/>
      <c r="B134" s="3580"/>
      <c r="C134" s="3580"/>
    </row>
    <row r="135" spans="1:3" s="3593" customFormat="1" ht="14.25" customHeight="1">
      <c r="A135" s="3580"/>
      <c r="B135" s="3580"/>
      <c r="C135" s="3580"/>
    </row>
    <row r="136" spans="1:3" s="3593" customFormat="1" ht="14.25" customHeight="1">
      <c r="A136" s="3580"/>
      <c r="B136" s="3580"/>
      <c r="C136" s="3580"/>
    </row>
    <row r="137" spans="1:3" s="3593" customFormat="1" ht="14.25" customHeight="1">
      <c r="A137" s="3580"/>
      <c r="B137" s="3580"/>
      <c r="C137" s="3580"/>
    </row>
    <row r="138" spans="1:3" s="3593" customFormat="1" ht="14.25" customHeight="1">
      <c r="A138" s="3580"/>
      <c r="B138" s="3580"/>
      <c r="C138" s="3580"/>
    </row>
    <row r="139" spans="1:3" s="3593" customFormat="1" ht="14.25" customHeight="1">
      <c r="A139" s="3580"/>
      <c r="B139" s="3580"/>
      <c r="C139" s="3580"/>
    </row>
    <row r="140" spans="1:3" s="3593" customFormat="1" ht="14.25" customHeight="1">
      <c r="A140" s="3580"/>
      <c r="B140" s="3580"/>
      <c r="C140" s="3580"/>
    </row>
    <row r="141" spans="1:3" s="3593" customFormat="1" ht="14.25" customHeight="1">
      <c r="A141" s="3580"/>
      <c r="B141" s="3580"/>
      <c r="C141" s="3580"/>
    </row>
    <row r="142" spans="1:3" s="3593" customFormat="1" ht="14.25" customHeight="1">
      <c r="A142" s="3580"/>
      <c r="B142" s="3580"/>
      <c r="C142" s="3580"/>
    </row>
    <row r="143" spans="1:3" s="3593" customFormat="1" ht="14.25" customHeight="1">
      <c r="A143" s="3580"/>
      <c r="B143" s="3580"/>
      <c r="C143" s="3580"/>
    </row>
    <row r="144" spans="1:3" s="3593" customFormat="1" ht="14.25" customHeight="1">
      <c r="A144" s="3580"/>
      <c r="B144" s="3580"/>
      <c r="C144" s="3580"/>
    </row>
  </sheetData>
  <mergeCells count="1">
    <mergeCell ref="A1:C1"/>
  </mergeCells>
  <printOptions verticalCentered="1"/>
  <pageMargins left="0.75" right="0.25" top="0.45" bottom="0.23" header="0.17" footer="0"/>
  <pageSetup scale="68" orientation="portrait" r:id="rId1"/>
  <headerFooter alignWithMargins="0"/>
  <rowBreaks count="1" manualBreakCount="1">
    <brk id="6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zoomScaleNormal="100" workbookViewId="0">
      <selection activeCell="C38" sqref="C38"/>
    </sheetView>
  </sheetViews>
  <sheetFormatPr defaultColWidth="8.85546875" defaultRowHeight="11.25"/>
  <cols>
    <col min="1" max="1" width="6.42578125" style="3100" customWidth="1"/>
    <col min="2" max="2" width="5.28515625" style="3100" bestFit="1" customWidth="1"/>
    <col min="3" max="3" width="4.140625" style="3100" bestFit="1" customWidth="1"/>
    <col min="4" max="4" width="37.7109375" style="3100" bestFit="1" customWidth="1"/>
    <col min="5" max="5" width="9.5703125" style="3100" customWidth="1"/>
    <col min="6" max="6" width="15.28515625" style="3100" bestFit="1" customWidth="1"/>
    <col min="7" max="7" width="16.28515625" style="3100" customWidth="1"/>
    <col min="8" max="8" width="6.42578125" style="3100" customWidth="1"/>
    <col min="9" max="9" width="7.42578125" style="3100" customWidth="1"/>
    <col min="10" max="10" width="4.7109375" style="3100" customWidth="1"/>
    <col min="11" max="11" width="19.85546875" style="3100" bestFit="1" customWidth="1"/>
    <col min="12" max="12" width="20.140625" style="3100" bestFit="1" customWidth="1"/>
    <col min="13" max="13" width="13.28515625" style="3100" customWidth="1"/>
    <col min="14" max="14" width="11.7109375" style="3100" customWidth="1"/>
    <col min="15" max="15" width="10.140625" style="3100" customWidth="1"/>
    <col min="16" max="16" width="8.85546875" style="3100"/>
    <col min="17" max="17" width="2.42578125" style="3100" customWidth="1"/>
    <col min="18" max="16384" width="8.85546875" style="3100"/>
  </cols>
  <sheetData>
    <row r="1" spans="1:20" ht="12">
      <c r="A1" s="3099" t="s">
        <v>3461</v>
      </c>
      <c r="B1" s="3099"/>
      <c r="C1" s="3099"/>
      <c r="D1" s="3099"/>
      <c r="E1" s="3099"/>
      <c r="G1" s="3101"/>
      <c r="H1" s="3099">
        <v>99</v>
      </c>
      <c r="I1" s="3102">
        <v>100</v>
      </c>
      <c r="J1" s="3103"/>
      <c r="K1" s="3099"/>
      <c r="L1" s="3099"/>
      <c r="M1" s="3099"/>
      <c r="N1" s="3099"/>
      <c r="O1" s="3046" t="s">
        <v>3461</v>
      </c>
      <c r="Q1" s="3104"/>
      <c r="R1" s="3104"/>
      <c r="S1" s="3105"/>
      <c r="T1" s="3104"/>
    </row>
    <row r="2" spans="1:20" s="3109" customFormat="1" ht="12">
      <c r="A2" s="3106" t="s">
        <v>3128</v>
      </c>
      <c r="B2" s="3107"/>
      <c r="C2" s="3107"/>
      <c r="D2" s="3107"/>
      <c r="E2" s="3107"/>
      <c r="F2" s="3107"/>
      <c r="G2" s="3107"/>
      <c r="H2" s="3108"/>
      <c r="I2" s="4135" t="s">
        <v>3128</v>
      </c>
      <c r="J2" s="4136"/>
      <c r="K2" s="4136"/>
      <c r="L2" s="4136"/>
      <c r="M2" s="4136"/>
      <c r="N2" s="4136"/>
      <c r="O2" s="4137"/>
    </row>
    <row r="3" spans="1:20" ht="12">
      <c r="A3" s="3110" t="s">
        <v>295</v>
      </c>
      <c r="B3" s="3111"/>
      <c r="C3" s="3111"/>
      <c r="D3" s="3111"/>
      <c r="E3" s="3111"/>
      <c r="F3" s="3111"/>
      <c r="G3" s="3111"/>
      <c r="H3" s="3112"/>
      <c r="I3" s="3110" t="s">
        <v>295</v>
      </c>
      <c r="J3" s="3111"/>
      <c r="K3" s="3111"/>
      <c r="L3" s="3111"/>
      <c r="M3" s="3111"/>
      <c r="N3" s="3111"/>
      <c r="O3" s="3112"/>
    </row>
    <row r="4" spans="1:20" ht="12">
      <c r="A4" s="3113"/>
      <c r="B4" s="3114"/>
      <c r="C4" s="3114"/>
      <c r="D4" s="3114"/>
      <c r="E4" s="3114"/>
      <c r="F4" s="3114"/>
      <c r="G4" s="3114"/>
      <c r="H4" s="3115"/>
      <c r="I4" s="3113"/>
      <c r="J4" s="3114"/>
      <c r="K4" s="3114"/>
      <c r="L4" s="3114"/>
      <c r="M4" s="3114"/>
      <c r="N4" s="3114"/>
      <c r="O4" s="3115"/>
    </row>
    <row r="5" spans="1:20" ht="12">
      <c r="A5" s="3116"/>
      <c r="B5" s="3116"/>
      <c r="C5" s="3117"/>
      <c r="D5" s="3118"/>
      <c r="E5" s="3119"/>
      <c r="F5" s="3119" t="s">
        <v>1260</v>
      </c>
      <c r="G5" s="3119" t="s">
        <v>1260</v>
      </c>
      <c r="H5" s="3119"/>
      <c r="I5" s="3119"/>
      <c r="J5" s="3116"/>
      <c r="K5" s="3120"/>
      <c r="L5" s="3120"/>
      <c r="M5" s="3120"/>
      <c r="N5" s="3120"/>
      <c r="O5" s="3120"/>
      <c r="P5" s="3121"/>
      <c r="Q5" s="3121"/>
      <c r="R5" s="3121"/>
    </row>
    <row r="6" spans="1:20" ht="12">
      <c r="A6" s="3122"/>
      <c r="B6" s="3122"/>
      <c r="C6" s="3123"/>
      <c r="D6" s="3120"/>
      <c r="E6" s="3124" t="s">
        <v>1267</v>
      </c>
      <c r="F6" s="3124" t="s">
        <v>1262</v>
      </c>
      <c r="G6" s="3124" t="s">
        <v>1263</v>
      </c>
      <c r="H6" s="3124"/>
      <c r="I6" s="3124"/>
      <c r="J6" s="3122"/>
      <c r="K6" s="3120"/>
      <c r="L6" s="3120"/>
      <c r="M6" s="3120"/>
      <c r="N6" s="3120"/>
      <c r="O6" s="3120"/>
      <c r="P6" s="3121"/>
      <c r="Q6" s="3121"/>
      <c r="R6" s="3121"/>
    </row>
    <row r="7" spans="1:20" ht="12">
      <c r="A7" s="3125" t="s">
        <v>7</v>
      </c>
      <c r="B7" s="3125" t="s">
        <v>71</v>
      </c>
      <c r="C7" s="3126"/>
      <c r="D7" s="3120"/>
      <c r="E7" s="3124" t="s">
        <v>3129</v>
      </c>
      <c r="F7" s="3124" t="s">
        <v>3130</v>
      </c>
      <c r="G7" s="3124" t="s">
        <v>1269</v>
      </c>
      <c r="H7" s="3125" t="s">
        <v>7</v>
      </c>
      <c r="I7" s="3125" t="s">
        <v>7</v>
      </c>
      <c r="J7" s="3125" t="s">
        <v>71</v>
      </c>
      <c r="K7" s="3127" t="s">
        <v>1264</v>
      </c>
      <c r="L7" s="3127" t="s">
        <v>1265</v>
      </c>
      <c r="M7" s="3127" t="s">
        <v>1266</v>
      </c>
      <c r="N7" s="3127" t="s">
        <v>1267</v>
      </c>
      <c r="O7" s="3125" t="s">
        <v>7</v>
      </c>
      <c r="P7" s="3128"/>
      <c r="Q7" s="3121"/>
      <c r="R7" s="3121"/>
    </row>
    <row r="8" spans="1:20" ht="12">
      <c r="A8" s="3125" t="s">
        <v>17</v>
      </c>
      <c r="B8" s="3125" t="s">
        <v>17</v>
      </c>
      <c r="C8" s="3129"/>
      <c r="D8" s="3127" t="s">
        <v>557</v>
      </c>
      <c r="E8" s="3125" t="s">
        <v>81</v>
      </c>
      <c r="F8" s="3124" t="s">
        <v>3131</v>
      </c>
      <c r="G8" s="3124" t="s">
        <v>1273</v>
      </c>
      <c r="H8" s="3125" t="s">
        <v>17</v>
      </c>
      <c r="I8" s="3125" t="s">
        <v>17</v>
      </c>
      <c r="J8" s="3125" t="s">
        <v>17</v>
      </c>
      <c r="K8" s="3127" t="s">
        <v>1270</v>
      </c>
      <c r="L8" s="3127" t="s">
        <v>1270</v>
      </c>
      <c r="M8" s="3127" t="s">
        <v>1270</v>
      </c>
      <c r="N8" s="3127" t="s">
        <v>1271</v>
      </c>
      <c r="O8" s="3125" t="s">
        <v>17</v>
      </c>
      <c r="P8" s="3128"/>
      <c r="Q8" s="3121"/>
      <c r="R8" s="3121"/>
    </row>
    <row r="9" spans="1:20" ht="12.75" thickBot="1">
      <c r="A9" s="3130"/>
      <c r="B9" s="3130"/>
      <c r="C9" s="3113"/>
      <c r="D9" s="3131" t="s">
        <v>24</v>
      </c>
      <c r="E9" s="3132" t="s">
        <v>25</v>
      </c>
      <c r="F9" s="3133" t="s">
        <v>26</v>
      </c>
      <c r="G9" s="3133" t="s">
        <v>27</v>
      </c>
      <c r="H9" s="3130"/>
      <c r="I9" s="3130"/>
      <c r="J9" s="3130"/>
      <c r="K9" s="3134" t="s">
        <v>28</v>
      </c>
      <c r="L9" s="3134" t="s">
        <v>29</v>
      </c>
      <c r="M9" s="3134" t="s">
        <v>30</v>
      </c>
      <c r="N9" s="3134" t="s">
        <v>31</v>
      </c>
      <c r="O9" s="3134"/>
      <c r="P9" s="3128"/>
      <c r="Q9" s="3121"/>
      <c r="R9" s="3121"/>
    </row>
    <row r="10" spans="1:20" ht="12">
      <c r="A10" s="3132">
        <v>1</v>
      </c>
      <c r="B10" s="3130"/>
      <c r="C10" s="3135" t="s">
        <v>1274</v>
      </c>
      <c r="D10" s="3115" t="s">
        <v>3132</v>
      </c>
      <c r="E10" s="3136"/>
      <c r="F10" s="3137"/>
      <c r="G10" s="3138"/>
      <c r="H10" s="3132">
        <v>1</v>
      </c>
      <c r="I10" s="3132">
        <v>1</v>
      </c>
      <c r="J10" s="3130"/>
      <c r="K10" s="3136"/>
      <c r="L10" s="3139"/>
      <c r="M10" s="3137"/>
      <c r="N10" s="3138"/>
      <c r="O10" s="3132">
        <v>1</v>
      </c>
      <c r="P10" s="3128"/>
      <c r="Q10" s="3121"/>
      <c r="R10" s="3121"/>
    </row>
    <row r="11" spans="1:20" ht="12">
      <c r="A11" s="3132">
        <v>2</v>
      </c>
      <c r="B11" s="3130"/>
      <c r="C11" s="3135">
        <v>-3</v>
      </c>
      <c r="D11" s="3115" t="s">
        <v>1277</v>
      </c>
      <c r="E11" s="3140"/>
      <c r="F11" s="3130"/>
      <c r="G11" s="3141"/>
      <c r="H11" s="3132">
        <v>2</v>
      </c>
      <c r="I11" s="3132">
        <v>2</v>
      </c>
      <c r="J11" s="3130"/>
      <c r="K11" s="3140"/>
      <c r="L11" s="3142"/>
      <c r="M11" s="3130"/>
      <c r="N11" s="3141"/>
      <c r="O11" s="3132">
        <v>2</v>
      </c>
      <c r="P11" s="3121"/>
      <c r="Q11" s="3121"/>
      <c r="R11" s="3121"/>
    </row>
    <row r="12" spans="1:20" ht="12">
      <c r="A12" s="3132">
        <v>3</v>
      </c>
      <c r="B12" s="3130"/>
      <c r="C12" s="3135">
        <f t="shared" ref="C12:C17" si="0">C11-1</f>
        <v>-4</v>
      </c>
      <c r="D12" s="3115" t="s">
        <v>3133</v>
      </c>
      <c r="E12" s="3140"/>
      <c r="F12" s="3130"/>
      <c r="G12" s="3141"/>
      <c r="H12" s="3132">
        <v>3</v>
      </c>
      <c r="I12" s="3132">
        <v>3</v>
      </c>
      <c r="J12" s="3130"/>
      <c r="K12" s="3140"/>
      <c r="L12" s="3142"/>
      <c r="M12" s="3130"/>
      <c r="N12" s="3141"/>
      <c r="O12" s="3132">
        <v>3</v>
      </c>
      <c r="P12" s="3121"/>
      <c r="Q12" s="3121"/>
      <c r="R12" s="3121"/>
    </row>
    <row r="13" spans="1:20" ht="12">
      <c r="A13" s="3132">
        <v>4</v>
      </c>
      <c r="B13" s="3130"/>
      <c r="C13" s="3135">
        <f t="shared" si="0"/>
        <v>-5</v>
      </c>
      <c r="D13" s="3115" t="s">
        <v>1281</v>
      </c>
      <c r="E13" s="3140"/>
      <c r="F13" s="3130"/>
      <c r="G13" s="3141"/>
      <c r="H13" s="3132">
        <v>4</v>
      </c>
      <c r="I13" s="3132">
        <v>4</v>
      </c>
      <c r="J13" s="3130"/>
      <c r="K13" s="3140"/>
      <c r="L13" s="3142"/>
      <c r="M13" s="3130"/>
      <c r="N13" s="3141"/>
      <c r="O13" s="3132">
        <v>4</v>
      </c>
      <c r="P13" s="3121"/>
      <c r="Q13" s="3121"/>
      <c r="R13" s="3121"/>
    </row>
    <row r="14" spans="1:20" ht="12">
      <c r="A14" s="3132">
        <v>5</v>
      </c>
      <c r="B14" s="3130"/>
      <c r="C14" s="3135">
        <f t="shared" si="0"/>
        <v>-6</v>
      </c>
      <c r="D14" s="3115" t="s">
        <v>3134</v>
      </c>
      <c r="E14" s="3140"/>
      <c r="F14" s="3130"/>
      <c r="G14" s="3141"/>
      <c r="H14" s="3132">
        <v>5</v>
      </c>
      <c r="I14" s="3132">
        <v>5</v>
      </c>
      <c r="J14" s="3130"/>
      <c r="K14" s="3140"/>
      <c r="L14" s="3142"/>
      <c r="M14" s="3130"/>
      <c r="N14" s="3141"/>
      <c r="O14" s="3132">
        <v>5</v>
      </c>
      <c r="P14" s="3121"/>
      <c r="Q14" s="3121"/>
      <c r="R14" s="3121"/>
    </row>
    <row r="15" spans="1:20" ht="12">
      <c r="A15" s="3132">
        <v>6</v>
      </c>
      <c r="B15" s="3130"/>
      <c r="C15" s="3135">
        <f t="shared" si="0"/>
        <v>-7</v>
      </c>
      <c r="D15" s="3115" t="s">
        <v>1285</v>
      </c>
      <c r="E15" s="3140"/>
      <c r="F15" s="3130"/>
      <c r="G15" s="3141"/>
      <c r="H15" s="3132">
        <v>6</v>
      </c>
      <c r="I15" s="3132">
        <v>6</v>
      </c>
      <c r="J15" s="3130"/>
      <c r="K15" s="3140"/>
      <c r="L15" s="3142"/>
      <c r="M15" s="3130"/>
      <c r="N15" s="3141"/>
      <c r="O15" s="3132">
        <v>6</v>
      </c>
      <c r="P15" s="3121"/>
      <c r="Q15" s="3121"/>
      <c r="R15" s="3121"/>
    </row>
    <row r="16" spans="1:20" ht="12">
      <c r="A16" s="3132">
        <v>7</v>
      </c>
      <c r="B16" s="3130"/>
      <c r="C16" s="3135">
        <f t="shared" si="0"/>
        <v>-8</v>
      </c>
      <c r="D16" s="3115" t="s">
        <v>1287</v>
      </c>
      <c r="E16" s="3140"/>
      <c r="F16" s="3130"/>
      <c r="G16" s="3141"/>
      <c r="H16" s="3132">
        <v>7</v>
      </c>
      <c r="I16" s="3132">
        <v>7</v>
      </c>
      <c r="J16" s="3130"/>
      <c r="K16" s="3140"/>
      <c r="L16" s="3142"/>
      <c r="M16" s="3130"/>
      <c r="N16" s="3141"/>
      <c r="O16" s="3132">
        <v>7</v>
      </c>
      <c r="P16" s="3121"/>
      <c r="Q16" s="3121"/>
      <c r="R16" s="3121"/>
    </row>
    <row r="17" spans="1:18" ht="12">
      <c r="A17" s="3132">
        <v>8</v>
      </c>
      <c r="B17" s="3130"/>
      <c r="C17" s="3135">
        <f t="shared" si="0"/>
        <v>-9</v>
      </c>
      <c r="D17" s="3115" t="s">
        <v>1289</v>
      </c>
      <c r="E17" s="3140"/>
      <c r="F17" s="3130"/>
      <c r="G17" s="3141"/>
      <c r="H17" s="3132">
        <v>8</v>
      </c>
      <c r="I17" s="3132">
        <v>8</v>
      </c>
      <c r="J17" s="3130"/>
      <c r="K17" s="3140"/>
      <c r="L17" s="3142"/>
      <c r="M17" s="3130"/>
      <c r="N17" s="3141"/>
      <c r="O17" s="3132">
        <v>8</v>
      </c>
      <c r="P17" s="3121"/>
      <c r="Q17" s="3121"/>
      <c r="R17" s="3121"/>
    </row>
    <row r="18" spans="1:18" ht="12">
      <c r="A18" s="3132">
        <v>9</v>
      </c>
      <c r="B18" s="3130"/>
      <c r="C18" s="3135">
        <v>-11</v>
      </c>
      <c r="D18" s="3115" t="s">
        <v>1291</v>
      </c>
      <c r="E18" s="3140"/>
      <c r="F18" s="3130"/>
      <c r="G18" s="3141"/>
      <c r="H18" s="3132">
        <v>9</v>
      </c>
      <c r="I18" s="3132">
        <v>9</v>
      </c>
      <c r="J18" s="3130"/>
      <c r="K18" s="3140"/>
      <c r="L18" s="3142"/>
      <c r="M18" s="3130"/>
      <c r="N18" s="3141"/>
      <c r="O18" s="3132">
        <v>9</v>
      </c>
      <c r="P18" s="3121"/>
      <c r="Q18" s="3121"/>
      <c r="R18" s="3121"/>
    </row>
    <row r="19" spans="1:18" ht="12">
      <c r="A19" s="3132">
        <v>10</v>
      </c>
      <c r="B19" s="3130"/>
      <c r="C19" s="3135">
        <v>-13</v>
      </c>
      <c r="D19" s="3115" t="s">
        <v>3135</v>
      </c>
      <c r="E19" s="3140"/>
      <c r="F19" s="3130"/>
      <c r="G19" s="3141"/>
      <c r="H19" s="3132">
        <v>10</v>
      </c>
      <c r="I19" s="3132">
        <v>10</v>
      </c>
      <c r="J19" s="3130"/>
      <c r="K19" s="3140"/>
      <c r="L19" s="3142"/>
      <c r="M19" s="3130"/>
      <c r="N19" s="3141"/>
      <c r="O19" s="3132">
        <v>10</v>
      </c>
      <c r="P19" s="3121"/>
      <c r="Q19" s="3121"/>
      <c r="R19" s="3121"/>
    </row>
    <row r="20" spans="1:18" ht="12">
      <c r="A20" s="3132">
        <v>11</v>
      </c>
      <c r="B20" s="3130"/>
      <c r="C20" s="3135">
        <v>-16</v>
      </c>
      <c r="D20" s="3115" t="s">
        <v>1295</v>
      </c>
      <c r="E20" s="3140"/>
      <c r="F20" s="3130"/>
      <c r="G20" s="3141"/>
      <c r="H20" s="3132">
        <v>11</v>
      </c>
      <c r="I20" s="3132">
        <v>11</v>
      </c>
      <c r="J20" s="3130"/>
      <c r="K20" s="3140"/>
      <c r="L20" s="3142"/>
      <c r="M20" s="3130"/>
      <c r="N20" s="3141"/>
      <c r="O20" s="3132">
        <v>11</v>
      </c>
      <c r="P20" s="3121"/>
      <c r="Q20" s="3121"/>
      <c r="R20" s="3121"/>
    </row>
    <row r="21" spans="1:18" ht="12">
      <c r="A21" s="3132">
        <v>12</v>
      </c>
      <c r="B21" s="3130"/>
      <c r="C21" s="3135">
        <f>C20-1</f>
        <v>-17</v>
      </c>
      <c r="D21" s="3115" t="s">
        <v>1297</v>
      </c>
      <c r="E21" s="3140"/>
      <c r="F21" s="3130"/>
      <c r="G21" s="3141"/>
      <c r="H21" s="3132">
        <v>12</v>
      </c>
      <c r="I21" s="3132">
        <v>12</v>
      </c>
      <c r="J21" s="3130"/>
      <c r="K21" s="3140"/>
      <c r="L21" s="3142"/>
      <c r="M21" s="3130"/>
      <c r="N21" s="3141"/>
      <c r="O21" s="3132">
        <v>12</v>
      </c>
      <c r="P21" s="3121"/>
      <c r="Q21" s="3121"/>
      <c r="R21" s="3121"/>
    </row>
    <row r="22" spans="1:18" ht="12">
      <c r="A22" s="3132">
        <v>13</v>
      </c>
      <c r="B22" s="3130"/>
      <c r="C22" s="3135">
        <f>C21-1</f>
        <v>-18</v>
      </c>
      <c r="D22" s="3115" t="s">
        <v>1299</v>
      </c>
      <c r="E22" s="3140"/>
      <c r="F22" s="3130"/>
      <c r="G22" s="3141"/>
      <c r="H22" s="3132">
        <v>13</v>
      </c>
      <c r="I22" s="3132">
        <v>13</v>
      </c>
      <c r="J22" s="3130"/>
      <c r="K22" s="3140"/>
      <c r="L22" s="3142"/>
      <c r="M22" s="3130"/>
      <c r="N22" s="3141"/>
      <c r="O22" s="3132">
        <v>13</v>
      </c>
      <c r="P22" s="3121"/>
      <c r="Q22" s="3121"/>
      <c r="R22" s="3121"/>
    </row>
    <row r="23" spans="1:18" ht="12">
      <c r="A23" s="3132">
        <v>14</v>
      </c>
      <c r="B23" s="3130"/>
      <c r="C23" s="3135">
        <f>C22-1</f>
        <v>-19</v>
      </c>
      <c r="D23" s="3115" t="s">
        <v>1301</v>
      </c>
      <c r="E23" s="3140"/>
      <c r="F23" s="3130"/>
      <c r="G23" s="3141"/>
      <c r="H23" s="3132">
        <v>14</v>
      </c>
      <c r="I23" s="3132">
        <v>14</v>
      </c>
      <c r="J23" s="3130"/>
      <c r="K23" s="3140"/>
      <c r="L23" s="3142"/>
      <c r="M23" s="3130"/>
      <c r="N23" s="3141"/>
      <c r="O23" s="3132">
        <v>14</v>
      </c>
      <c r="P23" s="3121"/>
      <c r="Q23" s="3121"/>
      <c r="R23" s="3121"/>
    </row>
    <row r="24" spans="1:18" ht="12">
      <c r="A24" s="3132">
        <v>15</v>
      </c>
      <c r="B24" s="3130"/>
      <c r="C24" s="3135">
        <f>C23-1</f>
        <v>-20</v>
      </c>
      <c r="D24" s="3115" t="s">
        <v>1303</v>
      </c>
      <c r="E24" s="3140"/>
      <c r="F24" s="3130"/>
      <c r="G24" s="3141"/>
      <c r="H24" s="3132">
        <v>15</v>
      </c>
      <c r="I24" s="3132">
        <v>15</v>
      </c>
      <c r="J24" s="3130"/>
      <c r="K24" s="3140"/>
      <c r="L24" s="3142"/>
      <c r="M24" s="3130"/>
      <c r="N24" s="3141"/>
      <c r="O24" s="3132">
        <v>15</v>
      </c>
      <c r="P24" s="3121"/>
      <c r="Q24" s="3121"/>
      <c r="R24" s="3121"/>
    </row>
    <row r="25" spans="1:18" ht="12">
      <c r="A25" s="3132">
        <v>16</v>
      </c>
      <c r="B25" s="3130"/>
      <c r="C25" s="3135">
        <v>-22</v>
      </c>
      <c r="D25" s="3115" t="s">
        <v>1305</v>
      </c>
      <c r="E25" s="3140"/>
      <c r="F25" s="3130"/>
      <c r="G25" s="3141"/>
      <c r="H25" s="3132">
        <v>16</v>
      </c>
      <c r="I25" s="3132">
        <v>16</v>
      </c>
      <c r="J25" s="3130"/>
      <c r="K25" s="3140"/>
      <c r="L25" s="3142"/>
      <c r="M25" s="3130"/>
      <c r="N25" s="3141"/>
      <c r="O25" s="3132">
        <v>16</v>
      </c>
      <c r="P25" s="3121"/>
      <c r="Q25" s="3121"/>
      <c r="R25" s="3121"/>
    </row>
    <row r="26" spans="1:18" ht="12">
      <c r="A26" s="3132">
        <v>17</v>
      </c>
      <c r="B26" s="3130"/>
      <c r="C26" s="3135">
        <f>C25-1</f>
        <v>-23</v>
      </c>
      <c r="D26" s="3115" t="s">
        <v>1307</v>
      </c>
      <c r="E26" s="3140"/>
      <c r="F26" s="3130"/>
      <c r="G26" s="3141"/>
      <c r="H26" s="3132">
        <v>17</v>
      </c>
      <c r="I26" s="3132">
        <v>17</v>
      </c>
      <c r="J26" s="3130"/>
      <c r="K26" s="3140"/>
      <c r="L26" s="3142"/>
      <c r="M26" s="3130"/>
      <c r="N26" s="3141"/>
      <c r="O26" s="3132">
        <v>17</v>
      </c>
      <c r="P26" s="3121"/>
      <c r="Q26" s="3121"/>
      <c r="R26" s="3121"/>
    </row>
    <row r="27" spans="1:18" ht="12">
      <c r="A27" s="3132">
        <v>18</v>
      </c>
      <c r="B27" s="3130"/>
      <c r="C27" s="3135">
        <f>C26-1</f>
        <v>-24</v>
      </c>
      <c r="D27" s="3115" t="s">
        <v>1309</v>
      </c>
      <c r="E27" s="3140"/>
      <c r="F27" s="3130"/>
      <c r="G27" s="3141"/>
      <c r="H27" s="3132">
        <v>18</v>
      </c>
      <c r="I27" s="3132">
        <v>18</v>
      </c>
      <c r="J27" s="3130"/>
      <c r="K27" s="3140"/>
      <c r="L27" s="3142"/>
      <c r="M27" s="3130"/>
      <c r="N27" s="3141"/>
      <c r="O27" s="3132">
        <v>18</v>
      </c>
      <c r="P27" s="3121"/>
      <c r="Q27" s="3121"/>
      <c r="R27" s="3121"/>
    </row>
    <row r="28" spans="1:18" ht="12">
      <c r="A28" s="3132">
        <v>19</v>
      </c>
      <c r="B28" s="3130"/>
      <c r="C28" s="3135">
        <f>C27-1</f>
        <v>-25</v>
      </c>
      <c r="D28" s="3115" t="s">
        <v>1311</v>
      </c>
      <c r="E28" s="3140"/>
      <c r="F28" s="3130"/>
      <c r="G28" s="3141"/>
      <c r="H28" s="3132">
        <v>19</v>
      </c>
      <c r="I28" s="3132">
        <v>19</v>
      </c>
      <c r="J28" s="3130"/>
      <c r="K28" s="3140"/>
      <c r="L28" s="3142"/>
      <c r="M28" s="3130"/>
      <c r="N28" s="3141"/>
      <c r="O28" s="3132">
        <v>19</v>
      </c>
      <c r="P28" s="3121"/>
      <c r="Q28" s="3121"/>
      <c r="R28" s="3121"/>
    </row>
    <row r="29" spans="1:18" ht="12">
      <c r="A29" s="3132">
        <v>20</v>
      </c>
      <c r="B29" s="3130"/>
      <c r="C29" s="3135">
        <f>C28-1</f>
        <v>-26</v>
      </c>
      <c r="D29" s="3115" t="s">
        <v>1313</v>
      </c>
      <c r="E29" s="3143">
        <v>44699</v>
      </c>
      <c r="F29" s="3130"/>
      <c r="G29" s="3141"/>
      <c r="H29" s="3132">
        <v>20</v>
      </c>
      <c r="I29" s="3132">
        <v>20</v>
      </c>
      <c r="J29" s="3130"/>
      <c r="K29" s="3143">
        <v>13626</v>
      </c>
      <c r="L29" s="3142"/>
      <c r="M29" s="3144">
        <v>13626</v>
      </c>
      <c r="N29" s="3145">
        <v>58325</v>
      </c>
      <c r="O29" s="3132">
        <v>20</v>
      </c>
      <c r="P29" s="3121"/>
      <c r="Q29" s="3121"/>
      <c r="R29" s="3121"/>
    </row>
    <row r="30" spans="1:18" ht="12">
      <c r="A30" s="3132">
        <v>21</v>
      </c>
      <c r="B30" s="3130"/>
      <c r="C30" s="3135">
        <f>C29-1</f>
        <v>-27</v>
      </c>
      <c r="D30" s="3115" t="s">
        <v>3136</v>
      </c>
      <c r="E30" s="3143">
        <v>197597</v>
      </c>
      <c r="F30" s="3130"/>
      <c r="G30" s="3141"/>
      <c r="H30" s="3132">
        <v>21</v>
      </c>
      <c r="I30" s="3132">
        <v>21</v>
      </c>
      <c r="J30" s="3130"/>
      <c r="K30" s="3143">
        <v>100128</v>
      </c>
      <c r="L30" s="3142"/>
      <c r="M30" s="3144">
        <v>100128</v>
      </c>
      <c r="N30" s="3145">
        <v>297725</v>
      </c>
      <c r="O30" s="3132">
        <v>21</v>
      </c>
      <c r="P30" s="3121"/>
      <c r="Q30" s="3121"/>
      <c r="R30" s="3121"/>
    </row>
    <row r="31" spans="1:18" ht="12">
      <c r="A31" s="3132">
        <v>22</v>
      </c>
      <c r="B31" s="3130"/>
      <c r="C31" s="3135">
        <v>-29</v>
      </c>
      <c r="D31" s="3115" t="s">
        <v>1317</v>
      </c>
      <c r="E31" s="3143"/>
      <c r="F31" s="3130"/>
      <c r="G31" s="3141"/>
      <c r="H31" s="3132">
        <v>22</v>
      </c>
      <c r="I31" s="3132">
        <v>22</v>
      </c>
      <c r="J31" s="3130"/>
      <c r="K31" s="3143"/>
      <c r="L31" s="3142"/>
      <c r="M31" s="3144"/>
      <c r="N31" s="3145"/>
      <c r="O31" s="3132">
        <v>22</v>
      </c>
      <c r="P31" s="3121"/>
      <c r="Q31" s="3121"/>
      <c r="R31" s="3121"/>
    </row>
    <row r="32" spans="1:18" ht="12">
      <c r="A32" s="3132">
        <v>23</v>
      </c>
      <c r="B32" s="3130"/>
      <c r="C32" s="3135">
        <v>-31</v>
      </c>
      <c r="D32" s="3115" t="s">
        <v>3137</v>
      </c>
      <c r="E32" s="3143"/>
      <c r="F32" s="3130"/>
      <c r="G32" s="3141"/>
      <c r="H32" s="3132">
        <v>23</v>
      </c>
      <c r="I32" s="3132">
        <v>23</v>
      </c>
      <c r="J32" s="3130"/>
      <c r="K32" s="3143"/>
      <c r="L32" s="3142"/>
      <c r="M32" s="3144"/>
      <c r="N32" s="3145"/>
      <c r="O32" s="3132">
        <v>23</v>
      </c>
      <c r="P32" s="3121"/>
      <c r="Q32" s="3121"/>
      <c r="R32" s="3121"/>
    </row>
    <row r="33" spans="1:18" ht="12">
      <c r="A33" s="3132">
        <v>24</v>
      </c>
      <c r="B33" s="3130"/>
      <c r="C33" s="3135">
        <v>-35</v>
      </c>
      <c r="D33" s="3115" t="s">
        <v>1321</v>
      </c>
      <c r="E33" s="3143"/>
      <c r="F33" s="3130"/>
      <c r="G33" s="3141"/>
      <c r="H33" s="3132">
        <v>24</v>
      </c>
      <c r="I33" s="3132">
        <v>24</v>
      </c>
      <c r="J33" s="3130"/>
      <c r="K33" s="3143"/>
      <c r="L33" s="3142"/>
      <c r="M33" s="3144"/>
      <c r="N33" s="3145"/>
      <c r="O33" s="3132">
        <v>24</v>
      </c>
      <c r="P33" s="3121"/>
      <c r="Q33" s="3121"/>
      <c r="R33" s="3121"/>
    </row>
    <row r="34" spans="1:18" ht="12">
      <c r="A34" s="3132">
        <v>25</v>
      </c>
      <c r="B34" s="3130"/>
      <c r="C34" s="3135">
        <v>-37</v>
      </c>
      <c r="D34" s="3115" t="s">
        <v>1323</v>
      </c>
      <c r="E34" s="3143">
        <v>52</v>
      </c>
      <c r="F34" s="3130"/>
      <c r="G34" s="3141"/>
      <c r="H34" s="3132">
        <v>25</v>
      </c>
      <c r="I34" s="3132">
        <v>25</v>
      </c>
      <c r="J34" s="3130"/>
      <c r="K34" s="3143"/>
      <c r="L34" s="3142"/>
      <c r="M34" s="3144"/>
      <c r="N34" s="3145">
        <v>52</v>
      </c>
      <c r="O34" s="3132">
        <v>25</v>
      </c>
      <c r="P34" s="3121"/>
      <c r="Q34" s="3121"/>
      <c r="R34" s="3121"/>
    </row>
    <row r="35" spans="1:18" ht="12">
      <c r="A35" s="3132">
        <v>26</v>
      </c>
      <c r="B35" s="3130"/>
      <c r="C35" s="3135">
        <v>-39</v>
      </c>
      <c r="D35" s="3115" t="s">
        <v>3138</v>
      </c>
      <c r="E35" s="3143"/>
      <c r="F35" s="3130"/>
      <c r="G35" s="3141"/>
      <c r="H35" s="3132">
        <v>26</v>
      </c>
      <c r="I35" s="3132">
        <v>26</v>
      </c>
      <c r="J35" s="3130"/>
      <c r="K35" s="3143"/>
      <c r="L35" s="3142"/>
      <c r="M35" s="3144"/>
      <c r="N35" s="3145"/>
      <c r="O35" s="3132">
        <v>26</v>
      </c>
      <c r="P35" s="3121"/>
      <c r="Q35" s="3121"/>
      <c r="R35" s="3121"/>
    </row>
    <row r="36" spans="1:18" ht="12">
      <c r="A36" s="3132">
        <v>27</v>
      </c>
      <c r="B36" s="3130"/>
      <c r="C36" s="3135" t="s">
        <v>1326</v>
      </c>
      <c r="D36" s="3115" t="s">
        <v>1327</v>
      </c>
      <c r="E36" s="3143"/>
      <c r="F36" s="3130"/>
      <c r="G36" s="3141"/>
      <c r="H36" s="3132">
        <v>27</v>
      </c>
      <c r="I36" s="3132">
        <v>27</v>
      </c>
      <c r="J36" s="3130"/>
      <c r="K36" s="3143"/>
      <c r="L36" s="3142"/>
      <c r="M36" s="3144"/>
      <c r="N36" s="3145"/>
      <c r="O36" s="3132">
        <v>27</v>
      </c>
      <c r="P36" s="3121"/>
      <c r="Q36" s="3121"/>
      <c r="R36" s="3121"/>
    </row>
    <row r="37" spans="1:18" ht="12">
      <c r="A37" s="3132">
        <v>28</v>
      </c>
      <c r="B37" s="3130"/>
      <c r="C37" s="3135">
        <v>-45</v>
      </c>
      <c r="D37" s="3115" t="s">
        <v>3139</v>
      </c>
      <c r="E37" s="3143"/>
      <c r="F37" s="3130"/>
      <c r="G37" s="3141"/>
      <c r="H37" s="3132">
        <v>28</v>
      </c>
      <c r="I37" s="3132">
        <v>28</v>
      </c>
      <c r="J37" s="3130"/>
      <c r="K37" s="3143"/>
      <c r="L37" s="3142"/>
      <c r="M37" s="3144"/>
      <c r="N37" s="3145"/>
      <c r="O37" s="3132">
        <v>28</v>
      </c>
      <c r="P37" s="3121"/>
      <c r="Q37" s="3121"/>
      <c r="R37" s="3121"/>
    </row>
    <row r="38" spans="1:18" ht="12">
      <c r="A38" s="3132">
        <v>29</v>
      </c>
      <c r="B38" s="3130"/>
      <c r="C38" s="3135"/>
      <c r="D38" s="3115" t="s">
        <v>1906</v>
      </c>
      <c r="E38" s="3143"/>
      <c r="F38" s="3130"/>
      <c r="G38" s="3141"/>
      <c r="H38" s="3132">
        <v>29</v>
      </c>
      <c r="I38" s="3132">
        <v>29</v>
      </c>
      <c r="J38" s="3130"/>
      <c r="K38" s="3143"/>
      <c r="L38" s="3142"/>
      <c r="M38" s="3144"/>
      <c r="N38" s="3145"/>
      <c r="O38" s="3132">
        <v>29</v>
      </c>
      <c r="P38" s="3121"/>
      <c r="Q38" s="3121"/>
      <c r="R38" s="3121"/>
    </row>
    <row r="39" spans="1:18" ht="12">
      <c r="A39" s="3132">
        <v>30</v>
      </c>
      <c r="B39" s="3130"/>
      <c r="C39" s="3146"/>
      <c r="D39" s="3115" t="s">
        <v>1331</v>
      </c>
      <c r="E39" s="3143">
        <v>242348</v>
      </c>
      <c r="F39" s="3130"/>
      <c r="G39" s="3141"/>
      <c r="H39" s="3132">
        <v>30</v>
      </c>
      <c r="I39" s="3132">
        <v>30</v>
      </c>
      <c r="J39" s="3130"/>
      <c r="K39" s="3143">
        <v>113754</v>
      </c>
      <c r="L39" s="3142">
        <v>0</v>
      </c>
      <c r="M39" s="3144">
        <v>113754</v>
      </c>
      <c r="N39" s="3145">
        <v>356102</v>
      </c>
      <c r="O39" s="3132">
        <v>30</v>
      </c>
      <c r="P39" s="3121"/>
      <c r="Q39" s="3121"/>
      <c r="R39" s="3121"/>
    </row>
    <row r="40" spans="1:18" ht="12">
      <c r="A40" s="3132">
        <v>31</v>
      </c>
      <c r="B40" s="3130"/>
      <c r="C40" s="3135">
        <v>-52</v>
      </c>
      <c r="D40" s="3115" t="s">
        <v>1390</v>
      </c>
      <c r="E40" s="3143">
        <v>93706</v>
      </c>
      <c r="F40" s="3130"/>
      <c r="G40" s="3141"/>
      <c r="H40" s="3132">
        <v>31</v>
      </c>
      <c r="I40" s="3132">
        <v>31</v>
      </c>
      <c r="J40" s="3130"/>
      <c r="K40" s="3143">
        <v>20715</v>
      </c>
      <c r="L40" s="3147">
        <v>51</v>
      </c>
      <c r="M40" s="3144">
        <v>20664</v>
      </c>
      <c r="N40" s="3145">
        <v>114370</v>
      </c>
      <c r="O40" s="3132">
        <v>31</v>
      </c>
      <c r="P40" s="3121"/>
      <c r="Q40" s="3121"/>
      <c r="R40" s="3121"/>
    </row>
    <row r="41" spans="1:18" ht="12">
      <c r="A41" s="3132">
        <v>32</v>
      </c>
      <c r="B41" s="3130"/>
      <c r="C41" s="3135">
        <f t="shared" ref="C41:C47" si="1">C40-1</f>
        <v>-53</v>
      </c>
      <c r="D41" s="3115" t="s">
        <v>3140</v>
      </c>
      <c r="E41" s="3143"/>
      <c r="F41" s="3130"/>
      <c r="G41" s="3141"/>
      <c r="H41" s="3132">
        <v>32</v>
      </c>
      <c r="I41" s="3132">
        <v>32</v>
      </c>
      <c r="J41" s="3130"/>
      <c r="K41" s="3143"/>
      <c r="L41" s="3147"/>
      <c r="M41" s="3144"/>
      <c r="N41" s="3145"/>
      <c r="O41" s="3132">
        <v>32</v>
      </c>
      <c r="P41" s="3121"/>
      <c r="Q41" s="3121"/>
      <c r="R41" s="3121"/>
    </row>
    <row r="42" spans="1:18" ht="12">
      <c r="A42" s="3132">
        <v>33</v>
      </c>
      <c r="B42" s="3130"/>
      <c r="C42" s="3135">
        <f t="shared" si="1"/>
        <v>-54</v>
      </c>
      <c r="D42" s="3115" t="s">
        <v>3141</v>
      </c>
      <c r="E42" s="3143"/>
      <c r="F42" s="3130"/>
      <c r="G42" s="3141"/>
      <c r="H42" s="3132">
        <v>33</v>
      </c>
      <c r="I42" s="3132">
        <v>33</v>
      </c>
      <c r="J42" s="3130"/>
      <c r="K42" s="3143"/>
      <c r="L42" s="3147"/>
      <c r="M42" s="3144"/>
      <c r="N42" s="3145"/>
      <c r="O42" s="3132">
        <v>33</v>
      </c>
      <c r="P42" s="3121"/>
      <c r="Q42" s="3121"/>
      <c r="R42" s="3121"/>
    </row>
    <row r="43" spans="1:18" ht="12">
      <c r="A43" s="3132">
        <v>34</v>
      </c>
      <c r="B43" s="3130"/>
      <c r="C43" s="3135">
        <f t="shared" si="1"/>
        <v>-55</v>
      </c>
      <c r="D43" s="3115" t="s">
        <v>1339</v>
      </c>
      <c r="E43" s="3143"/>
      <c r="F43" s="3130"/>
      <c r="G43" s="3141"/>
      <c r="H43" s="3132">
        <v>34</v>
      </c>
      <c r="I43" s="3132">
        <v>34</v>
      </c>
      <c r="J43" s="3130"/>
      <c r="K43" s="3143"/>
      <c r="L43" s="3147"/>
      <c r="M43" s="3144"/>
      <c r="N43" s="3145"/>
      <c r="O43" s="3132">
        <v>34</v>
      </c>
      <c r="P43" s="3121"/>
      <c r="Q43" s="3121"/>
      <c r="R43" s="3121"/>
    </row>
    <row r="44" spans="1:18" ht="12">
      <c r="A44" s="3132">
        <v>35</v>
      </c>
      <c r="B44" s="3130"/>
      <c r="C44" s="3135">
        <f t="shared" si="1"/>
        <v>-56</v>
      </c>
      <c r="D44" s="3115" t="s">
        <v>1341</v>
      </c>
      <c r="E44" s="3143"/>
      <c r="F44" s="3130"/>
      <c r="G44" s="3141"/>
      <c r="H44" s="3132">
        <v>35</v>
      </c>
      <c r="I44" s="3132">
        <v>35</v>
      </c>
      <c r="J44" s="3130"/>
      <c r="K44" s="3143"/>
      <c r="L44" s="3147"/>
      <c r="M44" s="3144"/>
      <c r="N44" s="3145"/>
      <c r="O44" s="3132">
        <v>35</v>
      </c>
      <c r="P44" s="3121"/>
      <c r="Q44" s="3121"/>
      <c r="R44" s="3121"/>
    </row>
    <row r="45" spans="1:18" ht="12">
      <c r="A45" s="3132">
        <v>36</v>
      </c>
      <c r="B45" s="3130"/>
      <c r="C45" s="3135">
        <f t="shared" si="1"/>
        <v>-57</v>
      </c>
      <c r="D45" s="3115" t="s">
        <v>1343</v>
      </c>
      <c r="E45" s="3143"/>
      <c r="F45" s="3130"/>
      <c r="G45" s="3141"/>
      <c r="H45" s="3132">
        <v>36</v>
      </c>
      <c r="I45" s="3132">
        <v>36</v>
      </c>
      <c r="J45" s="3130"/>
      <c r="K45" s="3143"/>
      <c r="L45" s="3147"/>
      <c r="M45" s="3144"/>
      <c r="N45" s="3145"/>
      <c r="O45" s="3132">
        <v>36</v>
      </c>
      <c r="P45" s="3121"/>
      <c r="Q45" s="3121"/>
      <c r="R45" s="3121"/>
    </row>
    <row r="46" spans="1:18" ht="12">
      <c r="A46" s="3132">
        <v>37</v>
      </c>
      <c r="B46" s="3130"/>
      <c r="C46" s="3135">
        <f t="shared" si="1"/>
        <v>-58</v>
      </c>
      <c r="D46" s="3115" t="s">
        <v>1345</v>
      </c>
      <c r="E46" s="3143">
        <v>383</v>
      </c>
      <c r="F46" s="3130"/>
      <c r="G46" s="3141"/>
      <c r="H46" s="3132">
        <v>37</v>
      </c>
      <c r="I46" s="3132">
        <v>37</v>
      </c>
      <c r="J46" s="3130"/>
      <c r="K46" s="3143"/>
      <c r="L46" s="3147"/>
      <c r="M46" s="3144"/>
      <c r="N46" s="3145">
        <v>383</v>
      </c>
      <c r="O46" s="3132">
        <v>37</v>
      </c>
      <c r="P46" s="3121"/>
      <c r="Q46" s="3121"/>
      <c r="R46" s="3121"/>
    </row>
    <row r="47" spans="1:18" ht="12">
      <c r="A47" s="3132">
        <v>38</v>
      </c>
      <c r="B47" s="3130"/>
      <c r="C47" s="3135">
        <f t="shared" si="1"/>
        <v>-59</v>
      </c>
      <c r="D47" s="3115" t="s">
        <v>3142</v>
      </c>
      <c r="E47" s="3143">
        <v>14527</v>
      </c>
      <c r="F47" s="3130"/>
      <c r="G47" s="3141"/>
      <c r="H47" s="3132">
        <v>38</v>
      </c>
      <c r="I47" s="3132">
        <v>38</v>
      </c>
      <c r="J47" s="3130"/>
      <c r="K47" s="3143">
        <v>749</v>
      </c>
      <c r="L47" s="3147"/>
      <c r="M47" s="3144">
        <v>749</v>
      </c>
      <c r="N47" s="3145">
        <v>15276</v>
      </c>
      <c r="O47" s="3132">
        <v>38</v>
      </c>
      <c r="P47" s="3121"/>
      <c r="Q47" s="3121"/>
      <c r="R47" s="3121"/>
    </row>
    <row r="48" spans="1:18" ht="12">
      <c r="A48" s="3132">
        <v>39</v>
      </c>
      <c r="B48" s="3130"/>
      <c r="C48" s="3135"/>
      <c r="D48" s="3115" t="s">
        <v>3143</v>
      </c>
      <c r="E48" s="3143">
        <v>108616</v>
      </c>
      <c r="F48" s="3130"/>
      <c r="G48" s="3141"/>
      <c r="H48" s="3132">
        <v>39</v>
      </c>
      <c r="I48" s="3132">
        <v>39</v>
      </c>
      <c r="J48" s="3130"/>
      <c r="K48" s="3143">
        <v>21464</v>
      </c>
      <c r="L48" s="3147">
        <v>51</v>
      </c>
      <c r="M48" s="3144">
        <v>21413</v>
      </c>
      <c r="N48" s="3145">
        <v>130029</v>
      </c>
      <c r="O48" s="3132">
        <v>39</v>
      </c>
      <c r="P48" s="3121"/>
      <c r="Q48" s="3121"/>
      <c r="R48" s="3121"/>
    </row>
    <row r="49" spans="1:18" ht="12">
      <c r="A49" s="3132">
        <v>40</v>
      </c>
      <c r="B49" s="3130"/>
      <c r="C49" s="3135">
        <v>-76</v>
      </c>
      <c r="D49" s="3115" t="s">
        <v>1350</v>
      </c>
      <c r="E49" s="3143"/>
      <c r="F49" s="3130"/>
      <c r="G49" s="3141"/>
      <c r="H49" s="3132">
        <v>40</v>
      </c>
      <c r="I49" s="3132">
        <v>40</v>
      </c>
      <c r="J49" s="3130"/>
      <c r="K49" s="3143"/>
      <c r="L49" s="3147"/>
      <c r="M49" s="3144"/>
      <c r="N49" s="3145"/>
      <c r="O49" s="3132">
        <v>40</v>
      </c>
      <c r="P49" s="3121"/>
      <c r="Q49" s="3121"/>
      <c r="R49" s="3121"/>
    </row>
    <row r="50" spans="1:18" ht="12">
      <c r="A50" s="3132">
        <v>41</v>
      </c>
      <c r="B50" s="3130"/>
      <c r="C50" s="3135">
        <v>-80</v>
      </c>
      <c r="D50" s="3115" t="s">
        <v>1352</v>
      </c>
      <c r="E50" s="3143"/>
      <c r="F50" s="3130"/>
      <c r="G50" s="3141"/>
      <c r="H50" s="3132">
        <v>41</v>
      </c>
      <c r="I50" s="3132">
        <v>41</v>
      </c>
      <c r="J50" s="3130"/>
      <c r="K50" s="3143"/>
      <c r="L50" s="3147"/>
      <c r="M50" s="3144"/>
      <c r="N50" s="3145"/>
      <c r="O50" s="3132">
        <v>41</v>
      </c>
      <c r="P50" s="3121"/>
      <c r="Q50" s="3121"/>
      <c r="R50" s="3121"/>
    </row>
    <row r="51" spans="1:18" ht="12">
      <c r="A51" s="3132">
        <v>42</v>
      </c>
      <c r="B51" s="3130"/>
      <c r="C51" s="3135">
        <v>-90</v>
      </c>
      <c r="D51" s="3115" t="s">
        <v>3144</v>
      </c>
      <c r="E51" s="3143">
        <v>183367</v>
      </c>
      <c r="F51" s="3130"/>
      <c r="G51" s="3141"/>
      <c r="H51" s="3132">
        <v>42</v>
      </c>
      <c r="I51" s="3132">
        <v>42</v>
      </c>
      <c r="J51" s="3130"/>
      <c r="K51" s="3143">
        <v>66608</v>
      </c>
      <c r="L51" s="3147"/>
      <c r="M51" s="3144">
        <v>66608</v>
      </c>
      <c r="N51" s="3145">
        <v>249975</v>
      </c>
      <c r="O51" s="3132">
        <v>42</v>
      </c>
      <c r="P51" s="3121"/>
      <c r="Q51" s="3121"/>
      <c r="R51" s="3121"/>
    </row>
    <row r="52" spans="1:18" ht="12.75" thickBot="1">
      <c r="A52" s="3132">
        <v>43</v>
      </c>
      <c r="B52" s="3130"/>
      <c r="C52" s="3148"/>
      <c r="D52" s="3115" t="s">
        <v>328</v>
      </c>
      <c r="E52" s="3149">
        <v>534331</v>
      </c>
      <c r="F52" s="3150"/>
      <c r="G52" s="3151"/>
      <c r="H52" s="3132">
        <v>43</v>
      </c>
      <c r="I52" s="3132">
        <v>43</v>
      </c>
      <c r="J52" s="3130"/>
      <c r="K52" s="3149">
        <v>201826</v>
      </c>
      <c r="L52" s="3152">
        <v>51</v>
      </c>
      <c r="M52" s="3153">
        <v>201775</v>
      </c>
      <c r="N52" s="3154">
        <v>736106</v>
      </c>
      <c r="O52" s="3132">
        <v>43</v>
      </c>
      <c r="P52" s="3121"/>
      <c r="Q52" s="3121"/>
      <c r="R52" s="3121"/>
    </row>
    <row r="53" spans="1:18">
      <c r="A53" s="3155"/>
      <c r="B53" s="3156"/>
      <c r="C53" s="3157"/>
      <c r="D53" s="3156"/>
      <c r="E53" s="3156"/>
      <c r="F53" s="3156"/>
      <c r="G53" s="3156"/>
      <c r="H53" s="3158"/>
      <c r="I53" s="3155"/>
      <c r="J53" s="3156"/>
      <c r="K53" s="3156"/>
      <c r="L53" s="3156"/>
      <c r="M53" s="3156"/>
      <c r="N53" s="3156"/>
      <c r="O53" s="3159"/>
      <c r="P53" s="3121"/>
      <c r="Q53" s="3121"/>
      <c r="R53" s="3121"/>
    </row>
    <row r="54" spans="1:18" ht="12">
      <c r="A54" s="4138" t="s">
        <v>37</v>
      </c>
      <c r="B54" s="4139"/>
      <c r="C54" s="4139"/>
      <c r="D54" s="4139"/>
      <c r="E54" s="4139"/>
      <c r="F54" s="4139"/>
      <c r="G54" s="4139"/>
      <c r="H54" s="4140"/>
      <c r="I54" s="3160"/>
      <c r="J54" s="3121"/>
      <c r="K54" s="3121"/>
      <c r="L54" s="3121"/>
      <c r="M54" s="3121"/>
      <c r="N54" s="3121"/>
      <c r="O54" s="3161"/>
      <c r="P54" s="3121"/>
      <c r="Q54" s="3121"/>
      <c r="R54" s="3121"/>
    </row>
    <row r="55" spans="1:18">
      <c r="A55" s="3160"/>
      <c r="C55" s="3162"/>
      <c r="D55" s="3121"/>
      <c r="E55" s="3121"/>
      <c r="F55" s="3121"/>
      <c r="G55" s="3121"/>
      <c r="H55" s="3163"/>
      <c r="I55" s="3160"/>
      <c r="J55" s="3121"/>
      <c r="K55" s="3121"/>
      <c r="L55" s="3121"/>
      <c r="M55" s="3121"/>
      <c r="N55" s="3121"/>
      <c r="O55" s="3161"/>
      <c r="P55" s="3121"/>
      <c r="Q55" s="3121"/>
      <c r="R55" s="3121"/>
    </row>
    <row r="56" spans="1:18" ht="12">
      <c r="A56" s="3164"/>
      <c r="B56" s="3165" t="s">
        <v>3145</v>
      </c>
      <c r="C56" s="3166"/>
      <c r="D56" s="3165"/>
      <c r="E56" s="3165"/>
      <c r="F56" s="3165"/>
      <c r="G56" s="3165"/>
      <c r="H56" s="3167"/>
      <c r="I56" s="3164"/>
      <c r="J56" s="3104"/>
      <c r="K56" s="3104"/>
      <c r="L56" s="3104"/>
      <c r="M56" s="3104"/>
      <c r="N56" s="3104"/>
      <c r="O56" s="3168"/>
    </row>
    <row r="57" spans="1:18" ht="12">
      <c r="A57" s="3164"/>
      <c r="B57" s="3165" t="s">
        <v>3146</v>
      </c>
      <c r="C57" s="3166"/>
      <c r="D57" s="3165"/>
      <c r="E57" s="3165"/>
      <c r="F57" s="3165"/>
      <c r="G57" s="3165"/>
      <c r="H57" s="3167"/>
      <c r="I57" s="3164"/>
      <c r="J57" s="3104"/>
      <c r="K57" s="3104"/>
      <c r="L57" s="3104"/>
      <c r="M57" s="3104"/>
      <c r="N57" s="3104"/>
      <c r="O57" s="3168"/>
    </row>
    <row r="58" spans="1:18" ht="36">
      <c r="A58" s="3164"/>
      <c r="B58" s="3165"/>
      <c r="C58" s="3166"/>
      <c r="D58" s="3165"/>
      <c r="E58" s="3169" t="s">
        <v>379</v>
      </c>
      <c r="F58" s="3170" t="s">
        <v>380</v>
      </c>
      <c r="G58" s="3169" t="s">
        <v>381</v>
      </c>
      <c r="H58" s="3167"/>
      <c r="I58" s="3164"/>
      <c r="J58" s="3104"/>
      <c r="K58" s="3104"/>
      <c r="L58" s="3104"/>
      <c r="M58" s="3104"/>
      <c r="N58" s="3104"/>
      <c r="O58" s="3168"/>
    </row>
    <row r="59" spans="1:18" ht="12">
      <c r="A59" s="3164"/>
      <c r="B59" s="3165"/>
      <c r="C59" s="3166"/>
      <c r="D59" s="3165" t="s">
        <v>3147</v>
      </c>
      <c r="E59" s="3171">
        <v>56650</v>
      </c>
      <c r="F59" s="3171">
        <v>6000</v>
      </c>
      <c r="G59" s="3171">
        <v>62650</v>
      </c>
      <c r="H59" s="3167"/>
      <c r="I59" s="3164"/>
      <c r="J59" s="3104"/>
      <c r="K59" s="3104"/>
      <c r="L59" s="3104"/>
      <c r="M59" s="3104"/>
      <c r="N59" s="3104"/>
      <c r="O59" s="3168"/>
    </row>
    <row r="60" spans="1:18" ht="12">
      <c r="A60" s="3164"/>
      <c r="B60" s="3165"/>
      <c r="C60" s="3166"/>
      <c r="D60" s="3165" t="s">
        <v>3148</v>
      </c>
      <c r="E60" s="3171">
        <v>16955</v>
      </c>
      <c r="F60" s="3171">
        <v>1104</v>
      </c>
      <c r="G60" s="3171">
        <f>F60+E60</f>
        <v>18059</v>
      </c>
      <c r="H60" s="3167"/>
      <c r="I60" s="3164"/>
      <c r="J60" s="3104"/>
      <c r="K60" s="3104"/>
      <c r="L60" s="3104"/>
      <c r="M60" s="3104"/>
      <c r="N60" s="3104"/>
      <c r="O60" s="3168"/>
    </row>
    <row r="61" spans="1:18" ht="12">
      <c r="A61" s="3164"/>
      <c r="B61" s="3165"/>
      <c r="C61" s="3166"/>
      <c r="D61" s="3165"/>
      <c r="E61" s="3165"/>
      <c r="F61" s="3165"/>
      <c r="G61" s="3165"/>
      <c r="H61" s="3167"/>
      <c r="I61" s="3164"/>
      <c r="J61" s="3104"/>
      <c r="K61" s="3104"/>
      <c r="L61" s="3104"/>
      <c r="M61" s="3104"/>
      <c r="N61" s="3104"/>
      <c r="O61" s="3168"/>
    </row>
    <row r="62" spans="1:18" ht="12">
      <c r="A62" s="3164"/>
      <c r="B62" s="3165" t="s">
        <v>3714</v>
      </c>
      <c r="C62" s="3166"/>
      <c r="D62" s="3165"/>
      <c r="E62" s="3165"/>
      <c r="F62" s="3165"/>
      <c r="G62" s="3165"/>
      <c r="H62" s="3167"/>
      <c r="I62" s="3164"/>
      <c r="J62" s="3104"/>
      <c r="K62" s="3104"/>
      <c r="L62" s="3104"/>
      <c r="M62" s="3104"/>
      <c r="N62" s="3104"/>
      <c r="O62" s="3168"/>
    </row>
    <row r="63" spans="1:18" ht="12">
      <c r="A63" s="3164"/>
      <c r="B63" s="3165" t="s">
        <v>3715</v>
      </c>
      <c r="C63" s="3166"/>
      <c r="D63" s="3165"/>
      <c r="E63" s="3165"/>
      <c r="F63" s="3165"/>
      <c r="G63" s="3165"/>
      <c r="H63" s="3167"/>
      <c r="I63" s="3164"/>
      <c r="J63" s="3104"/>
      <c r="K63" s="3104"/>
      <c r="L63" s="3104"/>
      <c r="M63" s="3104"/>
      <c r="N63" s="3104"/>
      <c r="O63" s="3168"/>
    </row>
    <row r="64" spans="1:18" ht="12">
      <c r="A64" s="3164"/>
      <c r="B64" s="3165"/>
      <c r="C64" s="3166"/>
      <c r="D64" s="3165"/>
      <c r="E64" s="3165"/>
      <c r="F64" s="3165"/>
      <c r="G64" s="3165"/>
      <c r="H64" s="3167"/>
      <c r="I64" s="3164"/>
      <c r="J64" s="3104"/>
      <c r="K64" s="3104"/>
      <c r="L64" s="3104"/>
      <c r="M64" s="3104"/>
      <c r="N64" s="3104"/>
      <c r="O64" s="3168"/>
    </row>
    <row r="65" spans="1:15" ht="12">
      <c r="A65" s="3164"/>
      <c r="B65" s="3165" t="s">
        <v>3149</v>
      </c>
      <c r="C65" s="3166"/>
      <c r="D65" s="3165"/>
      <c r="E65" s="3165"/>
      <c r="F65" s="3165"/>
      <c r="G65" s="3165"/>
      <c r="H65" s="3167"/>
      <c r="I65" s="3164"/>
      <c r="J65" s="3104"/>
      <c r="K65" s="3104"/>
      <c r="L65" s="3104"/>
      <c r="M65" s="3104"/>
      <c r="N65" s="3104"/>
      <c r="O65" s="3168"/>
    </row>
    <row r="66" spans="1:15" ht="12">
      <c r="A66" s="3164"/>
      <c r="B66" s="3165"/>
      <c r="C66" s="3166"/>
      <c r="D66" s="3165"/>
      <c r="E66" s="3165"/>
      <c r="F66" s="3165"/>
      <c r="G66" s="3165"/>
      <c r="H66" s="3167"/>
      <c r="I66" s="3164"/>
      <c r="J66" s="3104"/>
      <c r="K66" s="3104"/>
      <c r="L66" s="3104"/>
      <c r="M66" s="3104"/>
      <c r="N66" s="3104"/>
      <c r="O66" s="3168"/>
    </row>
    <row r="67" spans="1:15" ht="12">
      <c r="A67" s="3164"/>
      <c r="B67" s="3165"/>
      <c r="C67" s="3166"/>
      <c r="D67" s="3165"/>
      <c r="E67" s="3165"/>
      <c r="F67" s="3165"/>
      <c r="G67" s="3165"/>
      <c r="H67" s="3167"/>
      <c r="I67" s="3164"/>
      <c r="J67" s="3104"/>
      <c r="K67" s="3104"/>
      <c r="L67" s="3104"/>
      <c r="M67" s="3104"/>
      <c r="N67" s="3104"/>
      <c r="O67" s="3168"/>
    </row>
    <row r="68" spans="1:15" ht="12">
      <c r="A68" s="3164"/>
      <c r="B68" s="3165"/>
      <c r="C68" s="3172"/>
      <c r="D68" s="3104"/>
      <c r="E68" s="3104"/>
      <c r="F68" s="3104"/>
      <c r="G68" s="3104"/>
      <c r="H68" s="3167"/>
      <c r="I68" s="3164"/>
      <c r="J68" s="3104"/>
      <c r="K68" s="3104"/>
      <c r="L68" s="3104"/>
      <c r="M68" s="3104"/>
      <c r="N68" s="3104"/>
      <c r="O68" s="3168"/>
    </row>
    <row r="69" spans="1:15" ht="12">
      <c r="A69" s="3164"/>
      <c r="B69" s="3165"/>
      <c r="C69" s="3172"/>
      <c r="D69" s="3104"/>
      <c r="E69" s="3104"/>
      <c r="F69" s="3104"/>
      <c r="G69" s="3104"/>
      <c r="H69" s="3167"/>
      <c r="I69" s="3164"/>
      <c r="J69" s="3104"/>
      <c r="K69" s="3104"/>
      <c r="L69" s="3104"/>
      <c r="M69" s="3104"/>
      <c r="N69" s="3104"/>
      <c r="O69" s="3168"/>
    </row>
    <row r="70" spans="1:15" ht="12">
      <c r="A70" s="3164"/>
      <c r="B70" s="3165"/>
      <c r="C70" s="3172"/>
      <c r="D70" s="3104"/>
      <c r="E70" s="3104"/>
      <c r="F70" s="3104"/>
      <c r="G70" s="3104"/>
      <c r="H70" s="3167"/>
      <c r="I70" s="3164"/>
      <c r="J70" s="3104"/>
      <c r="K70" s="3104"/>
      <c r="L70" s="3104"/>
      <c r="M70" s="3104"/>
      <c r="N70" s="3104"/>
      <c r="O70" s="3168"/>
    </row>
    <row r="71" spans="1:15">
      <c r="A71" s="3173"/>
      <c r="B71" s="3174"/>
      <c r="C71" s="3175"/>
      <c r="D71" s="3174"/>
      <c r="E71" s="3174"/>
      <c r="F71" s="3174"/>
      <c r="G71" s="3174"/>
      <c r="H71" s="3176"/>
      <c r="I71" s="3173"/>
      <c r="J71" s="3174"/>
      <c r="K71" s="3174"/>
      <c r="L71" s="3174"/>
      <c r="M71" s="3174"/>
      <c r="N71" s="3174"/>
      <c r="O71" s="3176"/>
    </row>
    <row r="72" spans="1:15" s="3180" customFormat="1" ht="12">
      <c r="A72" s="3177"/>
      <c r="B72" s="3177"/>
      <c r="C72" s="3178"/>
      <c r="D72" s="3177"/>
      <c r="E72" s="3177"/>
      <c r="F72" s="3177"/>
      <c r="G72" s="3177"/>
      <c r="H72" s="3098" t="s">
        <v>108</v>
      </c>
      <c r="I72" s="3179" t="s">
        <v>3150</v>
      </c>
    </row>
    <row r="73" spans="1:15">
      <c r="A73" s="3104"/>
      <c r="B73" s="3104"/>
      <c r="C73" s="3172"/>
      <c r="D73" s="3104"/>
      <c r="E73" s="3104"/>
      <c r="F73" s="3104"/>
    </row>
    <row r="74" spans="1:15">
      <c r="A74" s="3104"/>
      <c r="B74" s="3104"/>
      <c r="C74" s="3172"/>
      <c r="D74" s="3104"/>
      <c r="E74" s="3104"/>
      <c r="F74" s="3104"/>
    </row>
    <row r="78" spans="1:15">
      <c r="J78" s="3101"/>
      <c r="K78" s="3101"/>
    </row>
  </sheetData>
  <customSheetViews>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1"/>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2"/>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3"/>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4"/>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5"/>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6"/>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7"/>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8"/>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9"/>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10"/>
      <headerFooter alignWithMargins="0"/>
    </customSheetView>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s>
  <mergeCells count="2">
    <mergeCell ref="I2:O2"/>
    <mergeCell ref="A54:H54"/>
  </mergeCells>
  <printOptions horizontalCentered="1" verticalCentered="1"/>
  <pageMargins left="0.5" right="0.5" top="0.5" bottom="0.25" header="0" footer="0"/>
  <pageSetup scale="86" orientation="portrait" r:id="rId12"/>
  <headerFooter alignWithMargins="0"/>
  <colBreaks count="1" manualBreakCount="1">
    <brk id="8"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1"/>
  <sheetViews>
    <sheetView topLeftCell="A61" zoomScaleNormal="100" workbookViewId="0">
      <selection activeCell="C38" sqref="C38"/>
    </sheetView>
  </sheetViews>
  <sheetFormatPr defaultColWidth="8.85546875" defaultRowHeight="11.25"/>
  <cols>
    <col min="1" max="1" width="3.7109375" style="3100" customWidth="1"/>
    <col min="2" max="2" width="5" style="3100" customWidth="1"/>
    <col min="3" max="3" width="29.42578125" style="3100" customWidth="1"/>
    <col min="4" max="4" width="10.28515625" style="3100" customWidth="1"/>
    <col min="5" max="5" width="8.42578125" style="3100" customWidth="1"/>
    <col min="6" max="6" width="9.42578125" style="3100" customWidth="1"/>
    <col min="7" max="10" width="11.5703125" style="3100" customWidth="1"/>
    <col min="11" max="16" width="8.85546875" style="3100"/>
    <col min="17" max="17" width="2.42578125" style="3100" customWidth="1"/>
    <col min="18" max="16384" width="8.85546875" style="3100"/>
  </cols>
  <sheetData>
    <row r="1" spans="1:11" ht="12">
      <c r="A1" s="3099" t="s">
        <v>3461</v>
      </c>
      <c r="B1" s="3099"/>
      <c r="C1" s="3099"/>
      <c r="D1" s="3099"/>
      <c r="E1" s="3099"/>
      <c r="G1" s="3101"/>
      <c r="H1" s="3099"/>
      <c r="J1" s="3099">
        <v>101</v>
      </c>
      <c r="K1" s="3101"/>
    </row>
    <row r="2" spans="1:11" ht="12">
      <c r="A2" s="3106" t="s">
        <v>3151</v>
      </c>
      <c r="B2" s="3181"/>
      <c r="C2" s="3181"/>
      <c r="D2" s="3181"/>
      <c r="E2" s="3181"/>
      <c r="F2" s="3181"/>
      <c r="G2" s="3181"/>
      <c r="H2" s="3181"/>
      <c r="I2" s="3181"/>
      <c r="J2" s="3182"/>
    </row>
    <row r="3" spans="1:11" ht="12">
      <c r="A3" s="3183" t="s">
        <v>295</v>
      </c>
      <c r="B3" s="3184"/>
      <c r="C3" s="3184"/>
      <c r="D3" s="3184"/>
      <c r="E3" s="3184"/>
      <c r="F3" s="3184"/>
      <c r="G3" s="3184"/>
      <c r="H3" s="3184"/>
      <c r="I3" s="3184"/>
      <c r="J3" s="3185"/>
    </row>
    <row r="4" spans="1:11" ht="7.15" customHeight="1">
      <c r="A4" s="3164"/>
      <c r="B4" s="3104"/>
      <c r="C4" s="3104"/>
      <c r="D4" s="3104"/>
      <c r="E4" s="3104"/>
      <c r="F4" s="3104"/>
      <c r="G4" s="3104"/>
      <c r="H4" s="3104"/>
      <c r="I4" s="3104"/>
      <c r="J4" s="3167"/>
    </row>
    <row r="5" spans="1:11" ht="12">
      <c r="A5" s="3186" t="s">
        <v>153</v>
      </c>
      <c r="B5" s="3165" t="s">
        <v>3152</v>
      </c>
      <c r="C5" s="3165"/>
      <c r="D5" s="3165"/>
      <c r="E5" s="3165"/>
      <c r="F5" s="3165"/>
      <c r="G5" s="3165"/>
      <c r="H5" s="3165"/>
      <c r="I5" s="3121"/>
      <c r="J5" s="3163"/>
    </row>
    <row r="6" spans="1:11" ht="12">
      <c r="A6" s="3187" t="s">
        <v>3153</v>
      </c>
      <c r="B6" s="3165"/>
      <c r="C6" s="3165"/>
      <c r="D6" s="3165"/>
      <c r="E6" s="3165"/>
      <c r="F6" s="3165"/>
      <c r="G6" s="3165"/>
      <c r="H6" s="3165"/>
      <c r="I6" s="3121"/>
      <c r="J6" s="3163"/>
    </row>
    <row r="7" spans="1:11" ht="12">
      <c r="A7" s="3187" t="s">
        <v>3154</v>
      </c>
      <c r="B7" s="3165"/>
      <c r="C7" s="3165"/>
      <c r="D7" s="3165"/>
      <c r="E7" s="3165"/>
      <c r="F7" s="3165"/>
      <c r="G7" s="3165"/>
      <c r="H7" s="3165"/>
      <c r="I7" s="3121"/>
      <c r="J7" s="3163"/>
    </row>
    <row r="8" spans="1:11" ht="12">
      <c r="A8" s="3187" t="s">
        <v>3155</v>
      </c>
      <c r="B8" s="3165"/>
      <c r="C8" s="3165"/>
      <c r="D8" s="3165"/>
      <c r="E8" s="3165"/>
      <c r="F8" s="3165"/>
      <c r="G8" s="3165"/>
      <c r="H8" s="3165"/>
      <c r="I8" s="3121"/>
      <c r="J8" s="3163"/>
    </row>
    <row r="9" spans="1:11" ht="12">
      <c r="A9" s="3187" t="s">
        <v>3156</v>
      </c>
      <c r="B9" s="3165"/>
      <c r="C9" s="3165"/>
      <c r="D9" s="3165"/>
      <c r="E9" s="3165"/>
      <c r="F9" s="3165"/>
      <c r="G9" s="3165"/>
      <c r="H9" s="3165"/>
      <c r="I9" s="3121"/>
      <c r="J9" s="3163"/>
    </row>
    <row r="10" spans="1:11" ht="12">
      <c r="A10" s="3187" t="s">
        <v>3157</v>
      </c>
      <c r="B10" s="3165"/>
      <c r="C10" s="3165"/>
      <c r="D10" s="3165"/>
      <c r="E10" s="3165"/>
      <c r="F10" s="3165"/>
      <c r="G10" s="3165"/>
      <c r="H10" s="3165"/>
      <c r="I10" s="3121"/>
      <c r="J10" s="3163"/>
    </row>
    <row r="11" spans="1:11" ht="12">
      <c r="A11" s="3187" t="s">
        <v>3158</v>
      </c>
      <c r="B11" s="3165"/>
      <c r="C11" s="3165"/>
      <c r="D11" s="3165"/>
      <c r="E11" s="3165"/>
      <c r="F11" s="3165"/>
      <c r="G11" s="3165"/>
      <c r="H11" s="3165"/>
      <c r="I11" s="3121"/>
      <c r="J11" s="3163"/>
    </row>
    <row r="12" spans="1:11" ht="12">
      <c r="A12" s="3187" t="s">
        <v>3159</v>
      </c>
      <c r="B12" s="3165"/>
      <c r="C12" s="3165"/>
      <c r="D12" s="3165"/>
      <c r="E12" s="3165"/>
      <c r="F12" s="3165"/>
      <c r="G12" s="3165"/>
      <c r="H12" s="3165"/>
      <c r="I12" s="3121"/>
      <c r="J12" s="3163"/>
    </row>
    <row r="13" spans="1:11" ht="12">
      <c r="A13" s="3187" t="s">
        <v>3160</v>
      </c>
      <c r="B13" s="3165"/>
      <c r="C13" s="3165"/>
      <c r="D13" s="3165"/>
      <c r="E13" s="3165"/>
      <c r="F13" s="3165"/>
      <c r="G13" s="3165"/>
      <c r="H13" s="3165"/>
      <c r="I13" s="3121"/>
      <c r="J13" s="3163"/>
    </row>
    <row r="14" spans="1:11" ht="12">
      <c r="A14" s="3187" t="s">
        <v>3161</v>
      </c>
      <c r="B14" s="3165"/>
      <c r="C14" s="3165"/>
      <c r="D14" s="3165"/>
      <c r="E14" s="3165"/>
      <c r="F14" s="3165"/>
      <c r="G14" s="3165"/>
      <c r="H14" s="3165"/>
      <c r="I14" s="3121"/>
      <c r="J14" s="3163"/>
    </row>
    <row r="15" spans="1:11" ht="12">
      <c r="A15" s="3187" t="s">
        <v>3162</v>
      </c>
      <c r="B15" s="3165"/>
      <c r="C15" s="3165"/>
      <c r="D15" s="3165"/>
      <c r="E15" s="3165"/>
      <c r="F15" s="3165"/>
      <c r="G15" s="3165"/>
      <c r="H15" s="3165"/>
      <c r="I15" s="3121"/>
      <c r="J15" s="3163"/>
    </row>
    <row r="16" spans="1:11" ht="12">
      <c r="A16" s="3123"/>
      <c r="B16" s="3165"/>
      <c r="C16" s="3165"/>
      <c r="D16" s="3165"/>
      <c r="E16" s="3165"/>
      <c r="F16" s="3165"/>
      <c r="G16" s="3165"/>
      <c r="H16" s="3165"/>
      <c r="I16" s="3121"/>
      <c r="J16" s="3163"/>
    </row>
    <row r="17" spans="1:10" ht="12">
      <c r="A17" s="3186" t="s">
        <v>157</v>
      </c>
      <c r="B17" s="3165" t="s">
        <v>3163</v>
      </c>
      <c r="C17" s="3165"/>
      <c r="D17" s="3165"/>
      <c r="E17" s="3165"/>
      <c r="F17" s="3165"/>
      <c r="G17" s="3165"/>
      <c r="H17" s="3165"/>
      <c r="I17" s="3121"/>
      <c r="J17" s="3163"/>
    </row>
    <row r="18" spans="1:10" ht="12">
      <c r="A18" s="3187" t="s">
        <v>3164</v>
      </c>
      <c r="B18" s="3165"/>
      <c r="C18" s="3165"/>
      <c r="D18" s="3165"/>
      <c r="E18" s="3165"/>
      <c r="F18" s="3165"/>
      <c r="G18" s="3165"/>
      <c r="H18" s="3165"/>
      <c r="I18" s="3121"/>
      <c r="J18" s="3163"/>
    </row>
    <row r="19" spans="1:10" ht="12">
      <c r="A19" s="3188"/>
      <c r="B19" s="3189"/>
      <c r="C19" s="3189"/>
      <c r="D19" s="3189"/>
      <c r="E19" s="3189"/>
      <c r="F19" s="3189"/>
      <c r="G19" s="3189"/>
      <c r="H19" s="3189"/>
      <c r="I19" s="3190"/>
      <c r="J19" s="3191"/>
    </row>
    <row r="20" spans="1:10" ht="12">
      <c r="A20" s="3186" t="s">
        <v>162</v>
      </c>
      <c r="B20" s="3165" t="s">
        <v>3165</v>
      </c>
      <c r="C20" s="3165"/>
      <c r="D20" s="3165"/>
      <c r="E20" s="3165"/>
      <c r="F20" s="3165"/>
      <c r="G20" s="3165"/>
      <c r="H20" s="3165"/>
      <c r="I20" s="3121"/>
      <c r="J20" s="3163"/>
    </row>
    <row r="21" spans="1:10" ht="12">
      <c r="A21" s="3187" t="s">
        <v>3166</v>
      </c>
      <c r="B21" s="3165"/>
      <c r="C21" s="3165"/>
      <c r="D21" s="3165"/>
      <c r="E21" s="3165"/>
      <c r="F21" s="3165"/>
      <c r="G21" s="3165"/>
      <c r="H21" s="3165"/>
      <c r="I21" s="3121"/>
      <c r="J21" s="3163"/>
    </row>
    <row r="22" spans="1:10" ht="12">
      <c r="A22" s="3123"/>
      <c r="B22" s="3165"/>
      <c r="C22" s="3165"/>
      <c r="D22" s="3165"/>
      <c r="E22" s="3165"/>
      <c r="F22" s="3165"/>
      <c r="G22" s="3165"/>
      <c r="H22" s="3165"/>
      <c r="I22" s="3121"/>
      <c r="J22" s="3163"/>
    </row>
    <row r="23" spans="1:10" ht="12">
      <c r="A23" s="3186" t="s">
        <v>155</v>
      </c>
      <c r="B23" s="3165" t="s">
        <v>3167</v>
      </c>
      <c r="C23" s="3165"/>
      <c r="D23" s="3165"/>
      <c r="E23" s="3165"/>
      <c r="F23" s="3165"/>
      <c r="G23" s="3165"/>
      <c r="H23" s="3165"/>
      <c r="I23" s="3121"/>
      <c r="J23" s="3163"/>
    </row>
    <row r="24" spans="1:10" ht="12">
      <c r="A24" s="3187" t="s">
        <v>3168</v>
      </c>
      <c r="B24" s="3165"/>
      <c r="C24" s="3165"/>
      <c r="D24" s="3165"/>
      <c r="E24" s="3165"/>
      <c r="F24" s="3165"/>
      <c r="G24" s="3165"/>
      <c r="H24" s="3165"/>
      <c r="I24" s="3121"/>
      <c r="J24" s="3163"/>
    </row>
    <row r="25" spans="1:10" ht="12">
      <c r="A25" s="3123"/>
      <c r="B25" s="3165"/>
      <c r="C25" s="3165"/>
      <c r="D25" s="3165"/>
      <c r="E25" s="3165"/>
      <c r="F25" s="3165"/>
      <c r="G25" s="3165"/>
      <c r="H25" s="3165"/>
      <c r="I25" s="3121"/>
      <c r="J25" s="3163"/>
    </row>
    <row r="26" spans="1:10" ht="12">
      <c r="A26" s="3186" t="s">
        <v>164</v>
      </c>
      <c r="B26" s="3165" t="s">
        <v>3169</v>
      </c>
      <c r="C26" s="3165"/>
      <c r="D26" s="3165"/>
      <c r="E26" s="3165"/>
      <c r="F26" s="3165"/>
      <c r="G26" s="3165"/>
      <c r="H26" s="3165"/>
      <c r="I26" s="3121"/>
      <c r="J26" s="3163"/>
    </row>
    <row r="27" spans="1:10" ht="12">
      <c r="A27" s="3187" t="s">
        <v>3170</v>
      </c>
      <c r="B27" s="3165"/>
      <c r="C27" s="3165"/>
      <c r="D27" s="3165"/>
      <c r="E27" s="3165"/>
      <c r="F27" s="3165"/>
      <c r="G27" s="3165"/>
      <c r="H27" s="3165"/>
      <c r="I27" s="3121"/>
      <c r="J27" s="3163"/>
    </row>
    <row r="28" spans="1:10" ht="5.0999999999999996" customHeight="1">
      <c r="A28" s="3173"/>
      <c r="B28" s="3174"/>
      <c r="C28" s="3174"/>
      <c r="D28" s="3174"/>
      <c r="E28" s="3174"/>
      <c r="F28" s="3174"/>
      <c r="G28" s="3174"/>
      <c r="H28" s="3174"/>
      <c r="I28" s="3174"/>
      <c r="J28" s="3176"/>
    </row>
    <row r="29" spans="1:10" ht="12">
      <c r="A29" s="3119"/>
      <c r="B29" s="3192"/>
      <c r="C29" s="3192"/>
      <c r="D29" s="3193" t="s">
        <v>1373</v>
      </c>
      <c r="E29" s="3194"/>
      <c r="F29" s="3195"/>
      <c r="G29" s="3193" t="s">
        <v>1374</v>
      </c>
      <c r="H29" s="3194"/>
      <c r="I29" s="3195"/>
      <c r="J29" s="3196"/>
    </row>
    <row r="30" spans="1:10" ht="12">
      <c r="A30" s="3124"/>
      <c r="B30" s="3197"/>
      <c r="C30" s="3197"/>
      <c r="D30" s="3193" t="s">
        <v>3171</v>
      </c>
      <c r="E30" s="3195"/>
      <c r="F30" s="3124" t="s">
        <v>1376</v>
      </c>
      <c r="G30" s="3193" t="s">
        <v>3171</v>
      </c>
      <c r="H30" s="3195"/>
      <c r="I30" s="3124" t="s">
        <v>1376</v>
      </c>
      <c r="J30" s="3124"/>
    </row>
    <row r="31" spans="1:10" ht="12">
      <c r="A31" s="3124"/>
      <c r="B31" s="3197"/>
      <c r="C31" s="3197"/>
      <c r="D31" s="3124" t="s">
        <v>1377</v>
      </c>
      <c r="E31" s="3124" t="s">
        <v>1378</v>
      </c>
      <c r="F31" s="3124" t="s">
        <v>1379</v>
      </c>
      <c r="G31" s="3124"/>
      <c r="H31" s="3124"/>
      <c r="I31" s="3124" t="s">
        <v>1379</v>
      </c>
      <c r="J31" s="3124"/>
    </row>
    <row r="32" spans="1:10" ht="12">
      <c r="A32" s="3125" t="s">
        <v>7</v>
      </c>
      <c r="B32" s="3129"/>
      <c r="C32" s="3197" t="s">
        <v>557</v>
      </c>
      <c r="D32" s="3124" t="s">
        <v>1380</v>
      </c>
      <c r="E32" s="3124" t="s">
        <v>1381</v>
      </c>
      <c r="F32" s="3124" t="s">
        <v>1382</v>
      </c>
      <c r="G32" s="3124" t="s">
        <v>1380</v>
      </c>
      <c r="H32" s="3124" t="s">
        <v>1381</v>
      </c>
      <c r="I32" s="3124" t="s">
        <v>1382</v>
      </c>
      <c r="J32" s="3125" t="s">
        <v>7</v>
      </c>
    </row>
    <row r="33" spans="1:10" ht="12">
      <c r="A33" s="3125" t="s">
        <v>17</v>
      </c>
      <c r="B33" s="3129"/>
      <c r="C33" s="3197"/>
      <c r="D33" s="3124" t="s">
        <v>81</v>
      </c>
      <c r="E33" s="3124" t="s">
        <v>81</v>
      </c>
      <c r="F33" s="3124" t="s">
        <v>2084</v>
      </c>
      <c r="G33" s="3124" t="s">
        <v>81</v>
      </c>
      <c r="H33" s="3124" t="s">
        <v>81</v>
      </c>
      <c r="I33" s="3124" t="s">
        <v>2084</v>
      </c>
      <c r="J33" s="3125" t="s">
        <v>17</v>
      </c>
    </row>
    <row r="34" spans="1:10" ht="12.75" thickBot="1">
      <c r="A34" s="3130"/>
      <c r="B34" s="3114"/>
      <c r="C34" s="3198" t="s">
        <v>24</v>
      </c>
      <c r="D34" s="3132" t="s">
        <v>25</v>
      </c>
      <c r="E34" s="3132" t="s">
        <v>26</v>
      </c>
      <c r="F34" s="3132" t="s">
        <v>27</v>
      </c>
      <c r="G34" s="3132" t="s">
        <v>28</v>
      </c>
      <c r="H34" s="3132" t="s">
        <v>29</v>
      </c>
      <c r="I34" s="3132" t="s">
        <v>30</v>
      </c>
      <c r="J34" s="3130"/>
    </row>
    <row r="35" spans="1:10" ht="12">
      <c r="A35" s="3122"/>
      <c r="B35" s="3165"/>
      <c r="C35" s="3197" t="s">
        <v>1384</v>
      </c>
      <c r="D35" s="3199"/>
      <c r="E35" s="3200"/>
      <c r="F35" s="3122"/>
      <c r="G35" s="3199"/>
      <c r="H35" s="3200"/>
      <c r="I35" s="3122"/>
      <c r="J35" s="3122"/>
    </row>
    <row r="36" spans="1:10" ht="12">
      <c r="A36" s="3132">
        <v>1</v>
      </c>
      <c r="B36" s="3201">
        <v>-3</v>
      </c>
      <c r="C36" s="3115" t="s">
        <v>1277</v>
      </c>
      <c r="D36" s="3140"/>
      <c r="E36" s="3202"/>
      <c r="F36" s="3203"/>
      <c r="G36" s="3140"/>
      <c r="H36" s="3202"/>
      <c r="I36" s="3115"/>
      <c r="J36" s="3132">
        <v>1</v>
      </c>
    </row>
    <row r="37" spans="1:10" ht="12">
      <c r="A37" s="3132">
        <v>2</v>
      </c>
      <c r="B37" s="3201">
        <f t="shared" ref="B37:B42" si="0">B36-1</f>
        <v>-4</v>
      </c>
      <c r="C37" s="3115" t="s">
        <v>3133</v>
      </c>
      <c r="D37" s="3140"/>
      <c r="E37" s="3202"/>
      <c r="F37" s="3203"/>
      <c r="G37" s="3140"/>
      <c r="H37" s="3202"/>
      <c r="I37" s="3115"/>
      <c r="J37" s="3132">
        <v>2</v>
      </c>
    </row>
    <row r="38" spans="1:10" ht="12">
      <c r="A38" s="3132">
        <v>3</v>
      </c>
      <c r="B38" s="3201">
        <f t="shared" si="0"/>
        <v>-5</v>
      </c>
      <c r="C38" s="3115" t="s">
        <v>1281</v>
      </c>
      <c r="D38" s="3140"/>
      <c r="E38" s="3202"/>
      <c r="F38" s="3203"/>
      <c r="G38" s="3140"/>
      <c r="H38" s="3202"/>
      <c r="I38" s="3115"/>
      <c r="J38" s="3132">
        <v>3</v>
      </c>
    </row>
    <row r="39" spans="1:10" ht="12">
      <c r="A39" s="3132">
        <v>4</v>
      </c>
      <c r="B39" s="3201">
        <f t="shared" si="0"/>
        <v>-6</v>
      </c>
      <c r="C39" s="3115" t="s">
        <v>3134</v>
      </c>
      <c r="D39" s="3140"/>
      <c r="E39" s="3202"/>
      <c r="F39" s="3203"/>
      <c r="G39" s="3140"/>
      <c r="H39" s="3202"/>
      <c r="I39" s="3115"/>
      <c r="J39" s="3132">
        <v>4</v>
      </c>
    </row>
    <row r="40" spans="1:10" ht="12">
      <c r="A40" s="3132">
        <v>5</v>
      </c>
      <c r="B40" s="3201">
        <f t="shared" si="0"/>
        <v>-7</v>
      </c>
      <c r="C40" s="3115" t="s">
        <v>1285</v>
      </c>
      <c r="D40" s="3140"/>
      <c r="E40" s="3202"/>
      <c r="F40" s="3203"/>
      <c r="G40" s="3140"/>
      <c r="H40" s="3202"/>
      <c r="I40" s="3115"/>
      <c r="J40" s="3132">
        <v>5</v>
      </c>
    </row>
    <row r="41" spans="1:10" ht="12">
      <c r="A41" s="3132">
        <v>6</v>
      </c>
      <c r="B41" s="3201">
        <f t="shared" si="0"/>
        <v>-8</v>
      </c>
      <c r="C41" s="3115" t="s">
        <v>1287</v>
      </c>
      <c r="D41" s="3140"/>
      <c r="E41" s="3202"/>
      <c r="F41" s="3203"/>
      <c r="G41" s="3140"/>
      <c r="H41" s="3202"/>
      <c r="I41" s="3115"/>
      <c r="J41" s="3132">
        <v>6</v>
      </c>
    </row>
    <row r="42" spans="1:10" ht="12">
      <c r="A42" s="3132">
        <v>7</v>
      </c>
      <c r="B42" s="3201">
        <f t="shared" si="0"/>
        <v>-9</v>
      </c>
      <c r="C42" s="3115" t="s">
        <v>1289</v>
      </c>
      <c r="D42" s="3140"/>
      <c r="E42" s="3202"/>
      <c r="F42" s="3203"/>
      <c r="G42" s="3140"/>
      <c r="H42" s="3202"/>
      <c r="I42" s="3115"/>
      <c r="J42" s="3132">
        <v>7</v>
      </c>
    </row>
    <row r="43" spans="1:10" ht="12">
      <c r="A43" s="3132">
        <v>8</v>
      </c>
      <c r="B43" s="3201">
        <v>-11</v>
      </c>
      <c r="C43" s="3115" t="s">
        <v>1291</v>
      </c>
      <c r="D43" s="3140"/>
      <c r="E43" s="3202"/>
      <c r="F43" s="3203"/>
      <c r="G43" s="3140"/>
      <c r="H43" s="3202"/>
      <c r="I43" s="3115"/>
      <c r="J43" s="3132">
        <v>8</v>
      </c>
    </row>
    <row r="44" spans="1:10" ht="12">
      <c r="A44" s="3132">
        <v>9</v>
      </c>
      <c r="B44" s="3201">
        <v>-13</v>
      </c>
      <c r="C44" s="3115" t="s">
        <v>3135</v>
      </c>
      <c r="D44" s="3140"/>
      <c r="E44" s="3202"/>
      <c r="F44" s="3203"/>
      <c r="G44" s="3140"/>
      <c r="H44" s="3202"/>
      <c r="I44" s="3115"/>
      <c r="J44" s="3132">
        <v>9</v>
      </c>
    </row>
    <row r="45" spans="1:10" ht="12">
      <c r="A45" s="3132">
        <v>10</v>
      </c>
      <c r="B45" s="3201">
        <v>-16</v>
      </c>
      <c r="C45" s="3115" t="s">
        <v>1295</v>
      </c>
      <c r="D45" s="3140"/>
      <c r="E45" s="3202"/>
      <c r="F45" s="3203"/>
      <c r="G45" s="3140"/>
      <c r="H45" s="3202"/>
      <c r="I45" s="3115"/>
      <c r="J45" s="3132">
        <v>10</v>
      </c>
    </row>
    <row r="46" spans="1:10" ht="12">
      <c r="A46" s="3132">
        <v>11</v>
      </c>
      <c r="B46" s="3201">
        <f>B45-1</f>
        <v>-17</v>
      </c>
      <c r="C46" s="3115" t="s">
        <v>1297</v>
      </c>
      <c r="D46" s="3140"/>
      <c r="E46" s="3202"/>
      <c r="F46" s="3203"/>
      <c r="G46" s="3140"/>
      <c r="H46" s="3202"/>
      <c r="I46" s="3115"/>
      <c r="J46" s="3132">
        <v>11</v>
      </c>
    </row>
    <row r="47" spans="1:10" ht="12">
      <c r="A47" s="3132">
        <v>12</v>
      </c>
      <c r="B47" s="3201">
        <f>B46-1</f>
        <v>-18</v>
      </c>
      <c r="C47" s="3115" t="s">
        <v>1299</v>
      </c>
      <c r="D47" s="3140"/>
      <c r="E47" s="3202"/>
      <c r="F47" s="3203"/>
      <c r="G47" s="3140"/>
      <c r="H47" s="3202"/>
      <c r="I47" s="3115"/>
      <c r="J47" s="3132">
        <v>12</v>
      </c>
    </row>
    <row r="48" spans="1:10" ht="12">
      <c r="A48" s="3132">
        <v>13</v>
      </c>
      <c r="B48" s="3201">
        <f>B47-1</f>
        <v>-19</v>
      </c>
      <c r="C48" s="3115" t="s">
        <v>1301</v>
      </c>
      <c r="D48" s="3140"/>
      <c r="E48" s="3202"/>
      <c r="F48" s="3203"/>
      <c r="G48" s="3140"/>
      <c r="H48" s="3202"/>
      <c r="I48" s="3115"/>
      <c r="J48" s="3132">
        <v>13</v>
      </c>
    </row>
    <row r="49" spans="1:10" ht="12">
      <c r="A49" s="3132">
        <v>14</v>
      </c>
      <c r="B49" s="3201">
        <f>B48-1</f>
        <v>-20</v>
      </c>
      <c r="C49" s="3115" t="s">
        <v>1303</v>
      </c>
      <c r="D49" s="3140"/>
      <c r="E49" s="3202"/>
      <c r="F49" s="3203"/>
      <c r="G49" s="3140" t="s">
        <v>3172</v>
      </c>
      <c r="H49" s="3202"/>
      <c r="I49" s="3115"/>
      <c r="J49" s="3132">
        <v>14</v>
      </c>
    </row>
    <row r="50" spans="1:10" ht="12">
      <c r="A50" s="3132">
        <v>15</v>
      </c>
      <c r="B50" s="3201">
        <v>-22</v>
      </c>
      <c r="C50" s="3115" t="s">
        <v>1305</v>
      </c>
      <c r="D50" s="3140"/>
      <c r="E50" s="3202"/>
      <c r="F50" s="3203"/>
      <c r="G50" s="3140"/>
      <c r="H50" s="3202"/>
      <c r="I50" s="3115"/>
      <c r="J50" s="3132">
        <v>15</v>
      </c>
    </row>
    <row r="51" spans="1:10" ht="12">
      <c r="A51" s="3132">
        <v>16</v>
      </c>
      <c r="B51" s="3201">
        <f>B50-1</f>
        <v>-23</v>
      </c>
      <c r="C51" s="3115" t="s">
        <v>1307</v>
      </c>
      <c r="D51" s="3140"/>
      <c r="E51" s="3202"/>
      <c r="F51" s="3203"/>
      <c r="G51" s="3140"/>
      <c r="H51" s="3202"/>
      <c r="I51" s="3115"/>
      <c r="J51" s="3132">
        <v>16</v>
      </c>
    </row>
    <row r="52" spans="1:10" ht="12">
      <c r="A52" s="3132">
        <v>17</v>
      </c>
      <c r="B52" s="3201">
        <f>B51-1</f>
        <v>-24</v>
      </c>
      <c r="C52" s="3115" t="s">
        <v>1309</v>
      </c>
      <c r="D52" s="3140"/>
      <c r="E52" s="3202"/>
      <c r="F52" s="3203"/>
      <c r="G52" s="3140"/>
      <c r="H52" s="3202"/>
      <c r="I52" s="3115"/>
      <c r="J52" s="3132">
        <v>17</v>
      </c>
    </row>
    <row r="53" spans="1:10" ht="12">
      <c r="A53" s="3132">
        <v>18</v>
      </c>
      <c r="B53" s="3201">
        <f>B52-1</f>
        <v>-25</v>
      </c>
      <c r="C53" s="3115" t="s">
        <v>1311</v>
      </c>
      <c r="D53" s="3140"/>
      <c r="E53" s="3202"/>
      <c r="F53" s="3203"/>
      <c r="G53" s="3140"/>
      <c r="H53" s="3202"/>
      <c r="I53" s="3115"/>
      <c r="J53" s="3132">
        <v>18</v>
      </c>
    </row>
    <row r="54" spans="1:10" ht="12">
      <c r="A54" s="3132">
        <v>19</v>
      </c>
      <c r="B54" s="3201">
        <f>B53-1</f>
        <v>-26</v>
      </c>
      <c r="C54" s="3115" t="s">
        <v>1313</v>
      </c>
      <c r="D54" s="3143">
        <v>44699</v>
      </c>
      <c r="E54" s="3204">
        <v>55665</v>
      </c>
      <c r="F54" s="3203">
        <v>3.8399999999999997E-2</v>
      </c>
      <c r="G54" s="3140"/>
      <c r="H54" s="3202"/>
      <c r="I54" s="3115"/>
      <c r="J54" s="3132">
        <v>19</v>
      </c>
    </row>
    <row r="55" spans="1:10" ht="12">
      <c r="A55" s="3132">
        <v>20</v>
      </c>
      <c r="B55" s="3201">
        <f>B54-1</f>
        <v>-27</v>
      </c>
      <c r="C55" s="3115" t="s">
        <v>3136</v>
      </c>
      <c r="D55" s="3143">
        <v>197597</v>
      </c>
      <c r="E55" s="3204">
        <v>276084</v>
      </c>
      <c r="F55" s="3203">
        <v>1.9099999999999999E-2</v>
      </c>
      <c r="G55" s="3140"/>
      <c r="H55" s="3202"/>
      <c r="I55" s="3115"/>
      <c r="J55" s="3132">
        <v>20</v>
      </c>
    </row>
    <row r="56" spans="1:10" ht="12">
      <c r="A56" s="3132">
        <v>21</v>
      </c>
      <c r="B56" s="3201">
        <v>-29</v>
      </c>
      <c r="C56" s="3115" t="s">
        <v>1317</v>
      </c>
      <c r="D56" s="3143"/>
      <c r="E56" s="3204"/>
      <c r="F56" s="3203"/>
      <c r="G56" s="3140"/>
      <c r="H56" s="3202"/>
      <c r="I56" s="3115"/>
      <c r="J56" s="3132">
        <v>21</v>
      </c>
    </row>
    <row r="57" spans="1:10" ht="12">
      <c r="A57" s="3132">
        <v>22</v>
      </c>
      <c r="B57" s="3201">
        <v>-31</v>
      </c>
      <c r="C57" s="3115" t="s">
        <v>3137</v>
      </c>
      <c r="D57" s="3143"/>
      <c r="E57" s="3204"/>
      <c r="F57" s="3203"/>
      <c r="G57" s="3140"/>
      <c r="H57" s="3202"/>
      <c r="I57" s="3115"/>
      <c r="J57" s="3132">
        <v>22</v>
      </c>
    </row>
    <row r="58" spans="1:10" ht="12">
      <c r="A58" s="3132">
        <v>23</v>
      </c>
      <c r="B58" s="3201">
        <v>-35</v>
      </c>
      <c r="C58" s="3115" t="s">
        <v>1321</v>
      </c>
      <c r="D58" s="3143"/>
      <c r="E58" s="3204"/>
      <c r="F58" s="3203"/>
      <c r="G58" s="3140"/>
      <c r="H58" s="3202"/>
      <c r="I58" s="3115"/>
      <c r="J58" s="3132">
        <v>23</v>
      </c>
    </row>
    <row r="59" spans="1:10" ht="12">
      <c r="A59" s="3132">
        <v>24</v>
      </c>
      <c r="B59" s="3201">
        <v>-37</v>
      </c>
      <c r="C59" s="3115" t="s">
        <v>1323</v>
      </c>
      <c r="D59" s="3143">
        <v>52</v>
      </c>
      <c r="E59" s="3204">
        <v>52</v>
      </c>
      <c r="F59" s="3203">
        <v>5.28E-2</v>
      </c>
      <c r="G59" s="3140"/>
      <c r="H59" s="3202"/>
      <c r="I59" s="3115"/>
      <c r="J59" s="3132">
        <v>24</v>
      </c>
    </row>
    <row r="60" spans="1:10" ht="12">
      <c r="A60" s="3132">
        <v>25</v>
      </c>
      <c r="B60" s="3201">
        <v>-39</v>
      </c>
      <c r="C60" s="3115" t="s">
        <v>3138</v>
      </c>
      <c r="D60" s="3143"/>
      <c r="E60" s="3204"/>
      <c r="F60" s="3203"/>
      <c r="G60" s="3140"/>
      <c r="H60" s="3202"/>
      <c r="I60" s="3115"/>
      <c r="J60" s="3132">
        <v>25</v>
      </c>
    </row>
    <row r="61" spans="1:10" ht="12">
      <c r="A61" s="3132">
        <v>26</v>
      </c>
      <c r="B61" s="3201">
        <v>-44</v>
      </c>
      <c r="C61" s="3115" t="s">
        <v>1327</v>
      </c>
      <c r="D61" s="3143"/>
      <c r="E61" s="3204"/>
      <c r="F61" s="3203"/>
      <c r="G61" s="3140"/>
      <c r="H61" s="3202"/>
      <c r="I61" s="3115"/>
      <c r="J61" s="3132">
        <v>26</v>
      </c>
    </row>
    <row r="62" spans="1:10" ht="12">
      <c r="A62" s="3132">
        <v>27</v>
      </c>
      <c r="B62" s="3201">
        <v>-45</v>
      </c>
      <c r="C62" s="3115" t="s">
        <v>3139</v>
      </c>
      <c r="D62" s="3143"/>
      <c r="E62" s="3204"/>
      <c r="F62" s="3203"/>
      <c r="G62" s="3140"/>
      <c r="H62" s="3202"/>
      <c r="I62" s="3115"/>
      <c r="J62" s="3132">
        <v>27</v>
      </c>
    </row>
    <row r="63" spans="1:10" ht="12">
      <c r="A63" s="3132">
        <v>28</v>
      </c>
      <c r="B63" s="3201"/>
      <c r="C63" s="3115" t="s">
        <v>1387</v>
      </c>
      <c r="D63" s="3143"/>
      <c r="E63" s="3204"/>
      <c r="F63" s="3203"/>
      <c r="G63" s="3140"/>
      <c r="H63" s="3202"/>
      <c r="I63" s="3115"/>
      <c r="J63" s="3132">
        <v>28</v>
      </c>
    </row>
    <row r="64" spans="1:10" ht="12">
      <c r="A64" s="3132">
        <v>29</v>
      </c>
      <c r="B64" s="3201"/>
      <c r="C64" s="3115" t="s">
        <v>3173</v>
      </c>
      <c r="D64" s="3143"/>
      <c r="E64" s="3204"/>
      <c r="F64" s="3203"/>
      <c r="G64" s="3140"/>
      <c r="H64" s="3202"/>
      <c r="I64" s="3115"/>
      <c r="J64" s="3132">
        <v>29</v>
      </c>
    </row>
    <row r="65" spans="1:10" ht="12.75" thickBot="1">
      <c r="A65" s="3205">
        <v>30</v>
      </c>
      <c r="B65" s="3206"/>
      <c r="C65" s="3207" t="s">
        <v>1389</v>
      </c>
      <c r="D65" s="3208">
        <v>242348</v>
      </c>
      <c r="E65" s="3209">
        <v>331801</v>
      </c>
      <c r="F65" s="3210">
        <v>2.23E-2</v>
      </c>
      <c r="G65" s="3211"/>
      <c r="H65" s="3212"/>
      <c r="I65" s="3213"/>
      <c r="J65" s="3205">
        <v>30</v>
      </c>
    </row>
    <row r="66" spans="1:10" ht="12.75" thickTop="1">
      <c r="A66" s="3132">
        <v>31</v>
      </c>
      <c r="B66" s="3135">
        <v>-52</v>
      </c>
      <c r="C66" s="3115" t="s">
        <v>1390</v>
      </c>
      <c r="D66" s="3143">
        <v>93706</v>
      </c>
      <c r="E66" s="3145">
        <v>107979</v>
      </c>
      <c r="F66" s="3214">
        <v>3.4799999999999998E-2</v>
      </c>
      <c r="G66" s="3140"/>
      <c r="H66" s="3141"/>
      <c r="I66" s="3130"/>
      <c r="J66" s="3132">
        <v>31</v>
      </c>
    </row>
    <row r="67" spans="1:10" ht="12">
      <c r="A67" s="3132">
        <v>32</v>
      </c>
      <c r="B67" s="3135">
        <f t="shared" ref="B67:B73" si="1">B66-1</f>
        <v>-53</v>
      </c>
      <c r="C67" s="3115" t="s">
        <v>3140</v>
      </c>
      <c r="D67" s="3143"/>
      <c r="E67" s="3145"/>
      <c r="F67" s="3214"/>
      <c r="G67" s="3140"/>
      <c r="H67" s="3141"/>
      <c r="I67" s="3130"/>
      <c r="J67" s="3132">
        <v>32</v>
      </c>
    </row>
    <row r="68" spans="1:10" ht="12">
      <c r="A68" s="3132">
        <v>33</v>
      </c>
      <c r="B68" s="3135">
        <f t="shared" si="1"/>
        <v>-54</v>
      </c>
      <c r="C68" s="3115" t="s">
        <v>3141</v>
      </c>
      <c r="D68" s="3143"/>
      <c r="E68" s="3145"/>
      <c r="F68" s="3214"/>
      <c r="G68" s="3140"/>
      <c r="H68" s="3141"/>
      <c r="I68" s="3130"/>
      <c r="J68" s="3132">
        <v>33</v>
      </c>
    </row>
    <row r="69" spans="1:10" ht="12">
      <c r="A69" s="3132">
        <v>34</v>
      </c>
      <c r="B69" s="3135">
        <f t="shared" si="1"/>
        <v>-55</v>
      </c>
      <c r="C69" s="3115" t="s">
        <v>1339</v>
      </c>
      <c r="D69" s="3143"/>
      <c r="E69" s="3145"/>
      <c r="F69" s="3214"/>
      <c r="G69" s="3140"/>
      <c r="H69" s="3141"/>
      <c r="I69" s="3130"/>
      <c r="J69" s="3132">
        <v>34</v>
      </c>
    </row>
    <row r="70" spans="1:10" ht="12">
      <c r="A70" s="3132">
        <v>35</v>
      </c>
      <c r="B70" s="3135">
        <f t="shared" si="1"/>
        <v>-56</v>
      </c>
      <c r="C70" s="3115" t="s">
        <v>1341</v>
      </c>
      <c r="D70" s="3143"/>
      <c r="E70" s="3145"/>
      <c r="F70" s="3214"/>
      <c r="G70" s="3140"/>
      <c r="H70" s="3141"/>
      <c r="I70" s="3130"/>
      <c r="J70" s="3132">
        <v>35</v>
      </c>
    </row>
    <row r="71" spans="1:10" ht="12">
      <c r="A71" s="3132">
        <v>36</v>
      </c>
      <c r="B71" s="3135">
        <f t="shared" si="1"/>
        <v>-57</v>
      </c>
      <c r="C71" s="3115" t="s">
        <v>1343</v>
      </c>
      <c r="D71" s="3143"/>
      <c r="E71" s="3145"/>
      <c r="F71" s="3214"/>
      <c r="G71" s="3140"/>
      <c r="H71" s="3141"/>
      <c r="I71" s="3130"/>
      <c r="J71" s="3132">
        <v>36</v>
      </c>
    </row>
    <row r="72" spans="1:10" ht="12">
      <c r="A72" s="3132">
        <v>37</v>
      </c>
      <c r="B72" s="3135">
        <f t="shared" si="1"/>
        <v>-58</v>
      </c>
      <c r="C72" s="3115" t="s">
        <v>1345</v>
      </c>
      <c r="D72" s="3143">
        <v>383</v>
      </c>
      <c r="E72" s="3145">
        <v>383</v>
      </c>
      <c r="F72" s="3214">
        <v>9.1999999999999998E-2</v>
      </c>
      <c r="G72" s="3140"/>
      <c r="H72" s="3141"/>
      <c r="I72" s="3130"/>
      <c r="J72" s="3132">
        <v>37</v>
      </c>
    </row>
    <row r="73" spans="1:10" ht="12">
      <c r="A73" s="3132">
        <v>38</v>
      </c>
      <c r="B73" s="3135">
        <f t="shared" si="1"/>
        <v>-59</v>
      </c>
      <c r="C73" s="3115" t="s">
        <v>3174</v>
      </c>
      <c r="D73" s="3143">
        <v>14527</v>
      </c>
      <c r="E73" s="3145">
        <v>15275</v>
      </c>
      <c r="F73" s="3214">
        <v>0.12959999999999999</v>
      </c>
      <c r="G73" s="3140"/>
      <c r="H73" s="3141"/>
      <c r="I73" s="3130"/>
      <c r="J73" s="3132">
        <v>38</v>
      </c>
    </row>
    <row r="74" spans="1:10" ht="12.75" thickBot="1">
      <c r="A74" s="3205">
        <v>39</v>
      </c>
      <c r="B74" s="3206"/>
      <c r="C74" s="3215" t="s">
        <v>1348</v>
      </c>
      <c r="D74" s="3208">
        <v>108616</v>
      </c>
      <c r="E74" s="3216">
        <v>123637</v>
      </c>
      <c r="F74" s="3217">
        <v>4.6699999999999998E-2</v>
      </c>
      <c r="G74" s="3211"/>
      <c r="H74" s="3218"/>
      <c r="I74" s="3219"/>
      <c r="J74" s="3205">
        <v>39</v>
      </c>
    </row>
    <row r="75" spans="1:10" ht="12.75" thickTop="1">
      <c r="A75" s="3124">
        <v>40</v>
      </c>
      <c r="B75" s="3220"/>
      <c r="C75" s="3221" t="s">
        <v>328</v>
      </c>
      <c r="D75" s="3222">
        <v>350964</v>
      </c>
      <c r="E75" s="3223">
        <v>455438</v>
      </c>
      <c r="F75" s="3224">
        <v>2.8899999999999999E-2</v>
      </c>
      <c r="G75" s="3225"/>
      <c r="H75" s="3226"/>
      <c r="I75" s="3124" t="s">
        <v>3175</v>
      </c>
      <c r="J75" s="3124">
        <v>40</v>
      </c>
    </row>
    <row r="76" spans="1:10" ht="12">
      <c r="A76" s="3227"/>
      <c r="B76" s="3228"/>
      <c r="C76" s="3229"/>
      <c r="D76" s="3229"/>
      <c r="E76" s="3229"/>
      <c r="F76" s="3229"/>
      <c r="G76" s="3229"/>
      <c r="H76" s="3229"/>
      <c r="I76" s="3229"/>
      <c r="J76" s="3230"/>
    </row>
    <row r="77" spans="1:10" ht="9.6" customHeight="1">
      <c r="A77" s="3231"/>
      <c r="B77" s="3232"/>
      <c r="C77" s="3232"/>
      <c r="D77" s="3232"/>
      <c r="E77" s="3232"/>
      <c r="F77" s="3232"/>
      <c r="G77" s="3232"/>
      <c r="H77" s="3232"/>
      <c r="I77" s="3232"/>
      <c r="J77" s="3233"/>
    </row>
    <row r="78" spans="1:10" s="3099" customFormat="1" ht="12">
      <c r="A78" s="4141" t="s">
        <v>37</v>
      </c>
      <c r="B78" s="4142"/>
      <c r="C78" s="4142"/>
      <c r="D78" s="4142"/>
      <c r="E78" s="4142"/>
      <c r="F78" s="4142"/>
      <c r="G78" s="4142"/>
      <c r="H78" s="4142"/>
      <c r="I78" s="4142"/>
      <c r="J78" s="4143"/>
    </row>
    <row r="79" spans="1:10" ht="9.6" customHeight="1">
      <c r="A79" s="3231"/>
      <c r="B79" s="3232"/>
      <c r="C79" s="3232"/>
      <c r="D79" s="3232"/>
      <c r="E79" s="3232"/>
      <c r="F79" s="3232"/>
      <c r="G79" s="3232"/>
      <c r="H79" s="3232"/>
      <c r="I79" s="3232"/>
      <c r="J79" s="3233"/>
    </row>
    <row r="80" spans="1:10" ht="9.6" customHeight="1">
      <c r="A80" s="3231"/>
      <c r="B80" s="3232"/>
      <c r="C80" s="3234" t="s">
        <v>3176</v>
      </c>
      <c r="D80" s="3232"/>
      <c r="E80" s="3232"/>
      <c r="F80" s="3232"/>
      <c r="G80" s="3232"/>
      <c r="H80" s="3232"/>
      <c r="I80" s="3232"/>
      <c r="J80" s="3233"/>
    </row>
    <row r="81" spans="1:10" ht="9.6" customHeight="1">
      <c r="A81" s="3231"/>
      <c r="B81" s="3232"/>
      <c r="C81" s="3234" t="s">
        <v>3177</v>
      </c>
      <c r="D81" s="3232"/>
      <c r="E81" s="3232"/>
      <c r="F81" s="3232"/>
      <c r="G81" s="3232"/>
      <c r="H81" s="3232"/>
      <c r="I81" s="3232"/>
      <c r="J81" s="3233"/>
    </row>
    <row r="82" spans="1:10" ht="9.6" customHeight="1">
      <c r="A82" s="3235"/>
      <c r="B82" s="3236"/>
      <c r="C82" s="3236"/>
      <c r="D82" s="3236"/>
      <c r="E82" s="3236"/>
      <c r="F82" s="3236"/>
      <c r="G82" s="3236"/>
      <c r="H82" s="3236"/>
      <c r="I82" s="3236"/>
      <c r="J82" s="3237"/>
    </row>
    <row r="83" spans="1:10" ht="12">
      <c r="J83" s="3238" t="s">
        <v>108</v>
      </c>
    </row>
    <row r="84" spans="1:10" ht="9.6" customHeight="1"/>
    <row r="85" spans="1:10" ht="9.6" customHeight="1"/>
    <row r="86" spans="1:10" ht="9.6" customHeight="1"/>
    <row r="87" spans="1:10" ht="9.6" customHeight="1"/>
    <row r="88" spans="1:10" ht="9.6" customHeight="1"/>
    <row r="89" spans="1:10" ht="9.6" customHeight="1"/>
    <row r="90" spans="1:10" ht="9.6" customHeight="1"/>
    <row r="91" spans="1:10" ht="9.6" customHeight="1"/>
    <row r="92" spans="1:10" ht="9.6" customHeight="1"/>
    <row r="93" spans="1:10" ht="9.6" customHeight="1"/>
    <row r="94" spans="1:10" ht="9.6" customHeight="1"/>
    <row r="95" spans="1:10" ht="9.6" customHeight="1"/>
    <row r="96" spans="1:10"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sheetData>
  <customSheetViews>
    <customSheetView guid="{4E7A3D04-9F51-465C-A42B-3DF9B3E7D5B5}" showPageBreaks="1">
      <selection activeCell="O62" sqref="O62"/>
      <pageMargins left="0.9" right="1" top="0.7" bottom="0.75" header="0" footer="0"/>
      <printOptions horizontalCentered="1" verticalCentered="1"/>
      <pageSetup scale="74" orientation="portrait" r:id="rId1"/>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2"/>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3"/>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4"/>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5"/>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6"/>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7"/>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8"/>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9"/>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10"/>
      <headerFooter alignWithMargins="0"/>
    </customSheetView>
    <customSheetView guid="{F56BCD39-3910-4701-BCCF-245589B07D98}" topLeftCell="A34">
      <selection activeCell="F76" sqref="F76"/>
      <pageMargins left="0.9" right="1" top="0.7" bottom="0.75" header="0" footer="0"/>
      <printOptions horizontalCentered="1" verticalCentered="1"/>
      <pageSetup scale="74" orientation="portrait" r:id="rId11"/>
      <headerFooter alignWithMargins="0"/>
    </customSheetView>
  </customSheetViews>
  <mergeCells count="1">
    <mergeCell ref="A78:J78"/>
  </mergeCells>
  <printOptions horizontalCentered="1" verticalCentered="1"/>
  <pageMargins left="0.9" right="1" top="0.7" bottom="0.75" header="0" footer="0"/>
  <pageSetup scale="72" orientation="portrait" r:id="rId1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58" zoomScaleNormal="100" workbookViewId="0">
      <selection activeCell="C38" sqref="C38"/>
    </sheetView>
  </sheetViews>
  <sheetFormatPr defaultColWidth="8.85546875" defaultRowHeight="12"/>
  <cols>
    <col min="1" max="1" width="4.140625" style="3099" customWidth="1"/>
    <col min="2" max="2" width="5.5703125" style="3099" customWidth="1"/>
    <col min="3" max="3" width="4.140625" style="3099" customWidth="1"/>
    <col min="4" max="4" width="25.85546875" style="3099" customWidth="1"/>
    <col min="5" max="5" width="8.28515625" style="3099" customWidth="1"/>
    <col min="6" max="6" width="11.42578125" style="3099" customWidth="1"/>
    <col min="7" max="7" width="7.7109375" style="3099" customWidth="1"/>
    <col min="8" max="8" width="10.7109375" style="3099" customWidth="1"/>
    <col min="9" max="9" width="10" style="3099" customWidth="1"/>
    <col min="10" max="10" width="8.42578125" style="3099" customWidth="1"/>
    <col min="11" max="16" width="8.85546875" style="3099"/>
    <col min="17" max="17" width="2.42578125" style="3099" customWidth="1"/>
    <col min="18" max="16384" width="8.85546875" style="3099"/>
  </cols>
  <sheetData>
    <row r="1" spans="1:17">
      <c r="A1" s="3102">
        <v>102</v>
      </c>
      <c r="B1" s="3239"/>
      <c r="C1" s="3165"/>
      <c r="E1" s="3165"/>
      <c r="G1" s="3180"/>
      <c r="I1" s="3165"/>
      <c r="J1" s="3177"/>
      <c r="K1" s="3046" t="s">
        <v>3461</v>
      </c>
      <c r="Q1" s="3240"/>
    </row>
    <row r="2" spans="1:17">
      <c r="A2" s="3241" t="s">
        <v>3178</v>
      </c>
      <c r="B2" s="3242"/>
      <c r="C2" s="3242"/>
      <c r="D2" s="3243"/>
      <c r="E2" s="3243"/>
      <c r="F2" s="3243"/>
      <c r="G2" s="3243"/>
      <c r="H2" s="3243"/>
      <c r="I2" s="3243"/>
      <c r="J2" s="3243"/>
      <c r="K2" s="3244"/>
    </row>
    <row r="3" spans="1:17">
      <c r="A3" s="3245" t="s">
        <v>295</v>
      </c>
      <c r="B3" s="3246"/>
      <c r="C3" s="3246"/>
      <c r="D3" s="3246"/>
      <c r="E3" s="3246"/>
      <c r="F3" s="3246"/>
      <c r="G3" s="3246"/>
      <c r="H3" s="3246"/>
      <c r="I3" s="3246"/>
      <c r="J3" s="3246"/>
      <c r="K3" s="3247"/>
    </row>
    <row r="4" spans="1:17">
      <c r="A4" s="3248"/>
      <c r="B4" s="3249"/>
      <c r="C4" s="3249"/>
      <c r="D4" s="3250"/>
      <c r="E4" s="3250"/>
      <c r="F4" s="3250"/>
      <c r="G4" s="3250"/>
      <c r="H4" s="3250"/>
      <c r="I4" s="3250"/>
      <c r="J4" s="3250"/>
      <c r="K4" s="3251"/>
    </row>
    <row r="5" spans="1:17">
      <c r="A5" s="3252" t="s">
        <v>153</v>
      </c>
      <c r="B5" s="3220" t="s">
        <v>3179</v>
      </c>
      <c r="C5" s="3220"/>
      <c r="D5" s="3253"/>
      <c r="E5" s="3253"/>
      <c r="F5" s="3253"/>
      <c r="G5" s="3253"/>
      <c r="H5" s="3253"/>
      <c r="I5" s="3253"/>
      <c r="J5" s="3253"/>
      <c r="K5" s="3254"/>
    </row>
    <row r="6" spans="1:17">
      <c r="A6" s="3255" t="s">
        <v>3180</v>
      </c>
      <c r="B6" s="3220"/>
      <c r="C6" s="3220"/>
      <c r="D6" s="3253"/>
      <c r="E6" s="3253"/>
      <c r="F6" s="3253"/>
      <c r="G6" s="3253"/>
      <c r="H6" s="3253"/>
      <c r="I6" s="3253"/>
      <c r="J6" s="3253"/>
      <c r="K6" s="3254"/>
      <c r="N6" s="3166"/>
    </row>
    <row r="7" spans="1:17">
      <c r="A7" s="3255" t="s">
        <v>3181</v>
      </c>
      <c r="B7" s="3220"/>
      <c r="C7" s="3220"/>
      <c r="D7" s="3253"/>
      <c r="E7" s="3253"/>
      <c r="F7" s="3253"/>
      <c r="G7" s="3253"/>
      <c r="H7" s="3253"/>
      <c r="I7" s="3253"/>
      <c r="J7" s="3253"/>
      <c r="K7" s="3254"/>
    </row>
    <row r="8" spans="1:17">
      <c r="A8" s="3255" t="s">
        <v>3182</v>
      </c>
      <c r="B8" s="3220"/>
      <c r="C8" s="3220"/>
      <c r="D8" s="3253"/>
      <c r="E8" s="3253"/>
      <c r="F8" s="3253"/>
      <c r="G8" s="3253"/>
      <c r="H8" s="3253"/>
      <c r="I8" s="3253"/>
      <c r="J8" s="3253"/>
      <c r="K8" s="3254"/>
    </row>
    <row r="9" spans="1:17">
      <c r="A9" s="3256" t="s">
        <v>3183</v>
      </c>
      <c r="B9" s="3220"/>
      <c r="C9" s="3220"/>
      <c r="D9" s="3253"/>
      <c r="E9" s="3253"/>
      <c r="F9" s="3253"/>
      <c r="G9" s="3253"/>
      <c r="H9" s="3253"/>
      <c r="I9" s="3253"/>
      <c r="J9" s="3253"/>
      <c r="K9" s="3254"/>
    </row>
    <row r="10" spans="1:17">
      <c r="A10" s="3255" t="s">
        <v>3184</v>
      </c>
      <c r="B10" s="3220"/>
      <c r="C10" s="3220"/>
      <c r="D10" s="3253"/>
      <c r="E10" s="3253"/>
      <c r="F10" s="3253"/>
      <c r="G10" s="3253"/>
      <c r="H10" s="3253"/>
      <c r="I10" s="3253"/>
      <c r="J10" s="3253"/>
      <c r="K10" s="3254"/>
    </row>
    <row r="11" spans="1:17">
      <c r="A11" s="3252"/>
      <c r="B11" s="3220"/>
      <c r="C11" s="3220"/>
      <c r="D11" s="3253"/>
      <c r="E11" s="3253"/>
      <c r="F11" s="3253"/>
      <c r="G11" s="3253"/>
      <c r="H11" s="3253"/>
      <c r="I11" s="3253"/>
      <c r="J11" s="3253"/>
      <c r="K11" s="3254"/>
    </row>
    <row r="12" spans="1:17">
      <c r="A12" s="3252" t="s">
        <v>157</v>
      </c>
      <c r="B12" s="3220" t="s">
        <v>3185</v>
      </c>
      <c r="C12" s="3220"/>
      <c r="D12" s="3253"/>
      <c r="E12" s="3253"/>
      <c r="F12" s="3253"/>
      <c r="G12" s="3253"/>
      <c r="H12" s="3253"/>
      <c r="I12" s="3253"/>
      <c r="J12" s="3253"/>
      <c r="K12" s="3254"/>
    </row>
    <row r="13" spans="1:17">
      <c r="A13" s="3252"/>
      <c r="B13" s="3220"/>
      <c r="C13" s="3220"/>
      <c r="D13" s="3253"/>
      <c r="E13" s="3253"/>
      <c r="F13" s="3253"/>
      <c r="G13" s="3253"/>
      <c r="H13" s="3253"/>
      <c r="I13" s="3253"/>
      <c r="J13" s="3253"/>
      <c r="K13" s="3254"/>
    </row>
    <row r="14" spans="1:17">
      <c r="A14" s="3252" t="s">
        <v>162</v>
      </c>
      <c r="B14" s="3220" t="s">
        <v>3186</v>
      </c>
      <c r="C14" s="3220"/>
      <c r="D14" s="3253"/>
      <c r="E14" s="3253"/>
      <c r="F14" s="3253"/>
      <c r="G14" s="3253"/>
      <c r="H14" s="3253"/>
      <c r="I14" s="3253"/>
      <c r="J14" s="3253"/>
      <c r="K14" s="3254"/>
    </row>
    <row r="15" spans="1:17">
      <c r="A15" s="3252"/>
      <c r="B15" s="3220"/>
      <c r="C15" s="3220"/>
      <c r="D15" s="3253"/>
      <c r="E15" s="3253"/>
      <c r="F15" s="3253"/>
      <c r="G15" s="3253"/>
      <c r="H15" s="3253"/>
      <c r="I15" s="3253"/>
      <c r="J15" s="3253"/>
      <c r="K15" s="3254"/>
    </row>
    <row r="16" spans="1:17">
      <c r="A16" s="3252" t="s">
        <v>155</v>
      </c>
      <c r="B16" s="3220" t="s">
        <v>3187</v>
      </c>
      <c r="C16" s="3220"/>
      <c r="D16" s="3253"/>
      <c r="E16" s="3253"/>
      <c r="F16" s="3253"/>
      <c r="G16" s="3253"/>
      <c r="H16" s="3253"/>
      <c r="I16" s="3253"/>
      <c r="J16" s="3253"/>
      <c r="K16" s="3254"/>
    </row>
    <row r="17" spans="1:11">
      <c r="A17" s="3255" t="s">
        <v>3188</v>
      </c>
      <c r="B17" s="3220"/>
      <c r="C17" s="3220"/>
      <c r="D17" s="3253"/>
      <c r="E17" s="3253"/>
      <c r="F17" s="3253"/>
      <c r="G17" s="3253"/>
      <c r="H17" s="3253"/>
      <c r="I17" s="3253"/>
      <c r="J17" s="3253"/>
      <c r="K17" s="3254"/>
    </row>
    <row r="18" spans="1:11">
      <c r="A18" s="3252"/>
      <c r="B18" s="3220"/>
      <c r="C18" s="3220"/>
      <c r="D18" s="3253"/>
      <c r="E18" s="3253"/>
      <c r="F18" s="3253"/>
      <c r="G18" s="3253"/>
      <c r="H18" s="3253"/>
      <c r="I18" s="3253"/>
      <c r="J18" s="3253"/>
      <c r="K18" s="3254"/>
    </row>
    <row r="19" spans="1:11">
      <c r="A19" s="3252" t="s">
        <v>164</v>
      </c>
      <c r="B19" s="3220" t="s">
        <v>3189</v>
      </c>
      <c r="C19" s="3220"/>
      <c r="D19" s="3253"/>
      <c r="E19" s="3253"/>
      <c r="F19" s="3253"/>
      <c r="G19" s="3253"/>
      <c r="H19" s="3253"/>
      <c r="I19" s="3253"/>
      <c r="J19" s="3253"/>
      <c r="K19" s="3254"/>
    </row>
    <row r="20" spans="1:11">
      <c r="A20" s="3257"/>
      <c r="B20" s="3258"/>
      <c r="C20" s="3258"/>
      <c r="D20" s="3259"/>
      <c r="E20" s="3259"/>
      <c r="F20" s="3259"/>
      <c r="G20" s="3259"/>
      <c r="H20" s="3259"/>
      <c r="I20" s="3259"/>
      <c r="J20" s="3259"/>
      <c r="K20" s="3260"/>
    </row>
    <row r="21" spans="1:11">
      <c r="A21" s="3261"/>
      <c r="B21" s="3262"/>
      <c r="C21" s="3220"/>
      <c r="D21" s="3120"/>
      <c r="E21" s="3122"/>
      <c r="F21" s="3110" t="s">
        <v>1405</v>
      </c>
      <c r="G21" s="3112"/>
      <c r="H21" s="3110" t="s">
        <v>1406</v>
      </c>
      <c r="I21" s="3112"/>
      <c r="J21" s="3120"/>
      <c r="K21" s="3263"/>
    </row>
    <row r="22" spans="1:11">
      <c r="A22" s="3261"/>
      <c r="B22" s="3262"/>
      <c r="C22" s="3220"/>
      <c r="D22" s="3120"/>
      <c r="E22" s="3124" t="s">
        <v>1408</v>
      </c>
      <c r="F22" s="3183" t="s">
        <v>1407</v>
      </c>
      <c r="G22" s="3264"/>
      <c r="H22" s="3183" t="s">
        <v>1407</v>
      </c>
      <c r="I22" s="3264"/>
      <c r="J22" s="3127" t="s">
        <v>1408</v>
      </c>
      <c r="K22" s="3263"/>
    </row>
    <row r="23" spans="1:11">
      <c r="A23" s="3261" t="s">
        <v>7</v>
      </c>
      <c r="B23" s="3262" t="s">
        <v>71</v>
      </c>
      <c r="C23" s="3220"/>
      <c r="D23" s="3120"/>
      <c r="E23" s="3124" t="s">
        <v>3190</v>
      </c>
      <c r="F23" s="3124" t="s">
        <v>1409</v>
      </c>
      <c r="G23" s="3124"/>
      <c r="H23" s="3124"/>
      <c r="I23" s="3124"/>
      <c r="J23" s="3127" t="s">
        <v>3191</v>
      </c>
      <c r="K23" s="3263" t="s">
        <v>7</v>
      </c>
    </row>
    <row r="24" spans="1:11">
      <c r="A24" s="3261" t="s">
        <v>17</v>
      </c>
      <c r="B24" s="3262" t="s">
        <v>79</v>
      </c>
      <c r="C24" s="3220"/>
      <c r="D24" s="3127" t="s">
        <v>557</v>
      </c>
      <c r="E24" s="3124" t="s">
        <v>3192</v>
      </c>
      <c r="F24" s="3124" t="s">
        <v>1410</v>
      </c>
      <c r="G24" s="3124" t="s">
        <v>1247</v>
      </c>
      <c r="H24" s="3124" t="s">
        <v>1411</v>
      </c>
      <c r="I24" s="3124" t="s">
        <v>1247</v>
      </c>
      <c r="J24" s="3127" t="s">
        <v>10</v>
      </c>
      <c r="K24" s="3263" t="s">
        <v>17</v>
      </c>
    </row>
    <row r="25" spans="1:11">
      <c r="A25" s="3265"/>
      <c r="B25" s="3122"/>
      <c r="C25" s="3253"/>
      <c r="D25" s="3120"/>
      <c r="E25" s="3124" t="s">
        <v>81</v>
      </c>
      <c r="F25" s="3124" t="s">
        <v>687</v>
      </c>
      <c r="G25" s="3124" t="s">
        <v>1413</v>
      </c>
      <c r="H25" s="3124"/>
      <c r="I25" s="3124" t="s">
        <v>1414</v>
      </c>
      <c r="J25" s="3127" t="s">
        <v>1415</v>
      </c>
      <c r="K25" s="3266"/>
    </row>
    <row r="26" spans="1:11" ht="12.75" thickBot="1">
      <c r="A26" s="3267"/>
      <c r="B26" s="3130"/>
      <c r="C26" s="3114"/>
      <c r="D26" s="3134" t="s">
        <v>24</v>
      </c>
      <c r="E26" s="3132" t="s">
        <v>25</v>
      </c>
      <c r="F26" s="3132" t="s">
        <v>26</v>
      </c>
      <c r="G26" s="3132" t="s">
        <v>27</v>
      </c>
      <c r="H26" s="3132" t="s">
        <v>28</v>
      </c>
      <c r="I26" s="3132" t="s">
        <v>29</v>
      </c>
      <c r="J26" s="3132" t="s">
        <v>30</v>
      </c>
      <c r="K26" s="3268"/>
    </row>
    <row r="27" spans="1:11">
      <c r="A27" s="3265"/>
      <c r="B27" s="3120"/>
      <c r="C27" s="3253"/>
      <c r="D27" s="3127" t="s">
        <v>1384</v>
      </c>
      <c r="E27" s="3199"/>
      <c r="F27" s="3269"/>
      <c r="G27" s="3269"/>
      <c r="H27" s="3269"/>
      <c r="I27" s="3269"/>
      <c r="J27" s="3270"/>
      <c r="K27" s="3266"/>
    </row>
    <row r="28" spans="1:11">
      <c r="A28" s="3271">
        <v>1</v>
      </c>
      <c r="B28" s="3115"/>
      <c r="C28" s="3201">
        <v>-3</v>
      </c>
      <c r="D28" s="3115" t="s">
        <v>1277</v>
      </c>
      <c r="E28" s="3140"/>
      <c r="F28" s="3115"/>
      <c r="G28" s="3115"/>
      <c r="H28" s="3115"/>
      <c r="I28" s="3115"/>
      <c r="J28" s="3202"/>
      <c r="K28" s="3272">
        <v>1</v>
      </c>
    </row>
    <row r="29" spans="1:11">
      <c r="A29" s="3271">
        <v>2</v>
      </c>
      <c r="B29" s="3115"/>
      <c r="C29" s="3201">
        <f t="shared" ref="C29:C34" si="0">C28-1</f>
        <v>-4</v>
      </c>
      <c r="D29" s="3115" t="s">
        <v>3133</v>
      </c>
      <c r="E29" s="3140"/>
      <c r="F29" s="3115"/>
      <c r="G29" s="3115"/>
      <c r="H29" s="3115"/>
      <c r="I29" s="3115"/>
      <c r="J29" s="3202"/>
      <c r="K29" s="3272">
        <v>2</v>
      </c>
    </row>
    <row r="30" spans="1:11">
      <c r="A30" s="3271">
        <v>3</v>
      </c>
      <c r="B30" s="3115"/>
      <c r="C30" s="3201">
        <f t="shared" si="0"/>
        <v>-5</v>
      </c>
      <c r="D30" s="3115" t="s">
        <v>1281</v>
      </c>
      <c r="E30" s="3140"/>
      <c r="F30" s="3115"/>
      <c r="G30" s="3115"/>
      <c r="H30" s="3115"/>
      <c r="I30" s="3115"/>
      <c r="J30" s="3202"/>
      <c r="K30" s="3272">
        <v>3</v>
      </c>
    </row>
    <row r="31" spans="1:11">
      <c r="A31" s="3271">
        <v>4</v>
      </c>
      <c r="B31" s="3115"/>
      <c r="C31" s="3201">
        <f t="shared" si="0"/>
        <v>-6</v>
      </c>
      <c r="D31" s="3115" t="s">
        <v>3134</v>
      </c>
      <c r="E31" s="3140"/>
      <c r="F31" s="3115"/>
      <c r="G31" s="3115"/>
      <c r="H31" s="3115"/>
      <c r="I31" s="3115"/>
      <c r="J31" s="3202"/>
      <c r="K31" s="3272">
        <v>4</v>
      </c>
    </row>
    <row r="32" spans="1:11">
      <c r="A32" s="3271">
        <v>5</v>
      </c>
      <c r="B32" s="3115"/>
      <c r="C32" s="3201">
        <f t="shared" si="0"/>
        <v>-7</v>
      </c>
      <c r="D32" s="3115" t="s">
        <v>1285</v>
      </c>
      <c r="E32" s="3140"/>
      <c r="F32" s="3115"/>
      <c r="G32" s="3115"/>
      <c r="H32" s="3115"/>
      <c r="I32" s="3115"/>
      <c r="J32" s="3202"/>
      <c r="K32" s="3272">
        <v>5</v>
      </c>
    </row>
    <row r="33" spans="1:11">
      <c r="A33" s="3271">
        <v>6</v>
      </c>
      <c r="B33" s="3115"/>
      <c r="C33" s="3201">
        <f t="shared" si="0"/>
        <v>-8</v>
      </c>
      <c r="D33" s="3115" t="s">
        <v>1287</v>
      </c>
      <c r="E33" s="3140"/>
      <c r="F33" s="3115"/>
      <c r="G33" s="3115"/>
      <c r="H33" s="3115"/>
      <c r="I33" s="3115"/>
      <c r="J33" s="3202"/>
      <c r="K33" s="3272">
        <v>6</v>
      </c>
    </row>
    <row r="34" spans="1:11">
      <c r="A34" s="3271">
        <v>7</v>
      </c>
      <c r="B34" s="3115"/>
      <c r="C34" s="3201">
        <f t="shared" si="0"/>
        <v>-9</v>
      </c>
      <c r="D34" s="3115" t="s">
        <v>1289</v>
      </c>
      <c r="E34" s="3140"/>
      <c r="F34" s="3115"/>
      <c r="G34" s="3115"/>
      <c r="H34" s="3115"/>
      <c r="I34" s="3115"/>
      <c r="J34" s="3202"/>
      <c r="K34" s="3272">
        <v>7</v>
      </c>
    </row>
    <row r="35" spans="1:11">
      <c r="A35" s="3271">
        <v>8</v>
      </c>
      <c r="B35" s="3115"/>
      <c r="C35" s="3201">
        <v>-11</v>
      </c>
      <c r="D35" s="3115" t="s">
        <v>1291</v>
      </c>
      <c r="E35" s="3140"/>
      <c r="F35" s="3115"/>
      <c r="G35" s="3115"/>
      <c r="H35" s="3115"/>
      <c r="I35" s="3115"/>
      <c r="J35" s="3202"/>
      <c r="K35" s="3272">
        <v>8</v>
      </c>
    </row>
    <row r="36" spans="1:11">
      <c r="A36" s="3271">
        <v>9</v>
      </c>
      <c r="B36" s="3115"/>
      <c r="C36" s="3201">
        <v>-13</v>
      </c>
      <c r="D36" s="3115" t="s">
        <v>3135</v>
      </c>
      <c r="E36" s="3140"/>
      <c r="F36" s="3115"/>
      <c r="G36" s="3115"/>
      <c r="H36" s="3115"/>
      <c r="I36" s="3115"/>
      <c r="J36" s="3202"/>
      <c r="K36" s="3272">
        <v>9</v>
      </c>
    </row>
    <row r="37" spans="1:11">
      <c r="A37" s="3271">
        <v>10</v>
      </c>
      <c r="B37" s="3115"/>
      <c r="C37" s="3201">
        <v>-16</v>
      </c>
      <c r="D37" s="3115" t="s">
        <v>1295</v>
      </c>
      <c r="E37" s="3140"/>
      <c r="F37" s="3115"/>
      <c r="G37" s="3115"/>
      <c r="H37" s="3115"/>
      <c r="I37" s="3115"/>
      <c r="J37" s="3202"/>
      <c r="K37" s="3272">
        <v>10</v>
      </c>
    </row>
    <row r="38" spans="1:11">
      <c r="A38" s="3271">
        <v>11</v>
      </c>
      <c r="B38" s="3115"/>
      <c r="C38" s="3201">
        <f>C37-1</f>
        <v>-17</v>
      </c>
      <c r="D38" s="3115" t="s">
        <v>1297</v>
      </c>
      <c r="E38" s="3140"/>
      <c r="F38" s="3115"/>
      <c r="G38" s="3115"/>
      <c r="H38" s="3115"/>
      <c r="I38" s="3115"/>
      <c r="J38" s="3202"/>
      <c r="K38" s="3272">
        <v>11</v>
      </c>
    </row>
    <row r="39" spans="1:11">
      <c r="A39" s="3271">
        <v>12</v>
      </c>
      <c r="B39" s="3115"/>
      <c r="C39" s="3201">
        <f>C38-1</f>
        <v>-18</v>
      </c>
      <c r="D39" s="3115" t="s">
        <v>1299</v>
      </c>
      <c r="E39" s="3140"/>
      <c r="F39" s="3115"/>
      <c r="G39" s="3115"/>
      <c r="H39" s="3115"/>
      <c r="I39" s="3115"/>
      <c r="J39" s="3202"/>
      <c r="K39" s="3272">
        <v>12</v>
      </c>
    </row>
    <row r="40" spans="1:11">
      <c r="A40" s="3271">
        <v>13</v>
      </c>
      <c r="B40" s="3115"/>
      <c r="C40" s="3201">
        <f>C39-1</f>
        <v>-19</v>
      </c>
      <c r="D40" s="3115" t="s">
        <v>1301</v>
      </c>
      <c r="E40" s="3140"/>
      <c r="F40" s="3115"/>
      <c r="G40" s="3115"/>
      <c r="H40" s="3115"/>
      <c r="I40" s="3115"/>
      <c r="J40" s="3202"/>
      <c r="K40" s="3272">
        <v>13</v>
      </c>
    </row>
    <row r="41" spans="1:11">
      <c r="A41" s="3271">
        <v>14</v>
      </c>
      <c r="B41" s="3115"/>
      <c r="C41" s="3201">
        <f>C40-1</f>
        <v>-20</v>
      </c>
      <c r="D41" s="3115" t="s">
        <v>1303</v>
      </c>
      <c r="E41" s="3140"/>
      <c r="F41" s="3115"/>
      <c r="G41" s="3115"/>
      <c r="H41" s="3115"/>
      <c r="I41" s="3115"/>
      <c r="J41" s="3202"/>
      <c r="K41" s="3272">
        <v>14</v>
      </c>
    </row>
    <row r="42" spans="1:11">
      <c r="A42" s="3271">
        <v>15</v>
      </c>
      <c r="B42" s="3115"/>
      <c r="C42" s="3201">
        <v>-22</v>
      </c>
      <c r="D42" s="3115" t="s">
        <v>1305</v>
      </c>
      <c r="E42" s="3140"/>
      <c r="F42" s="3115"/>
      <c r="G42" s="3115"/>
      <c r="H42" s="3115"/>
      <c r="I42" s="3115"/>
      <c r="J42" s="3202"/>
      <c r="K42" s="3272">
        <v>15</v>
      </c>
    </row>
    <row r="43" spans="1:11">
      <c r="A43" s="3271">
        <v>16</v>
      </c>
      <c r="B43" s="3115"/>
      <c r="C43" s="3201">
        <f>C42-1</f>
        <v>-23</v>
      </c>
      <c r="D43" s="3115" t="s">
        <v>1307</v>
      </c>
      <c r="E43" s="3140"/>
      <c r="F43" s="3115"/>
      <c r="G43" s="3115"/>
      <c r="H43" s="3115"/>
      <c r="I43" s="3115"/>
      <c r="J43" s="3202"/>
      <c r="K43" s="3272">
        <v>16</v>
      </c>
    </row>
    <row r="44" spans="1:11">
      <c r="A44" s="3271">
        <v>17</v>
      </c>
      <c r="B44" s="3115"/>
      <c r="C44" s="3201">
        <f>C43-1</f>
        <v>-24</v>
      </c>
      <c r="D44" s="3115" t="s">
        <v>1309</v>
      </c>
      <c r="E44" s="3140"/>
      <c r="F44" s="3115"/>
      <c r="G44" s="3115"/>
      <c r="H44" s="3115"/>
      <c r="I44" s="3115"/>
      <c r="J44" s="3202"/>
      <c r="K44" s="3272">
        <v>17</v>
      </c>
    </row>
    <row r="45" spans="1:11">
      <c r="A45" s="3271">
        <v>18</v>
      </c>
      <c r="B45" s="3115"/>
      <c r="C45" s="3201">
        <f>C44-1</f>
        <v>-25</v>
      </c>
      <c r="D45" s="3115" t="s">
        <v>1311</v>
      </c>
      <c r="E45" s="3140"/>
      <c r="F45" s="3115"/>
      <c r="G45" s="3115"/>
      <c r="H45" s="3115"/>
      <c r="I45" s="3115"/>
      <c r="J45" s="3202"/>
      <c r="K45" s="3272">
        <v>18</v>
      </c>
    </row>
    <row r="46" spans="1:11">
      <c r="A46" s="3271">
        <v>19</v>
      </c>
      <c r="B46" s="3115"/>
      <c r="C46" s="3201">
        <f>C45-1</f>
        <v>-26</v>
      </c>
      <c r="D46" s="3115" t="s">
        <v>1313</v>
      </c>
      <c r="E46" s="3273">
        <v>1578</v>
      </c>
      <c r="F46" s="3274">
        <v>1890</v>
      </c>
      <c r="G46" s="3274"/>
      <c r="H46" s="3274"/>
      <c r="I46" s="3274"/>
      <c r="J46" s="3275">
        <v>3468</v>
      </c>
      <c r="K46" s="3272">
        <v>19</v>
      </c>
    </row>
    <row r="47" spans="1:11">
      <c r="A47" s="3271">
        <v>20</v>
      </c>
      <c r="B47" s="3115"/>
      <c r="C47" s="3201">
        <f>C46-1</f>
        <v>-27</v>
      </c>
      <c r="D47" s="3115" t="s">
        <v>3136</v>
      </c>
      <c r="E47" s="3273">
        <v>6035</v>
      </c>
      <c r="F47" s="3274">
        <v>4210</v>
      </c>
      <c r="G47" s="3274"/>
      <c r="H47" s="3274"/>
      <c r="I47" s="3274"/>
      <c r="J47" s="3275">
        <v>10245</v>
      </c>
      <c r="K47" s="3272">
        <v>20</v>
      </c>
    </row>
    <row r="48" spans="1:11">
      <c r="A48" s="3271">
        <v>21</v>
      </c>
      <c r="B48" s="3115"/>
      <c r="C48" s="3201">
        <v>-29</v>
      </c>
      <c r="D48" s="3115" t="s">
        <v>1317</v>
      </c>
      <c r="E48" s="3273"/>
      <c r="F48" s="3274"/>
      <c r="G48" s="3274"/>
      <c r="H48" s="3274"/>
      <c r="I48" s="3274"/>
      <c r="J48" s="3275"/>
      <c r="K48" s="3272">
        <v>21</v>
      </c>
    </row>
    <row r="49" spans="1:11">
      <c r="A49" s="3271">
        <v>22</v>
      </c>
      <c r="B49" s="3115"/>
      <c r="C49" s="3201">
        <v>-31</v>
      </c>
      <c r="D49" s="3115" t="s">
        <v>3137</v>
      </c>
      <c r="E49" s="3273"/>
      <c r="F49" s="3274"/>
      <c r="G49" s="3274"/>
      <c r="H49" s="3274"/>
      <c r="I49" s="3274"/>
      <c r="J49" s="3275"/>
      <c r="K49" s="3272">
        <v>22</v>
      </c>
    </row>
    <row r="50" spans="1:11">
      <c r="A50" s="3271">
        <v>23</v>
      </c>
      <c r="B50" s="3115"/>
      <c r="C50" s="3201">
        <v>-35</v>
      </c>
      <c r="D50" s="3115" t="s">
        <v>1321</v>
      </c>
      <c r="E50" s="3273"/>
      <c r="F50" s="3274"/>
      <c r="G50" s="3274"/>
      <c r="H50" s="3274"/>
      <c r="I50" s="3274"/>
      <c r="J50" s="3275"/>
      <c r="K50" s="3272">
        <v>23</v>
      </c>
    </row>
    <row r="51" spans="1:11">
      <c r="A51" s="3271">
        <v>24</v>
      </c>
      <c r="B51" s="3115"/>
      <c r="C51" s="3201">
        <v>-37</v>
      </c>
      <c r="D51" s="3115" t="s">
        <v>1323</v>
      </c>
      <c r="E51" s="3273">
        <v>2</v>
      </c>
      <c r="F51" s="3274">
        <v>3</v>
      </c>
      <c r="G51" s="3274"/>
      <c r="H51" s="3274"/>
      <c r="I51" s="3274"/>
      <c r="J51" s="3275">
        <v>5</v>
      </c>
      <c r="K51" s="3272">
        <v>24</v>
      </c>
    </row>
    <row r="52" spans="1:11">
      <c r="A52" s="3271">
        <v>25</v>
      </c>
      <c r="B52" s="3115"/>
      <c r="C52" s="3201">
        <v>-39</v>
      </c>
      <c r="D52" s="3115" t="s">
        <v>3193</v>
      </c>
      <c r="E52" s="3273"/>
      <c r="F52" s="3274"/>
      <c r="G52" s="3274"/>
      <c r="H52" s="3274"/>
      <c r="I52" s="3274"/>
      <c r="J52" s="3275"/>
      <c r="K52" s="3272">
        <v>25</v>
      </c>
    </row>
    <row r="53" spans="1:11">
      <c r="A53" s="3271">
        <v>26</v>
      </c>
      <c r="B53" s="3115"/>
      <c r="C53" s="3201">
        <v>-44</v>
      </c>
      <c r="D53" s="3115" t="s">
        <v>1327</v>
      </c>
      <c r="E53" s="3273"/>
      <c r="F53" s="3274"/>
      <c r="G53" s="3274"/>
      <c r="H53" s="3274"/>
      <c r="I53" s="3274"/>
      <c r="J53" s="3275"/>
      <c r="K53" s="3272">
        <v>26</v>
      </c>
    </row>
    <row r="54" spans="1:11">
      <c r="A54" s="3271">
        <v>27</v>
      </c>
      <c r="B54" s="3115"/>
      <c r="C54" s="3201">
        <v>-45</v>
      </c>
      <c r="D54" s="3115" t="s">
        <v>3139</v>
      </c>
      <c r="E54" s="3273"/>
      <c r="F54" s="3274"/>
      <c r="G54" s="3274"/>
      <c r="H54" s="3274"/>
      <c r="I54" s="3274"/>
      <c r="J54" s="3275"/>
      <c r="K54" s="3272">
        <v>27</v>
      </c>
    </row>
    <row r="55" spans="1:11">
      <c r="A55" s="3271">
        <v>28</v>
      </c>
      <c r="B55" s="3115"/>
      <c r="C55" s="3201"/>
      <c r="D55" s="3115" t="s">
        <v>1387</v>
      </c>
      <c r="E55" s="3273"/>
      <c r="F55" s="3274"/>
      <c r="G55" s="3274"/>
      <c r="H55" s="3274"/>
      <c r="I55" s="3274"/>
      <c r="J55" s="3275"/>
      <c r="K55" s="3272">
        <v>28</v>
      </c>
    </row>
    <row r="56" spans="1:11">
      <c r="A56" s="3271">
        <v>29</v>
      </c>
      <c r="B56" s="3115"/>
      <c r="C56" s="3201"/>
      <c r="D56" s="3115" t="s">
        <v>3194</v>
      </c>
      <c r="E56" s="3273"/>
      <c r="F56" s="3274"/>
      <c r="G56" s="3274"/>
      <c r="H56" s="3274"/>
      <c r="I56" s="3274"/>
      <c r="J56" s="3275"/>
      <c r="K56" s="3272">
        <v>29</v>
      </c>
    </row>
    <row r="57" spans="1:11" ht="12.75" thickBot="1">
      <c r="A57" s="3276">
        <v>30</v>
      </c>
      <c r="B57" s="3205"/>
      <c r="C57" s="3206"/>
      <c r="D57" s="3207" t="s">
        <v>1389</v>
      </c>
      <c r="E57" s="3277">
        <v>7615</v>
      </c>
      <c r="F57" s="3278">
        <v>6103</v>
      </c>
      <c r="G57" s="3278"/>
      <c r="H57" s="3278"/>
      <c r="I57" s="3278"/>
      <c r="J57" s="3279">
        <v>13718</v>
      </c>
      <c r="K57" s="3280">
        <v>30</v>
      </c>
    </row>
    <row r="58" spans="1:11" ht="12.75" thickTop="1">
      <c r="A58" s="3265"/>
      <c r="B58" s="3120"/>
      <c r="C58" s="3220"/>
      <c r="D58" s="3127" t="s">
        <v>276</v>
      </c>
      <c r="E58" s="3281"/>
      <c r="F58" s="3282"/>
      <c r="G58" s="3282"/>
      <c r="H58" s="3282"/>
      <c r="I58" s="3282"/>
      <c r="J58" s="3283"/>
      <c r="K58" s="3266"/>
    </row>
    <row r="59" spans="1:11">
      <c r="A59" s="3271">
        <v>31</v>
      </c>
      <c r="B59" s="3115"/>
      <c r="C59" s="3201">
        <v>-52</v>
      </c>
      <c r="D59" s="3115" t="s">
        <v>1390</v>
      </c>
      <c r="E59" s="3273">
        <v>7110</v>
      </c>
      <c r="F59" s="3274">
        <v>3448</v>
      </c>
      <c r="G59" s="3274"/>
      <c r="H59" s="3274">
        <v>51</v>
      </c>
      <c r="I59" s="3274"/>
      <c r="J59" s="3275">
        <v>10507</v>
      </c>
      <c r="K59" s="3272">
        <v>31</v>
      </c>
    </row>
    <row r="60" spans="1:11">
      <c r="A60" s="3271">
        <v>32</v>
      </c>
      <c r="B60" s="3115"/>
      <c r="C60" s="3201">
        <f t="shared" ref="C60:C66" si="1">C59-1</f>
        <v>-53</v>
      </c>
      <c r="D60" s="3115" t="s">
        <v>3140</v>
      </c>
      <c r="E60" s="3273"/>
      <c r="F60" s="3274"/>
      <c r="G60" s="3274"/>
      <c r="H60" s="3274"/>
      <c r="I60" s="3274"/>
      <c r="J60" s="3275"/>
      <c r="K60" s="3272">
        <v>32</v>
      </c>
    </row>
    <row r="61" spans="1:11">
      <c r="A61" s="3271">
        <v>33</v>
      </c>
      <c r="B61" s="3115"/>
      <c r="C61" s="3135">
        <f t="shared" si="1"/>
        <v>-54</v>
      </c>
      <c r="D61" s="3115" t="s">
        <v>3141</v>
      </c>
      <c r="E61" s="3273"/>
      <c r="F61" s="3274"/>
      <c r="G61" s="3274"/>
      <c r="H61" s="3274"/>
      <c r="I61" s="3274"/>
      <c r="J61" s="3275"/>
      <c r="K61" s="3272">
        <v>33</v>
      </c>
    </row>
    <row r="62" spans="1:11">
      <c r="A62" s="3271">
        <v>34</v>
      </c>
      <c r="B62" s="3115"/>
      <c r="C62" s="3201">
        <f t="shared" si="1"/>
        <v>-55</v>
      </c>
      <c r="D62" s="3115" t="s">
        <v>1339</v>
      </c>
      <c r="E62" s="3273"/>
      <c r="F62" s="3274"/>
      <c r="G62" s="3274"/>
      <c r="H62" s="3274"/>
      <c r="I62" s="3274"/>
      <c r="J62" s="3275"/>
      <c r="K62" s="3272">
        <v>34</v>
      </c>
    </row>
    <row r="63" spans="1:11">
      <c r="A63" s="3271">
        <v>35</v>
      </c>
      <c r="B63" s="3115"/>
      <c r="C63" s="3201">
        <f t="shared" si="1"/>
        <v>-56</v>
      </c>
      <c r="D63" s="3115" t="s">
        <v>1341</v>
      </c>
      <c r="E63" s="3273"/>
      <c r="F63" s="3274"/>
      <c r="G63" s="3274"/>
      <c r="H63" s="3274"/>
      <c r="I63" s="3274"/>
      <c r="J63" s="3275"/>
      <c r="K63" s="3272">
        <v>35</v>
      </c>
    </row>
    <row r="64" spans="1:11">
      <c r="A64" s="3271">
        <v>36</v>
      </c>
      <c r="B64" s="3115"/>
      <c r="C64" s="3201">
        <f t="shared" si="1"/>
        <v>-57</v>
      </c>
      <c r="D64" s="3115" t="s">
        <v>1343</v>
      </c>
      <c r="E64" s="3273"/>
      <c r="F64" s="3274"/>
      <c r="G64" s="3274"/>
      <c r="H64" s="3274"/>
      <c r="I64" s="3274"/>
      <c r="J64" s="3275"/>
      <c r="K64" s="3272">
        <v>36</v>
      </c>
    </row>
    <row r="65" spans="1:16">
      <c r="A65" s="3271">
        <v>37</v>
      </c>
      <c r="B65" s="3115"/>
      <c r="C65" s="3201">
        <f t="shared" si="1"/>
        <v>-58</v>
      </c>
      <c r="D65" s="3115" t="s">
        <v>1345</v>
      </c>
      <c r="E65" s="3273">
        <v>49</v>
      </c>
      <c r="F65" s="3274">
        <v>35</v>
      </c>
      <c r="G65" s="3274"/>
      <c r="H65" s="3274"/>
      <c r="I65" s="3274"/>
      <c r="J65" s="3275">
        <v>84</v>
      </c>
      <c r="K65" s="3272">
        <v>37</v>
      </c>
    </row>
    <row r="66" spans="1:16">
      <c r="A66" s="3271">
        <v>38</v>
      </c>
      <c r="B66" s="3115"/>
      <c r="C66" s="3201">
        <f t="shared" si="1"/>
        <v>-59</v>
      </c>
      <c r="D66" s="3115" t="s">
        <v>3195</v>
      </c>
      <c r="E66" s="3273">
        <v>1372</v>
      </c>
      <c r="F66" s="3274">
        <v>1917</v>
      </c>
      <c r="G66" s="3274"/>
      <c r="H66" s="3274"/>
      <c r="I66" s="3274"/>
      <c r="J66" s="3275">
        <v>3289</v>
      </c>
      <c r="K66" s="3272">
        <v>38</v>
      </c>
    </row>
    <row r="67" spans="1:16">
      <c r="A67" s="3271">
        <v>39</v>
      </c>
      <c r="B67" s="3115"/>
      <c r="C67" s="3115"/>
      <c r="D67" s="3115" t="s">
        <v>3194</v>
      </c>
      <c r="E67" s="3273"/>
      <c r="F67" s="3284"/>
      <c r="G67" s="3284"/>
      <c r="H67" s="3284"/>
      <c r="I67" s="3274"/>
      <c r="J67" s="3285"/>
      <c r="K67" s="3272">
        <v>39</v>
      </c>
      <c r="P67" s="3221"/>
    </row>
    <row r="68" spans="1:16" ht="12.75" thickBot="1">
      <c r="A68" s="3276">
        <v>40</v>
      </c>
      <c r="B68" s="3205"/>
      <c r="C68" s="3206"/>
      <c r="D68" s="3207" t="s">
        <v>1348</v>
      </c>
      <c r="E68" s="3277">
        <v>8531</v>
      </c>
      <c r="F68" s="3278">
        <v>5400</v>
      </c>
      <c r="G68" s="3278"/>
      <c r="H68" s="3278">
        <v>51</v>
      </c>
      <c r="I68" s="3278"/>
      <c r="J68" s="3279">
        <v>13880</v>
      </c>
      <c r="K68" s="3280">
        <v>40</v>
      </c>
    </row>
    <row r="69" spans="1:16" ht="12.75" thickTop="1">
      <c r="A69" s="3261">
        <v>41</v>
      </c>
      <c r="B69" s="3120"/>
      <c r="C69" s="3220"/>
      <c r="D69" s="3127" t="s">
        <v>328</v>
      </c>
      <c r="E69" s="3281">
        <v>16146</v>
      </c>
      <c r="F69" s="3282">
        <v>11503</v>
      </c>
      <c r="G69" s="3282"/>
      <c r="H69" s="3282">
        <v>51</v>
      </c>
      <c r="I69" s="3282"/>
      <c r="J69" s="3283">
        <v>27598</v>
      </c>
      <c r="K69" s="3263">
        <v>41</v>
      </c>
    </row>
    <row r="70" spans="1:16">
      <c r="A70" s="3286"/>
      <c r="B70" s="3287"/>
      <c r="C70" s="3287"/>
      <c r="D70" s="3287"/>
      <c r="E70" s="3287"/>
      <c r="F70" s="3287"/>
      <c r="G70" s="3287"/>
      <c r="H70" s="3287"/>
      <c r="I70" s="3287"/>
      <c r="J70" s="3287"/>
      <c r="K70" s="3288"/>
    </row>
    <row r="71" spans="1:16">
      <c r="A71" s="4141" t="s">
        <v>37</v>
      </c>
      <c r="B71" s="4142"/>
      <c r="C71" s="4142"/>
      <c r="D71" s="4142"/>
      <c r="E71" s="4142"/>
      <c r="F71" s="4142"/>
      <c r="G71" s="4142"/>
      <c r="H71" s="4142"/>
      <c r="I71" s="4142"/>
      <c r="J71" s="4142"/>
      <c r="K71" s="4143"/>
    </row>
    <row r="72" spans="1:16">
      <c r="A72" s="3289"/>
      <c r="B72" s="3234"/>
      <c r="C72" s="3234"/>
      <c r="D72" s="3234"/>
      <c r="E72" s="3234"/>
      <c r="F72" s="3234"/>
      <c r="G72" s="3234"/>
      <c r="H72" s="3234"/>
      <c r="I72" s="3234"/>
      <c r="J72" s="3234"/>
      <c r="K72" s="3290"/>
    </row>
    <row r="73" spans="1:16">
      <c r="A73" s="3289"/>
      <c r="B73" s="3234"/>
      <c r="C73" s="3234"/>
      <c r="D73" s="3234" t="s">
        <v>3196</v>
      </c>
      <c r="E73" s="3234"/>
      <c r="F73" s="3234"/>
      <c r="G73" s="3234"/>
      <c r="H73" s="3234"/>
      <c r="I73" s="3234"/>
      <c r="J73" s="3234"/>
      <c r="K73" s="3290"/>
    </row>
    <row r="74" spans="1:16">
      <c r="A74" s="3289"/>
      <c r="B74" s="3234"/>
      <c r="C74" s="3234"/>
      <c r="D74" s="3234" t="s">
        <v>3177</v>
      </c>
      <c r="E74" s="3234"/>
      <c r="F74" s="3234"/>
      <c r="G74" s="3234"/>
      <c r="H74" s="3234"/>
      <c r="I74" s="3234"/>
      <c r="J74" s="3234"/>
      <c r="K74" s="3290"/>
    </row>
    <row r="75" spans="1:16">
      <c r="A75" s="3291"/>
      <c r="B75" s="3292"/>
      <c r="C75" s="3292"/>
      <c r="D75" s="3292"/>
      <c r="E75" s="3292"/>
      <c r="F75" s="3292"/>
      <c r="G75" s="3292"/>
      <c r="H75" s="3292"/>
      <c r="I75" s="3292"/>
      <c r="J75" s="3292"/>
      <c r="K75" s="3293"/>
    </row>
    <row r="76" spans="1:16">
      <c r="A76" s="3294" t="s">
        <v>108</v>
      </c>
    </row>
  </sheetData>
  <customSheetViews>
    <customSheetView guid="{4E7A3D04-9F51-465C-A42B-3DF9B3E7D5B5}" topLeftCell="A34">
      <selection sqref="A1:A16"/>
      <pageMargins left="0.5" right="0.5" top="0.5" bottom="0.25" header="0" footer="0"/>
      <printOptions horizontalCentered="1" verticalCentered="1"/>
      <pageSetup scale="80" orientation="portrait" r:id="rId1"/>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2"/>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3"/>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4"/>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5"/>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6"/>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7"/>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8"/>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9"/>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10"/>
      <headerFooter alignWithMargins="0"/>
    </customSheetView>
    <customSheetView guid="{F56BCD39-3910-4701-BCCF-245589B07D98}" topLeftCell="A34">
      <selection sqref="A1:A16"/>
      <pageMargins left="0.5" right="0.5" top="0.5" bottom="0.25" header="0" footer="0"/>
      <printOptions horizontalCentered="1" verticalCentered="1"/>
      <pageSetup scale="80" orientation="portrait" r:id="rId11"/>
      <headerFooter alignWithMargins="0"/>
    </customSheetView>
  </customSheetViews>
  <mergeCells count="1">
    <mergeCell ref="A71:K71"/>
  </mergeCells>
  <printOptions horizontalCentered="1" verticalCentered="1"/>
  <pageMargins left="0.5" right="0.5" top="0.5" bottom="0.25" header="0" footer="0"/>
  <pageSetup scale="80" orientation="portrait" r:id="rId1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topLeftCell="A61" zoomScaleNormal="100" workbookViewId="0">
      <selection activeCell="C38" sqref="C38"/>
    </sheetView>
  </sheetViews>
  <sheetFormatPr defaultColWidth="8.85546875" defaultRowHeight="12"/>
  <cols>
    <col min="1" max="1" width="4.5703125" style="3099" customWidth="1"/>
    <col min="2" max="2" width="5.85546875" style="3099" customWidth="1"/>
    <col min="3" max="3" width="5.140625" style="3099" customWidth="1"/>
    <col min="4" max="4" width="27.7109375" style="3099" customWidth="1"/>
    <col min="5" max="6" width="10" style="3099" customWidth="1"/>
    <col min="7" max="7" width="14.7109375" style="3099" customWidth="1"/>
    <col min="8" max="8" width="12.140625" style="3099" customWidth="1"/>
    <col min="9" max="9" width="7" style="3099" customWidth="1"/>
    <col min="10" max="16" width="8.85546875" style="3099"/>
    <col min="17" max="17" width="2.42578125" style="3099" customWidth="1"/>
    <col min="18" max="16384" width="8.85546875" style="3099"/>
  </cols>
  <sheetData>
    <row r="1" spans="1:11" ht="11.1" customHeight="1">
      <c r="A1" s="3099" t="s">
        <v>3461</v>
      </c>
      <c r="B1" s="3165"/>
      <c r="C1" s="3165"/>
      <c r="E1" s="3165"/>
      <c r="G1" s="3180"/>
      <c r="I1" s="3295">
        <v>103</v>
      </c>
      <c r="J1" s="3180"/>
      <c r="K1" s="3180"/>
    </row>
    <row r="2" spans="1:11">
      <c r="A2" s="3106" t="s">
        <v>3197</v>
      </c>
      <c r="B2" s="3107"/>
      <c r="C2" s="3107"/>
      <c r="D2" s="3107"/>
      <c r="E2" s="3107"/>
      <c r="F2" s="3107"/>
      <c r="G2" s="3107"/>
      <c r="H2" s="3107"/>
      <c r="I2" s="3108"/>
    </row>
    <row r="3" spans="1:11">
      <c r="A3" s="3110" t="s">
        <v>295</v>
      </c>
      <c r="B3" s="3111"/>
      <c r="C3" s="3111"/>
      <c r="D3" s="3111"/>
      <c r="E3" s="3111"/>
      <c r="F3" s="3111"/>
      <c r="G3" s="3111"/>
      <c r="H3" s="3111"/>
      <c r="I3" s="3112"/>
      <c r="J3" s="3165"/>
    </row>
    <row r="4" spans="1:11">
      <c r="A4" s="3123"/>
      <c r="B4" s="3165"/>
      <c r="C4" s="3165"/>
      <c r="D4" s="3165"/>
      <c r="E4" s="3165"/>
      <c r="F4" s="3165"/>
      <c r="G4" s="3165"/>
      <c r="H4" s="3165"/>
      <c r="I4" s="3120"/>
      <c r="J4" s="3165"/>
    </row>
    <row r="5" spans="1:11">
      <c r="A5" s="3186" t="s">
        <v>153</v>
      </c>
      <c r="B5" s="3165" t="s">
        <v>3198</v>
      </c>
      <c r="C5" s="3165"/>
      <c r="D5" s="3165"/>
      <c r="E5" s="3165"/>
      <c r="F5" s="3165"/>
      <c r="G5" s="3165"/>
      <c r="H5" s="3165"/>
      <c r="I5" s="3120"/>
      <c r="J5" s="3165"/>
    </row>
    <row r="6" spans="1:11">
      <c r="A6" s="3296" t="s">
        <v>3199</v>
      </c>
      <c r="B6" s="3165"/>
      <c r="C6" s="3165"/>
      <c r="D6" s="3165"/>
      <c r="E6" s="3165"/>
      <c r="F6" s="3165"/>
      <c r="G6" s="3165"/>
      <c r="H6" s="3165"/>
      <c r="I6" s="3120"/>
      <c r="J6" s="3165"/>
    </row>
    <row r="7" spans="1:11">
      <c r="A7" s="3123"/>
      <c r="B7" s="3165"/>
      <c r="C7" s="3165"/>
      <c r="D7" s="3165"/>
      <c r="E7" s="3165"/>
      <c r="F7" s="3165"/>
      <c r="G7" s="3165"/>
      <c r="H7" s="3165"/>
      <c r="I7" s="3120"/>
      <c r="J7" s="3165"/>
    </row>
    <row r="8" spans="1:11">
      <c r="A8" s="3186" t="s">
        <v>157</v>
      </c>
      <c r="B8" s="3165" t="s">
        <v>3200</v>
      </c>
      <c r="C8" s="3165"/>
      <c r="D8" s="3165"/>
      <c r="E8" s="3165"/>
      <c r="F8" s="3165"/>
      <c r="G8" s="3165"/>
      <c r="H8" s="3165"/>
      <c r="I8" s="3120"/>
      <c r="J8" s="3165"/>
    </row>
    <row r="9" spans="1:11">
      <c r="A9" s="3296" t="s">
        <v>3201</v>
      </c>
      <c r="B9" s="3165"/>
      <c r="C9" s="3165"/>
      <c r="D9" s="3165"/>
      <c r="E9" s="3165"/>
      <c r="F9" s="3165"/>
      <c r="G9" s="3165"/>
      <c r="H9" s="3165"/>
      <c r="I9" s="3120"/>
      <c r="J9" s="3165"/>
    </row>
    <row r="10" spans="1:11">
      <c r="A10" s="3296" t="s">
        <v>3202</v>
      </c>
      <c r="B10" s="3165"/>
      <c r="C10" s="3165"/>
      <c r="D10" s="3165"/>
      <c r="E10" s="3165"/>
      <c r="F10" s="3165"/>
      <c r="G10" s="3165"/>
      <c r="H10" s="3165"/>
      <c r="I10" s="3120"/>
      <c r="J10" s="3165"/>
    </row>
    <row r="11" spans="1:11">
      <c r="A11" s="3123"/>
      <c r="B11" s="3165"/>
      <c r="C11" s="3165"/>
      <c r="D11" s="3165"/>
      <c r="E11" s="3165"/>
      <c r="F11" s="3165"/>
      <c r="G11" s="3165"/>
      <c r="H11" s="3165"/>
      <c r="I11" s="3120"/>
      <c r="J11" s="3165"/>
    </row>
    <row r="12" spans="1:11">
      <c r="A12" s="3186" t="s">
        <v>162</v>
      </c>
      <c r="B12" s="3165" t="s">
        <v>3203</v>
      </c>
      <c r="C12" s="3165"/>
      <c r="D12" s="3165"/>
      <c r="E12" s="3165"/>
      <c r="F12" s="3165"/>
      <c r="G12" s="3165"/>
      <c r="H12" s="3165"/>
      <c r="I12" s="3120"/>
      <c r="J12" s="3165"/>
    </row>
    <row r="13" spans="1:11">
      <c r="A13" s="3296" t="s">
        <v>3204</v>
      </c>
      <c r="B13" s="3165"/>
      <c r="C13" s="3165"/>
      <c r="D13" s="3165"/>
      <c r="E13" s="3165"/>
      <c r="F13" s="3165"/>
      <c r="G13" s="3165"/>
      <c r="H13" s="3165"/>
      <c r="I13" s="3120"/>
      <c r="J13" s="3165"/>
    </row>
    <row r="14" spans="1:11">
      <c r="A14" s="3296" t="s">
        <v>3205</v>
      </c>
      <c r="B14" s="3165"/>
      <c r="C14" s="3165"/>
      <c r="D14" s="3165"/>
      <c r="E14" s="3165"/>
      <c r="F14" s="3165"/>
      <c r="G14" s="3165"/>
      <c r="H14" s="3165"/>
      <c r="I14" s="3120"/>
      <c r="J14" s="3165"/>
    </row>
    <row r="15" spans="1:11">
      <c r="A15" s="3296"/>
      <c r="B15" s="3165" t="s">
        <v>3206</v>
      </c>
      <c r="C15" s="3165"/>
      <c r="D15" s="3165"/>
      <c r="E15" s="3165"/>
      <c r="F15" s="3165"/>
      <c r="G15" s="3165"/>
      <c r="H15" s="3165"/>
      <c r="I15" s="3120"/>
      <c r="J15" s="3165"/>
    </row>
    <row r="16" spans="1:11">
      <c r="A16" s="3123"/>
      <c r="B16" s="3165"/>
      <c r="C16" s="3165"/>
      <c r="D16" s="3165"/>
      <c r="E16" s="3165"/>
      <c r="F16" s="3165"/>
      <c r="G16" s="3165"/>
      <c r="H16" s="3165"/>
      <c r="I16" s="3120"/>
      <c r="J16" s="3165"/>
    </row>
    <row r="17" spans="1:10">
      <c r="A17" s="3186" t="s">
        <v>155</v>
      </c>
      <c r="B17" s="3165" t="s">
        <v>3207</v>
      </c>
      <c r="C17" s="3165"/>
      <c r="D17" s="3165"/>
      <c r="E17" s="3165"/>
      <c r="F17" s="3165"/>
      <c r="G17" s="3165"/>
      <c r="H17" s="3165"/>
      <c r="I17" s="3120"/>
      <c r="J17" s="3165"/>
    </row>
    <row r="18" spans="1:10">
      <c r="A18" s="3296" t="s">
        <v>3208</v>
      </c>
      <c r="B18" s="3165"/>
      <c r="C18" s="3165"/>
      <c r="D18" s="3165"/>
      <c r="E18" s="3165"/>
      <c r="F18" s="3165"/>
      <c r="G18" s="3165"/>
      <c r="H18" s="3165"/>
      <c r="I18" s="3120"/>
      <c r="J18" s="3165"/>
    </row>
    <row r="19" spans="1:10">
      <c r="A19" s="3296" t="s">
        <v>3209</v>
      </c>
      <c r="B19" s="3165"/>
      <c r="C19" s="3165"/>
      <c r="D19" s="3165"/>
      <c r="E19" s="3165"/>
      <c r="F19" s="3165"/>
      <c r="G19" s="3165"/>
      <c r="H19" s="3165"/>
      <c r="I19" s="3120"/>
      <c r="J19" s="3165"/>
    </row>
    <row r="20" spans="1:10">
      <c r="A20" s="3296" t="s">
        <v>3210</v>
      </c>
      <c r="B20" s="3165"/>
      <c r="C20" s="3165"/>
      <c r="D20" s="3165"/>
      <c r="E20" s="3165"/>
      <c r="F20" s="3165"/>
      <c r="G20" s="3165"/>
      <c r="H20" s="3165"/>
      <c r="I20" s="3120"/>
      <c r="J20" s="3165"/>
    </row>
    <row r="21" spans="1:10">
      <c r="A21" s="3113"/>
      <c r="B21" s="3114"/>
      <c r="C21" s="3114"/>
      <c r="D21" s="3114"/>
      <c r="E21" s="3114"/>
      <c r="F21" s="3114"/>
      <c r="G21" s="3114"/>
      <c r="H21" s="3114"/>
      <c r="I21" s="3115"/>
      <c r="J21" s="3165"/>
    </row>
    <row r="22" spans="1:10">
      <c r="A22" s="3124" t="s">
        <v>7</v>
      </c>
      <c r="B22" s="3124" t="s">
        <v>71</v>
      </c>
      <c r="C22" s="3186"/>
      <c r="D22" s="3127" t="s">
        <v>557</v>
      </c>
      <c r="E22" s="3124" t="s">
        <v>1588</v>
      </c>
      <c r="F22" s="3124" t="s">
        <v>3211</v>
      </c>
      <c r="G22" s="3124" t="s">
        <v>1590</v>
      </c>
      <c r="H22" s="3124" t="s">
        <v>1591</v>
      </c>
      <c r="I22" s="3124" t="s">
        <v>7</v>
      </c>
      <c r="J22" s="3197"/>
    </row>
    <row r="23" spans="1:10">
      <c r="A23" s="3124" t="s">
        <v>17</v>
      </c>
      <c r="B23" s="3124" t="s">
        <v>79</v>
      </c>
      <c r="C23" s="3186"/>
      <c r="D23" s="3127"/>
      <c r="E23" s="3124"/>
      <c r="F23" s="3124" t="s">
        <v>3212</v>
      </c>
      <c r="G23" s="3124" t="s">
        <v>1592</v>
      </c>
      <c r="H23" s="3124" t="s">
        <v>1593</v>
      </c>
      <c r="I23" s="3124" t="s">
        <v>17</v>
      </c>
      <c r="J23" s="3197"/>
    </row>
    <row r="24" spans="1:10" ht="12.75" thickBot="1">
      <c r="A24" s="3130"/>
      <c r="B24" s="3130"/>
      <c r="C24" s="3113"/>
      <c r="D24" s="3134" t="s">
        <v>24</v>
      </c>
      <c r="E24" s="3132" t="s">
        <v>25</v>
      </c>
      <c r="F24" s="3132" t="s">
        <v>26</v>
      </c>
      <c r="G24" s="3132" t="s">
        <v>27</v>
      </c>
      <c r="H24" s="3132" t="s">
        <v>28</v>
      </c>
      <c r="I24" s="3130"/>
      <c r="J24" s="3165"/>
    </row>
    <row r="25" spans="1:10">
      <c r="A25" s="3132">
        <v>1</v>
      </c>
      <c r="B25" s="3130"/>
      <c r="C25" s="3135" t="s">
        <v>1274</v>
      </c>
      <c r="D25" s="3115" t="s">
        <v>3132</v>
      </c>
      <c r="E25" s="3136"/>
      <c r="F25" s="3137"/>
      <c r="G25" s="3137"/>
      <c r="H25" s="3138"/>
      <c r="I25" s="3132">
        <v>1</v>
      </c>
      <c r="J25" s="3165"/>
    </row>
    <row r="26" spans="1:10">
      <c r="A26" s="3132">
        <v>2</v>
      </c>
      <c r="B26" s="3130"/>
      <c r="C26" s="3135">
        <v>-3</v>
      </c>
      <c r="D26" s="3115" t="s">
        <v>1277</v>
      </c>
      <c r="E26" s="3140"/>
      <c r="F26" s="3130"/>
      <c r="G26" s="3130"/>
      <c r="H26" s="3141"/>
      <c r="I26" s="3132">
        <v>2</v>
      </c>
      <c r="J26" s="3165"/>
    </row>
    <row r="27" spans="1:10">
      <c r="A27" s="3132">
        <v>3</v>
      </c>
      <c r="B27" s="3130"/>
      <c r="C27" s="3135">
        <f t="shared" ref="C27:C32" si="0">C26-1</f>
        <v>-4</v>
      </c>
      <c r="D27" s="3115" t="s">
        <v>3133</v>
      </c>
      <c r="E27" s="3140"/>
      <c r="F27" s="3130"/>
      <c r="G27" s="3130"/>
      <c r="H27" s="3141"/>
      <c r="I27" s="3132">
        <v>3</v>
      </c>
      <c r="J27" s="3165"/>
    </row>
    <row r="28" spans="1:10">
      <c r="A28" s="3132">
        <v>4</v>
      </c>
      <c r="B28" s="3130"/>
      <c r="C28" s="3135">
        <f t="shared" si="0"/>
        <v>-5</v>
      </c>
      <c r="D28" s="3115" t="s">
        <v>1281</v>
      </c>
      <c r="E28" s="3140"/>
      <c r="F28" s="3130"/>
      <c r="G28" s="3130"/>
      <c r="H28" s="3141"/>
      <c r="I28" s="3132">
        <v>4</v>
      </c>
      <c r="J28" s="3165"/>
    </row>
    <row r="29" spans="1:10">
      <c r="A29" s="3132">
        <v>5</v>
      </c>
      <c r="B29" s="3130"/>
      <c r="C29" s="3135">
        <f t="shared" si="0"/>
        <v>-6</v>
      </c>
      <c r="D29" s="3115" t="s">
        <v>3134</v>
      </c>
      <c r="E29" s="3140"/>
      <c r="F29" s="3130"/>
      <c r="G29" s="3130"/>
      <c r="H29" s="3141"/>
      <c r="I29" s="3132">
        <v>5</v>
      </c>
      <c r="J29" s="3165"/>
    </row>
    <row r="30" spans="1:10">
      <c r="A30" s="3132">
        <v>6</v>
      </c>
      <c r="B30" s="3130"/>
      <c r="C30" s="3135">
        <f t="shared" si="0"/>
        <v>-7</v>
      </c>
      <c r="D30" s="3115" t="s">
        <v>1285</v>
      </c>
      <c r="E30" s="3140"/>
      <c r="F30" s="3130"/>
      <c r="G30" s="3130"/>
      <c r="H30" s="3141"/>
      <c r="I30" s="3132">
        <v>6</v>
      </c>
      <c r="J30" s="3165"/>
    </row>
    <row r="31" spans="1:10">
      <c r="A31" s="3132">
        <v>7</v>
      </c>
      <c r="B31" s="3130"/>
      <c r="C31" s="3135">
        <f t="shared" si="0"/>
        <v>-8</v>
      </c>
      <c r="D31" s="3115" t="s">
        <v>1287</v>
      </c>
      <c r="E31" s="3140"/>
      <c r="F31" s="3130"/>
      <c r="G31" s="3130"/>
      <c r="H31" s="3141"/>
      <c r="I31" s="3132">
        <v>7</v>
      </c>
      <c r="J31" s="3165"/>
    </row>
    <row r="32" spans="1:10">
      <c r="A32" s="3132">
        <v>8</v>
      </c>
      <c r="B32" s="3130"/>
      <c r="C32" s="3135">
        <f t="shared" si="0"/>
        <v>-9</v>
      </c>
      <c r="D32" s="3115" t="s">
        <v>1289</v>
      </c>
      <c r="E32" s="3140"/>
      <c r="F32" s="3130"/>
      <c r="G32" s="3130"/>
      <c r="H32" s="3141"/>
      <c r="I32" s="3132">
        <v>8</v>
      </c>
      <c r="J32" s="3165"/>
    </row>
    <row r="33" spans="1:10">
      <c r="A33" s="3132">
        <v>9</v>
      </c>
      <c r="B33" s="3130"/>
      <c r="C33" s="3135">
        <v>-11</v>
      </c>
      <c r="D33" s="3115" t="s">
        <v>1291</v>
      </c>
      <c r="E33" s="3140"/>
      <c r="F33" s="3130"/>
      <c r="G33" s="3130"/>
      <c r="H33" s="3141"/>
      <c r="I33" s="3132">
        <v>9</v>
      </c>
      <c r="J33" s="3165"/>
    </row>
    <row r="34" spans="1:10">
      <c r="A34" s="3132">
        <v>10</v>
      </c>
      <c r="B34" s="3130"/>
      <c r="C34" s="3135">
        <v>-13</v>
      </c>
      <c r="D34" s="3115" t="s">
        <v>3135</v>
      </c>
      <c r="E34" s="3140"/>
      <c r="F34" s="3130"/>
      <c r="G34" s="3130"/>
      <c r="H34" s="3141"/>
      <c r="I34" s="3132">
        <v>10</v>
      </c>
      <c r="J34" s="3165"/>
    </row>
    <row r="35" spans="1:10">
      <c r="A35" s="3132">
        <v>11</v>
      </c>
      <c r="B35" s="3130"/>
      <c r="C35" s="3135">
        <v>-16</v>
      </c>
      <c r="D35" s="3115" t="s">
        <v>1295</v>
      </c>
      <c r="E35" s="3140"/>
      <c r="F35" s="3130"/>
      <c r="G35" s="3130"/>
      <c r="H35" s="3141"/>
      <c r="I35" s="3132">
        <v>11</v>
      </c>
      <c r="J35" s="3165"/>
    </row>
    <row r="36" spans="1:10">
      <c r="A36" s="3132">
        <v>12</v>
      </c>
      <c r="B36" s="3130"/>
      <c r="C36" s="3135">
        <f>C35-1</f>
        <v>-17</v>
      </c>
      <c r="D36" s="3115" t="s">
        <v>1297</v>
      </c>
      <c r="E36" s="3140"/>
      <c r="F36" s="3130"/>
      <c r="G36" s="3130"/>
      <c r="H36" s="3141"/>
      <c r="I36" s="3132">
        <v>12</v>
      </c>
      <c r="J36" s="3165"/>
    </row>
    <row r="37" spans="1:10">
      <c r="A37" s="3132">
        <v>13</v>
      </c>
      <c r="B37" s="3130"/>
      <c r="C37" s="3135">
        <f>C36-1</f>
        <v>-18</v>
      </c>
      <c r="D37" s="3115" t="s">
        <v>1299</v>
      </c>
      <c r="E37" s="3140"/>
      <c r="F37" s="3130"/>
      <c r="G37" s="3130"/>
      <c r="H37" s="3141"/>
      <c r="I37" s="3132">
        <v>13</v>
      </c>
      <c r="J37" s="3165"/>
    </row>
    <row r="38" spans="1:10">
      <c r="A38" s="3132">
        <v>14</v>
      </c>
      <c r="B38" s="3130"/>
      <c r="C38" s="3135">
        <f>C37-1</f>
        <v>-19</v>
      </c>
      <c r="D38" s="3115" t="s">
        <v>1301</v>
      </c>
      <c r="E38" s="3140"/>
      <c r="F38" s="3130"/>
      <c r="G38" s="3130"/>
      <c r="H38" s="3141"/>
      <c r="I38" s="3132">
        <v>14</v>
      </c>
      <c r="J38" s="3165"/>
    </row>
    <row r="39" spans="1:10">
      <c r="A39" s="3132">
        <v>15</v>
      </c>
      <c r="B39" s="3130"/>
      <c r="C39" s="3135">
        <f>C38-1</f>
        <v>-20</v>
      </c>
      <c r="D39" s="3115" t="s">
        <v>1303</v>
      </c>
      <c r="E39" s="3140"/>
      <c r="F39" s="3130"/>
      <c r="G39" s="3130"/>
      <c r="H39" s="3141"/>
      <c r="I39" s="3132">
        <v>15</v>
      </c>
      <c r="J39" s="3165"/>
    </row>
    <row r="40" spans="1:10">
      <c r="A40" s="3132">
        <v>16</v>
      </c>
      <c r="B40" s="3130"/>
      <c r="C40" s="3135">
        <v>-22</v>
      </c>
      <c r="D40" s="3115" t="s">
        <v>1305</v>
      </c>
      <c r="E40" s="3140"/>
      <c r="F40" s="3130"/>
      <c r="G40" s="3130"/>
      <c r="H40" s="3141"/>
      <c r="I40" s="3132">
        <v>16</v>
      </c>
      <c r="J40" s="3165"/>
    </row>
    <row r="41" spans="1:10">
      <c r="A41" s="3132">
        <v>17</v>
      </c>
      <c r="B41" s="3130"/>
      <c r="C41" s="3135">
        <f>C40-1</f>
        <v>-23</v>
      </c>
      <c r="D41" s="3115" t="s">
        <v>1307</v>
      </c>
      <c r="E41" s="3140"/>
      <c r="F41" s="3130"/>
      <c r="G41" s="3130"/>
      <c r="H41" s="3141"/>
      <c r="I41" s="3132">
        <v>17</v>
      </c>
      <c r="J41" s="3165"/>
    </row>
    <row r="42" spans="1:10">
      <c r="A42" s="3132">
        <v>18</v>
      </c>
      <c r="B42" s="3130"/>
      <c r="C42" s="3135">
        <f>C41-1</f>
        <v>-24</v>
      </c>
      <c r="D42" s="3115" t="s">
        <v>1309</v>
      </c>
      <c r="E42" s="3140"/>
      <c r="F42" s="3130"/>
      <c r="G42" s="3130"/>
      <c r="H42" s="3141"/>
      <c r="I42" s="3132">
        <v>18</v>
      </c>
      <c r="J42" s="3165"/>
    </row>
    <row r="43" spans="1:10">
      <c r="A43" s="3132">
        <v>19</v>
      </c>
      <c r="B43" s="3130"/>
      <c r="C43" s="3135">
        <f>C42-1</f>
        <v>-25</v>
      </c>
      <c r="D43" s="3115" t="s">
        <v>1311</v>
      </c>
      <c r="E43" s="3140"/>
      <c r="F43" s="3130"/>
      <c r="G43" s="3130"/>
      <c r="H43" s="3141"/>
      <c r="I43" s="3132">
        <v>19</v>
      </c>
      <c r="J43" s="3165"/>
    </row>
    <row r="44" spans="1:10">
      <c r="A44" s="3132">
        <v>20</v>
      </c>
      <c r="B44" s="3130"/>
      <c r="C44" s="3135">
        <f>C43-1</f>
        <v>-26</v>
      </c>
      <c r="D44" s="3115" t="s">
        <v>1313</v>
      </c>
      <c r="E44" s="3143">
        <v>58325</v>
      </c>
      <c r="F44" s="3130"/>
      <c r="G44" s="3130"/>
      <c r="H44" s="3141"/>
      <c r="I44" s="3132">
        <v>20</v>
      </c>
      <c r="J44" s="3165"/>
    </row>
    <row r="45" spans="1:10">
      <c r="A45" s="3132">
        <v>21</v>
      </c>
      <c r="B45" s="3130"/>
      <c r="C45" s="3135">
        <f>C44-1</f>
        <v>-27</v>
      </c>
      <c r="D45" s="3115" t="s">
        <v>3136</v>
      </c>
      <c r="E45" s="3143">
        <v>297725</v>
      </c>
      <c r="F45" s="3130"/>
      <c r="G45" s="3130"/>
      <c r="H45" s="3141"/>
      <c r="I45" s="3132">
        <v>21</v>
      </c>
      <c r="J45" s="3165"/>
    </row>
    <row r="46" spans="1:10">
      <c r="A46" s="3132">
        <v>22</v>
      </c>
      <c r="B46" s="3130"/>
      <c r="C46" s="3135">
        <v>-29</v>
      </c>
      <c r="D46" s="3115" t="s">
        <v>1317</v>
      </c>
      <c r="E46" s="3143"/>
      <c r="F46" s="3130"/>
      <c r="G46" s="3130"/>
      <c r="H46" s="3141"/>
      <c r="I46" s="3132">
        <v>22</v>
      </c>
      <c r="J46" s="3165"/>
    </row>
    <row r="47" spans="1:10">
      <c r="A47" s="3132">
        <v>23</v>
      </c>
      <c r="B47" s="3130"/>
      <c r="C47" s="3135">
        <v>-31</v>
      </c>
      <c r="D47" s="3115" t="s">
        <v>3137</v>
      </c>
      <c r="E47" s="3143"/>
      <c r="F47" s="3130"/>
      <c r="G47" s="3130"/>
      <c r="H47" s="3141"/>
      <c r="I47" s="3132">
        <v>23</v>
      </c>
      <c r="J47" s="3165"/>
    </row>
    <row r="48" spans="1:10">
      <c r="A48" s="3132">
        <v>24</v>
      </c>
      <c r="B48" s="3130"/>
      <c r="C48" s="3135">
        <v>-35</v>
      </c>
      <c r="D48" s="3115" t="s">
        <v>1321</v>
      </c>
      <c r="E48" s="3143"/>
      <c r="F48" s="3130"/>
      <c r="G48" s="3130"/>
      <c r="H48" s="3141"/>
      <c r="I48" s="3132">
        <v>24</v>
      </c>
      <c r="J48" s="3165"/>
    </row>
    <row r="49" spans="1:10">
      <c r="A49" s="3132">
        <v>25</v>
      </c>
      <c r="B49" s="3130"/>
      <c r="C49" s="3135">
        <v>-37</v>
      </c>
      <c r="D49" s="3115" t="s">
        <v>1323</v>
      </c>
      <c r="E49" s="3143">
        <v>52</v>
      </c>
      <c r="F49" s="3130"/>
      <c r="G49" s="3130"/>
      <c r="H49" s="3141"/>
      <c r="I49" s="3132">
        <v>25</v>
      </c>
      <c r="J49" s="3165"/>
    </row>
    <row r="50" spans="1:10">
      <c r="A50" s="3132">
        <v>26</v>
      </c>
      <c r="B50" s="3130"/>
      <c r="C50" s="3135">
        <v>-39</v>
      </c>
      <c r="D50" s="3115" t="s">
        <v>3138</v>
      </c>
      <c r="E50" s="3143"/>
      <c r="F50" s="3130"/>
      <c r="G50" s="3130"/>
      <c r="H50" s="3141"/>
      <c r="I50" s="3132">
        <v>26</v>
      </c>
      <c r="J50" s="3165"/>
    </row>
    <row r="51" spans="1:10">
      <c r="A51" s="3132">
        <v>27</v>
      </c>
      <c r="B51" s="3130"/>
      <c r="C51" s="3135" t="s">
        <v>1326</v>
      </c>
      <c r="D51" s="3115" t="s">
        <v>1327</v>
      </c>
      <c r="E51" s="3143"/>
      <c r="F51" s="3130"/>
      <c r="G51" s="3130"/>
      <c r="H51" s="3141"/>
      <c r="I51" s="3132">
        <v>27</v>
      </c>
      <c r="J51" s="3165"/>
    </row>
    <row r="52" spans="1:10">
      <c r="A52" s="3132">
        <v>28</v>
      </c>
      <c r="B52" s="3130"/>
      <c r="C52" s="3135">
        <v>-45</v>
      </c>
      <c r="D52" s="3115" t="s">
        <v>3139</v>
      </c>
      <c r="E52" s="3143"/>
      <c r="F52" s="3130"/>
      <c r="G52" s="3130"/>
      <c r="H52" s="3141"/>
      <c r="I52" s="3132">
        <v>28</v>
      </c>
      <c r="J52" s="3165"/>
    </row>
    <row r="53" spans="1:10">
      <c r="A53" s="3132">
        <v>29</v>
      </c>
      <c r="B53" s="3130"/>
      <c r="C53" s="3135"/>
      <c r="D53" s="3115" t="s">
        <v>3213</v>
      </c>
      <c r="E53" s="3143"/>
      <c r="F53" s="3130"/>
      <c r="G53" s="3130"/>
      <c r="H53" s="3141"/>
      <c r="I53" s="3132">
        <v>29</v>
      </c>
      <c r="J53" s="3165"/>
    </row>
    <row r="54" spans="1:10">
      <c r="A54" s="3132">
        <v>30</v>
      </c>
      <c r="B54" s="3130"/>
      <c r="C54" s="3135"/>
      <c r="D54" s="3115" t="s">
        <v>1330</v>
      </c>
      <c r="E54" s="3143"/>
      <c r="F54" s="3130"/>
      <c r="G54" s="3130"/>
      <c r="H54" s="3141"/>
      <c r="I54" s="3132">
        <v>30</v>
      </c>
      <c r="J54" s="3165"/>
    </row>
    <row r="55" spans="1:10">
      <c r="A55" s="3132">
        <v>31</v>
      </c>
      <c r="B55" s="3130"/>
      <c r="C55" s="3146"/>
      <c r="D55" s="3115" t="s">
        <v>1389</v>
      </c>
      <c r="E55" s="3143">
        <v>356102</v>
      </c>
      <c r="F55" s="3130"/>
      <c r="G55" s="3130"/>
      <c r="H55" s="3141"/>
      <c r="I55" s="3132">
        <v>31</v>
      </c>
      <c r="J55" s="3165"/>
    </row>
    <row r="56" spans="1:10">
      <c r="A56" s="3132">
        <v>32</v>
      </c>
      <c r="B56" s="3130"/>
      <c r="C56" s="3135">
        <v>-52</v>
      </c>
      <c r="D56" s="3115" t="s">
        <v>1390</v>
      </c>
      <c r="E56" s="3143">
        <v>114370</v>
      </c>
      <c r="F56" s="3130"/>
      <c r="G56" s="3130"/>
      <c r="H56" s="3141"/>
      <c r="I56" s="3132">
        <v>32</v>
      </c>
      <c r="J56" s="3165"/>
    </row>
    <row r="57" spans="1:10">
      <c r="A57" s="3132">
        <v>33</v>
      </c>
      <c r="B57" s="3130"/>
      <c r="C57" s="3135">
        <f t="shared" ref="C57:C63" si="1">C56-1</f>
        <v>-53</v>
      </c>
      <c r="D57" s="3115" t="s">
        <v>3140</v>
      </c>
      <c r="E57" s="3143"/>
      <c r="F57" s="3130"/>
      <c r="G57" s="3130"/>
      <c r="H57" s="3141"/>
      <c r="I57" s="3132">
        <v>33</v>
      </c>
      <c r="J57" s="3165"/>
    </row>
    <row r="58" spans="1:10">
      <c r="A58" s="3132">
        <v>34</v>
      </c>
      <c r="B58" s="3130"/>
      <c r="C58" s="3135">
        <f t="shared" si="1"/>
        <v>-54</v>
      </c>
      <c r="D58" s="3115" t="s">
        <v>3141</v>
      </c>
      <c r="E58" s="3143"/>
      <c r="F58" s="3130"/>
      <c r="G58" s="3130"/>
      <c r="H58" s="3141"/>
      <c r="I58" s="3132">
        <v>34</v>
      </c>
      <c r="J58" s="3165"/>
    </row>
    <row r="59" spans="1:10">
      <c r="A59" s="3132">
        <v>35</v>
      </c>
      <c r="B59" s="3130"/>
      <c r="C59" s="3135">
        <f t="shared" si="1"/>
        <v>-55</v>
      </c>
      <c r="D59" s="3115" t="s">
        <v>1339</v>
      </c>
      <c r="E59" s="3143"/>
      <c r="F59" s="3130"/>
      <c r="G59" s="3130"/>
      <c r="H59" s="3141"/>
      <c r="I59" s="3132">
        <v>35</v>
      </c>
    </row>
    <row r="60" spans="1:10">
      <c r="A60" s="3132">
        <v>36</v>
      </c>
      <c r="B60" s="3130"/>
      <c r="C60" s="3135">
        <f t="shared" si="1"/>
        <v>-56</v>
      </c>
      <c r="D60" s="3115" t="s">
        <v>1341</v>
      </c>
      <c r="E60" s="3143"/>
      <c r="F60" s="3130"/>
      <c r="G60" s="3130"/>
      <c r="H60" s="3141"/>
      <c r="I60" s="3132">
        <v>36</v>
      </c>
    </row>
    <row r="61" spans="1:10">
      <c r="A61" s="3132">
        <v>37</v>
      </c>
      <c r="B61" s="3130"/>
      <c r="C61" s="3135">
        <f t="shared" si="1"/>
        <v>-57</v>
      </c>
      <c r="D61" s="3115" t="s">
        <v>1343</v>
      </c>
      <c r="E61" s="3143"/>
      <c r="F61" s="3130"/>
      <c r="G61" s="3130"/>
      <c r="H61" s="3141"/>
      <c r="I61" s="3132">
        <v>37</v>
      </c>
    </row>
    <row r="62" spans="1:10">
      <c r="A62" s="3132">
        <v>38</v>
      </c>
      <c r="B62" s="3130"/>
      <c r="C62" s="3135">
        <f t="shared" si="1"/>
        <v>-58</v>
      </c>
      <c r="D62" s="3115" t="s">
        <v>1345</v>
      </c>
      <c r="E62" s="3143">
        <v>383</v>
      </c>
      <c r="F62" s="3130"/>
      <c r="G62" s="3130"/>
      <c r="H62" s="3141"/>
      <c r="I62" s="3132">
        <v>38</v>
      </c>
    </row>
    <row r="63" spans="1:10">
      <c r="A63" s="3132">
        <v>39</v>
      </c>
      <c r="B63" s="3130"/>
      <c r="C63" s="3135">
        <f t="shared" si="1"/>
        <v>-59</v>
      </c>
      <c r="D63" s="3115" t="s">
        <v>3174</v>
      </c>
      <c r="E63" s="3143">
        <v>15276</v>
      </c>
      <c r="F63" s="3130"/>
      <c r="G63" s="3130"/>
      <c r="H63" s="3141"/>
      <c r="I63" s="3132">
        <v>39</v>
      </c>
    </row>
    <row r="64" spans="1:10">
      <c r="A64" s="3132">
        <v>40</v>
      </c>
      <c r="B64" s="3130"/>
      <c r="C64" s="3135"/>
      <c r="D64" s="3115" t="s">
        <v>1348</v>
      </c>
      <c r="E64" s="3143">
        <v>130029</v>
      </c>
      <c r="F64" s="3130"/>
      <c r="G64" s="3130"/>
      <c r="H64" s="3141"/>
      <c r="I64" s="3132">
        <v>40</v>
      </c>
    </row>
    <row r="65" spans="1:11">
      <c r="A65" s="3132">
        <v>41</v>
      </c>
      <c r="B65" s="3130"/>
      <c r="C65" s="3135">
        <v>-76</v>
      </c>
      <c r="D65" s="3115" t="s">
        <v>1350</v>
      </c>
      <c r="E65" s="3143"/>
      <c r="F65" s="3130"/>
      <c r="G65" s="3130"/>
      <c r="H65" s="3141"/>
      <c r="I65" s="3132">
        <v>41</v>
      </c>
    </row>
    <row r="66" spans="1:11">
      <c r="A66" s="3132">
        <v>42</v>
      </c>
      <c r="B66" s="3130"/>
      <c r="C66" s="3135">
        <v>-80</v>
      </c>
      <c r="D66" s="3115" t="s">
        <v>1352</v>
      </c>
      <c r="E66" s="3143"/>
      <c r="F66" s="3130"/>
      <c r="G66" s="3130"/>
      <c r="H66" s="3141"/>
      <c r="I66" s="3132">
        <v>42</v>
      </c>
    </row>
    <row r="67" spans="1:11">
      <c r="A67" s="3132">
        <v>43</v>
      </c>
      <c r="B67" s="3130"/>
      <c r="C67" s="3135">
        <v>-90</v>
      </c>
      <c r="D67" s="3115" t="s">
        <v>3144</v>
      </c>
      <c r="E67" s="3143">
        <v>249975</v>
      </c>
      <c r="F67" s="3297"/>
      <c r="G67" s="3297"/>
      <c r="H67" s="3297"/>
      <c r="I67" s="3132">
        <v>43</v>
      </c>
      <c r="J67" s="3180"/>
      <c r="K67" s="3180"/>
    </row>
    <row r="68" spans="1:11">
      <c r="A68" s="3124">
        <v>44</v>
      </c>
      <c r="B68" s="3122"/>
      <c r="C68" s="3298"/>
      <c r="D68" s="3120" t="s">
        <v>328</v>
      </c>
      <c r="E68" s="3299">
        <v>736106</v>
      </c>
      <c r="F68" s="3122"/>
      <c r="G68" s="3122"/>
      <c r="H68" s="3226"/>
      <c r="I68" s="3124">
        <v>44</v>
      </c>
    </row>
    <row r="69" spans="1:11">
      <c r="A69" s="3300"/>
      <c r="B69" s="3301"/>
      <c r="C69" s="3302"/>
      <c r="D69" s="3301"/>
      <c r="E69" s="3303"/>
      <c r="F69" s="3301"/>
      <c r="G69" s="3301"/>
      <c r="H69" s="3301"/>
      <c r="I69" s="3304"/>
    </row>
    <row r="70" spans="1:11">
      <c r="A70" s="4144" t="s">
        <v>37</v>
      </c>
      <c r="B70" s="4139"/>
      <c r="C70" s="4139"/>
      <c r="D70" s="4139"/>
      <c r="E70" s="4139"/>
      <c r="F70" s="4139"/>
      <c r="G70" s="4139"/>
      <c r="H70" s="4139"/>
      <c r="I70" s="4145"/>
    </row>
    <row r="71" spans="1:11">
      <c r="A71" s="3252"/>
      <c r="B71" s="3253"/>
      <c r="C71" s="3234"/>
      <c r="D71" s="3253"/>
      <c r="E71" s="3305"/>
      <c r="F71" s="3253"/>
      <c r="G71" s="3253"/>
      <c r="H71" s="3253"/>
      <c r="I71" s="3306"/>
    </row>
    <row r="72" spans="1:11">
      <c r="A72" s="3252"/>
      <c r="B72" s="3253"/>
      <c r="C72" s="3234" t="s">
        <v>3177</v>
      </c>
      <c r="D72" s="3253"/>
      <c r="E72" s="3305"/>
      <c r="F72" s="3253"/>
      <c r="G72" s="3253"/>
      <c r="H72" s="3253"/>
      <c r="I72" s="3306"/>
    </row>
    <row r="73" spans="1:11">
      <c r="A73" s="3307"/>
      <c r="B73" s="3259"/>
      <c r="C73" s="3258"/>
      <c r="D73" s="3259"/>
      <c r="E73" s="3259"/>
      <c r="F73" s="3259"/>
      <c r="G73" s="3259"/>
      <c r="H73" s="3259"/>
      <c r="I73" s="3260"/>
    </row>
    <row r="74" spans="1:11">
      <c r="A74" s="3179" t="s">
        <v>108</v>
      </c>
    </row>
  </sheetData>
  <customSheetViews>
    <customSheetView guid="{4E7A3D04-9F51-465C-A42B-3DF9B3E7D5B5}" showPageBreaks="1" printArea="1">
      <selection sqref="A1:A16"/>
      <pageMargins left="0.5" right="0.5" top="0.5" bottom="0.25" header="0" footer="0"/>
      <printOptions horizontalCentered="1" verticalCentered="1"/>
      <pageSetup scale="82" orientation="portrait" r:id="rId1"/>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2"/>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3"/>
      <headerFooter alignWithMargins="0"/>
    </customSheetView>
    <customSheetView guid="{26429A53-B624-4AA6-8C8D-667186B058B8}">
      <selection sqref="A1:A16"/>
      <pageMargins left="0.5" right="0.5" top="0.5" bottom="0.25" header="0" footer="0"/>
      <printOptions horizontalCentered="1" verticalCentered="1"/>
      <pageSetup scale="82" orientation="portrait" r:id="rId4"/>
      <headerFooter alignWithMargins="0"/>
    </customSheetView>
    <customSheetView guid="{7390B031-6060-4327-BF01-8B9465EDB6D9}">
      <selection sqref="A1:A16"/>
      <pageMargins left="0.5" right="0.5" top="0.5" bottom="0.25" header="0" footer="0"/>
      <printOptions horizontalCentered="1" verticalCentered="1"/>
      <pageSetup scale="82" orientation="portrait" r:id="rId5"/>
      <headerFooter alignWithMargins="0"/>
    </customSheetView>
    <customSheetView guid="{49D366EC-C851-4932-854D-8EA887B298C5}">
      <selection sqref="A1:A16"/>
      <pageMargins left="0.5" right="0.5" top="0.5" bottom="0.25" header="0" footer="0"/>
      <printOptions horizontalCentered="1" verticalCentered="1"/>
      <pageSetup scale="82" orientation="portrait" r:id="rId6"/>
      <headerFooter alignWithMargins="0"/>
    </customSheetView>
    <customSheetView guid="{F228F194-B0FE-4A91-A927-06A4E89703F0}">
      <selection sqref="A1:A16"/>
      <pageMargins left="0.5" right="0.5" top="0.5" bottom="0.25" header="0" footer="0"/>
      <printOptions horizontalCentered="1" verticalCentered="1"/>
      <pageSetup scale="82" orientation="portrait" r:id="rId7"/>
      <headerFooter alignWithMargins="0"/>
    </customSheetView>
    <customSheetView guid="{A2494C54-8D9D-4A05-9F27-C858173D9692}">
      <selection sqref="A1:A16"/>
      <pageMargins left="0.5" right="0.5" top="0.5" bottom="0.25" header="0" footer="0"/>
      <printOptions horizontalCentered="1" verticalCentered="1"/>
      <pageSetup scale="82" orientation="portrait" r:id="rId8"/>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9"/>
      <headerFooter alignWithMargins="0"/>
    </customSheetView>
    <customSheetView guid="{FB19BFAA-60BA-4CC2-92E5-E4C141AE804E}">
      <selection sqref="A1:A16"/>
      <pageMargins left="0.5" right="0.5" top="0.5" bottom="0.25" header="0" footer="0"/>
      <printOptions horizontalCentered="1" verticalCentered="1"/>
      <pageSetup scale="82" orientation="portrait" r:id="rId10"/>
      <headerFooter alignWithMargins="0"/>
    </customSheetView>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11"/>
      <headerFooter alignWithMargins="0"/>
    </customSheetView>
  </customSheetViews>
  <mergeCells count="1">
    <mergeCell ref="A70:I70"/>
  </mergeCells>
  <printOptions horizontalCentered="1" verticalCentered="1"/>
  <pageMargins left="0.5" right="0.5" top="0.5" bottom="0.25" header="0" footer="0"/>
  <pageSetup scale="82" orientation="portrait" r:id="rId1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5"/>
  <sheetViews>
    <sheetView showGridLines="0" showZeros="0" showOutlineSymbols="0" topLeftCell="A313" zoomScaleNormal="100" zoomScaleSheetLayoutView="100" workbookViewId="0">
      <selection activeCell="C38" sqref="C38"/>
    </sheetView>
  </sheetViews>
  <sheetFormatPr defaultColWidth="10.7109375" defaultRowHeight="12.75"/>
  <cols>
    <col min="1" max="1" width="3.5703125" style="3312" customWidth="1"/>
    <col min="2" max="2" width="4.42578125" style="3313" customWidth="1"/>
    <col min="3" max="3" width="5.85546875" style="3313" customWidth="1"/>
    <col min="4" max="4" width="3.7109375" style="3313" customWidth="1"/>
    <col min="5" max="5" width="49.5703125" style="3312" customWidth="1"/>
    <col min="6" max="6" width="11.7109375" style="3382" customWidth="1"/>
    <col min="7" max="7" width="13" style="3382" customWidth="1"/>
    <col min="8" max="9" width="11.7109375" style="3382" customWidth="1"/>
    <col min="10" max="10" width="11.7109375" style="3312" customWidth="1"/>
    <col min="11" max="11" width="9.85546875" style="3312" customWidth="1"/>
    <col min="12" max="12" width="10.7109375" style="3312" customWidth="1"/>
    <col min="13" max="13" width="4.5703125" style="3312" customWidth="1"/>
    <col min="14" max="14" width="3.42578125" style="3312" customWidth="1"/>
    <col min="15" max="15" width="10.7109375" style="3312"/>
    <col min="16" max="16" width="10.140625" style="3313" bestFit="1" customWidth="1"/>
    <col min="17" max="17" width="20.140625" style="3312" bestFit="1" customWidth="1"/>
    <col min="18" max="18" width="10.140625" style="3312" bestFit="1" customWidth="1"/>
    <col min="19" max="19" width="20.140625" style="3312" bestFit="1" customWidth="1"/>
    <col min="20" max="20" width="10.140625" style="3312" bestFit="1" customWidth="1"/>
    <col min="21" max="255" width="10.7109375" style="3312"/>
    <col min="256" max="256" width="3.5703125" style="3312" customWidth="1"/>
    <col min="257" max="257" width="4.42578125" style="3312" customWidth="1"/>
    <col min="258" max="258" width="5.85546875" style="3312" customWidth="1"/>
    <col min="259" max="259" width="3.7109375" style="3312" customWidth="1"/>
    <col min="260" max="260" width="49.5703125" style="3312" customWidth="1"/>
    <col min="261" max="261" width="11.7109375" style="3312" customWidth="1"/>
    <col min="262" max="262" width="13" style="3312" customWidth="1"/>
    <col min="263" max="265" width="11.7109375" style="3312" customWidth="1"/>
    <col min="266" max="266" width="9.85546875" style="3312" customWidth="1"/>
    <col min="267" max="267" width="10.7109375" style="3312" customWidth="1"/>
    <col min="268" max="268" width="4.5703125" style="3312" customWidth="1"/>
    <col min="269" max="269" width="2.7109375" style="3312" customWidth="1"/>
    <col min="270" max="511" width="10.7109375" style="3312"/>
    <col min="512" max="512" width="3.5703125" style="3312" customWidth="1"/>
    <col min="513" max="513" width="4.42578125" style="3312" customWidth="1"/>
    <col min="514" max="514" width="5.85546875" style="3312" customWidth="1"/>
    <col min="515" max="515" width="3.7109375" style="3312" customWidth="1"/>
    <col min="516" max="516" width="49.5703125" style="3312" customWidth="1"/>
    <col min="517" max="517" width="11.7109375" style="3312" customWidth="1"/>
    <col min="518" max="518" width="13" style="3312" customWidth="1"/>
    <col min="519" max="521" width="11.7109375" style="3312" customWidth="1"/>
    <col min="522" max="522" width="9.85546875" style="3312" customWidth="1"/>
    <col min="523" max="523" width="10.7109375" style="3312" customWidth="1"/>
    <col min="524" max="524" width="4.5703125" style="3312" customWidth="1"/>
    <col min="525" max="525" width="2.7109375" style="3312" customWidth="1"/>
    <col min="526" max="767" width="10.7109375" style="3312"/>
    <col min="768" max="768" width="3.5703125" style="3312" customWidth="1"/>
    <col min="769" max="769" width="4.42578125" style="3312" customWidth="1"/>
    <col min="770" max="770" width="5.85546875" style="3312" customWidth="1"/>
    <col min="771" max="771" width="3.7109375" style="3312" customWidth="1"/>
    <col min="772" max="772" width="49.5703125" style="3312" customWidth="1"/>
    <col min="773" max="773" width="11.7109375" style="3312" customWidth="1"/>
    <col min="774" max="774" width="13" style="3312" customWidth="1"/>
    <col min="775" max="777" width="11.7109375" style="3312" customWidth="1"/>
    <col min="778" max="778" width="9.85546875" style="3312" customWidth="1"/>
    <col min="779" max="779" width="10.7109375" style="3312" customWidth="1"/>
    <col min="780" max="780" width="4.5703125" style="3312" customWidth="1"/>
    <col min="781" max="781" width="2.7109375" style="3312" customWidth="1"/>
    <col min="782" max="1023" width="10.7109375" style="3312"/>
    <col min="1024" max="1024" width="3.5703125" style="3312" customWidth="1"/>
    <col min="1025" max="1025" width="4.42578125" style="3312" customWidth="1"/>
    <col min="1026" max="1026" width="5.85546875" style="3312" customWidth="1"/>
    <col min="1027" max="1027" width="3.7109375" style="3312" customWidth="1"/>
    <col min="1028" max="1028" width="49.5703125" style="3312" customWidth="1"/>
    <col min="1029" max="1029" width="11.7109375" style="3312" customWidth="1"/>
    <col min="1030" max="1030" width="13" style="3312" customWidth="1"/>
    <col min="1031" max="1033" width="11.7109375" style="3312" customWidth="1"/>
    <col min="1034" max="1034" width="9.85546875" style="3312" customWidth="1"/>
    <col min="1035" max="1035" width="10.7109375" style="3312" customWidth="1"/>
    <col min="1036" max="1036" width="4.5703125" style="3312" customWidth="1"/>
    <col min="1037" max="1037" width="2.7109375" style="3312" customWidth="1"/>
    <col min="1038" max="1279" width="10.7109375" style="3312"/>
    <col min="1280" max="1280" width="3.5703125" style="3312" customWidth="1"/>
    <col min="1281" max="1281" width="4.42578125" style="3312" customWidth="1"/>
    <col min="1282" max="1282" width="5.85546875" style="3312" customWidth="1"/>
    <col min="1283" max="1283" width="3.7109375" style="3312" customWidth="1"/>
    <col min="1284" max="1284" width="49.5703125" style="3312" customWidth="1"/>
    <col min="1285" max="1285" width="11.7109375" style="3312" customWidth="1"/>
    <col min="1286" max="1286" width="13" style="3312" customWidth="1"/>
    <col min="1287" max="1289" width="11.7109375" style="3312" customWidth="1"/>
    <col min="1290" max="1290" width="9.85546875" style="3312" customWidth="1"/>
    <col min="1291" max="1291" width="10.7109375" style="3312" customWidth="1"/>
    <col min="1292" max="1292" width="4.5703125" style="3312" customWidth="1"/>
    <col min="1293" max="1293" width="2.7109375" style="3312" customWidth="1"/>
    <col min="1294" max="1535" width="10.7109375" style="3312"/>
    <col min="1536" max="1536" width="3.5703125" style="3312" customWidth="1"/>
    <col min="1537" max="1537" width="4.42578125" style="3312" customWidth="1"/>
    <col min="1538" max="1538" width="5.85546875" style="3312" customWidth="1"/>
    <col min="1539" max="1539" width="3.7109375" style="3312" customWidth="1"/>
    <col min="1540" max="1540" width="49.5703125" style="3312" customWidth="1"/>
    <col min="1541" max="1541" width="11.7109375" style="3312" customWidth="1"/>
    <col min="1542" max="1542" width="13" style="3312" customWidth="1"/>
    <col min="1543" max="1545" width="11.7109375" style="3312" customWidth="1"/>
    <col min="1546" max="1546" width="9.85546875" style="3312" customWidth="1"/>
    <col min="1547" max="1547" width="10.7109375" style="3312" customWidth="1"/>
    <col min="1548" max="1548" width="4.5703125" style="3312" customWidth="1"/>
    <col min="1549" max="1549" width="2.7109375" style="3312" customWidth="1"/>
    <col min="1550" max="1791" width="10.7109375" style="3312"/>
    <col min="1792" max="1792" width="3.5703125" style="3312" customWidth="1"/>
    <col min="1793" max="1793" width="4.42578125" style="3312" customWidth="1"/>
    <col min="1794" max="1794" width="5.85546875" style="3312" customWidth="1"/>
    <col min="1795" max="1795" width="3.7109375" style="3312" customWidth="1"/>
    <col min="1796" max="1796" width="49.5703125" style="3312" customWidth="1"/>
    <col min="1797" max="1797" width="11.7109375" style="3312" customWidth="1"/>
    <col min="1798" max="1798" width="13" style="3312" customWidth="1"/>
    <col min="1799" max="1801" width="11.7109375" style="3312" customWidth="1"/>
    <col min="1802" max="1802" width="9.85546875" style="3312" customWidth="1"/>
    <col min="1803" max="1803" width="10.7109375" style="3312" customWidth="1"/>
    <col min="1804" max="1804" width="4.5703125" style="3312" customWidth="1"/>
    <col min="1805" max="1805" width="2.7109375" style="3312" customWidth="1"/>
    <col min="1806" max="2047" width="10.7109375" style="3312"/>
    <col min="2048" max="2048" width="3.5703125" style="3312" customWidth="1"/>
    <col min="2049" max="2049" width="4.42578125" style="3312" customWidth="1"/>
    <col min="2050" max="2050" width="5.85546875" style="3312" customWidth="1"/>
    <col min="2051" max="2051" width="3.7109375" style="3312" customWidth="1"/>
    <col min="2052" max="2052" width="49.5703125" style="3312" customWidth="1"/>
    <col min="2053" max="2053" width="11.7109375" style="3312" customWidth="1"/>
    <col min="2054" max="2054" width="13" style="3312" customWidth="1"/>
    <col min="2055" max="2057" width="11.7109375" style="3312" customWidth="1"/>
    <col min="2058" max="2058" width="9.85546875" style="3312" customWidth="1"/>
    <col min="2059" max="2059" width="10.7109375" style="3312" customWidth="1"/>
    <col min="2060" max="2060" width="4.5703125" style="3312" customWidth="1"/>
    <col min="2061" max="2061" width="2.7109375" style="3312" customWidth="1"/>
    <col min="2062" max="2303" width="10.7109375" style="3312"/>
    <col min="2304" max="2304" width="3.5703125" style="3312" customWidth="1"/>
    <col min="2305" max="2305" width="4.42578125" style="3312" customWidth="1"/>
    <col min="2306" max="2306" width="5.85546875" style="3312" customWidth="1"/>
    <col min="2307" max="2307" width="3.7109375" style="3312" customWidth="1"/>
    <col min="2308" max="2308" width="49.5703125" style="3312" customWidth="1"/>
    <col min="2309" max="2309" width="11.7109375" style="3312" customWidth="1"/>
    <col min="2310" max="2310" width="13" style="3312" customWidth="1"/>
    <col min="2311" max="2313" width="11.7109375" style="3312" customWidth="1"/>
    <col min="2314" max="2314" width="9.85546875" style="3312" customWidth="1"/>
    <col min="2315" max="2315" width="10.7109375" style="3312" customWidth="1"/>
    <col min="2316" max="2316" width="4.5703125" style="3312" customWidth="1"/>
    <col min="2317" max="2317" width="2.7109375" style="3312" customWidth="1"/>
    <col min="2318" max="2559" width="10.7109375" style="3312"/>
    <col min="2560" max="2560" width="3.5703125" style="3312" customWidth="1"/>
    <col min="2561" max="2561" width="4.42578125" style="3312" customWidth="1"/>
    <col min="2562" max="2562" width="5.85546875" style="3312" customWidth="1"/>
    <col min="2563" max="2563" width="3.7109375" style="3312" customWidth="1"/>
    <col min="2564" max="2564" width="49.5703125" style="3312" customWidth="1"/>
    <col min="2565" max="2565" width="11.7109375" style="3312" customWidth="1"/>
    <col min="2566" max="2566" width="13" style="3312" customWidth="1"/>
    <col min="2567" max="2569" width="11.7109375" style="3312" customWidth="1"/>
    <col min="2570" max="2570" width="9.85546875" style="3312" customWidth="1"/>
    <col min="2571" max="2571" width="10.7109375" style="3312" customWidth="1"/>
    <col min="2572" max="2572" width="4.5703125" style="3312" customWidth="1"/>
    <col min="2573" max="2573" width="2.7109375" style="3312" customWidth="1"/>
    <col min="2574" max="2815" width="10.7109375" style="3312"/>
    <col min="2816" max="2816" width="3.5703125" style="3312" customWidth="1"/>
    <col min="2817" max="2817" width="4.42578125" style="3312" customWidth="1"/>
    <col min="2818" max="2818" width="5.85546875" style="3312" customWidth="1"/>
    <col min="2819" max="2819" width="3.7109375" style="3312" customWidth="1"/>
    <col min="2820" max="2820" width="49.5703125" style="3312" customWidth="1"/>
    <col min="2821" max="2821" width="11.7109375" style="3312" customWidth="1"/>
    <col min="2822" max="2822" width="13" style="3312" customWidth="1"/>
    <col min="2823" max="2825" width="11.7109375" style="3312" customWidth="1"/>
    <col min="2826" max="2826" width="9.85546875" style="3312" customWidth="1"/>
    <col min="2827" max="2827" width="10.7109375" style="3312" customWidth="1"/>
    <col min="2828" max="2828" width="4.5703125" style="3312" customWidth="1"/>
    <col min="2829" max="2829" width="2.7109375" style="3312" customWidth="1"/>
    <col min="2830" max="3071" width="10.7109375" style="3312"/>
    <col min="3072" max="3072" width="3.5703125" style="3312" customWidth="1"/>
    <col min="3073" max="3073" width="4.42578125" style="3312" customWidth="1"/>
    <col min="3074" max="3074" width="5.85546875" style="3312" customWidth="1"/>
    <col min="3075" max="3075" width="3.7109375" style="3312" customWidth="1"/>
    <col min="3076" max="3076" width="49.5703125" style="3312" customWidth="1"/>
    <col min="3077" max="3077" width="11.7109375" style="3312" customWidth="1"/>
    <col min="3078" max="3078" width="13" style="3312" customWidth="1"/>
    <col min="3079" max="3081" width="11.7109375" style="3312" customWidth="1"/>
    <col min="3082" max="3082" width="9.85546875" style="3312" customWidth="1"/>
    <col min="3083" max="3083" width="10.7109375" style="3312" customWidth="1"/>
    <col min="3084" max="3084" width="4.5703125" style="3312" customWidth="1"/>
    <col min="3085" max="3085" width="2.7109375" style="3312" customWidth="1"/>
    <col min="3086" max="3327" width="10.7109375" style="3312"/>
    <col min="3328" max="3328" width="3.5703125" style="3312" customWidth="1"/>
    <col min="3329" max="3329" width="4.42578125" style="3312" customWidth="1"/>
    <col min="3330" max="3330" width="5.85546875" style="3312" customWidth="1"/>
    <col min="3331" max="3331" width="3.7109375" style="3312" customWidth="1"/>
    <col min="3332" max="3332" width="49.5703125" style="3312" customWidth="1"/>
    <col min="3333" max="3333" width="11.7109375" style="3312" customWidth="1"/>
    <col min="3334" max="3334" width="13" style="3312" customWidth="1"/>
    <col min="3335" max="3337" width="11.7109375" style="3312" customWidth="1"/>
    <col min="3338" max="3338" width="9.85546875" style="3312" customWidth="1"/>
    <col min="3339" max="3339" width="10.7109375" style="3312" customWidth="1"/>
    <col min="3340" max="3340" width="4.5703125" style="3312" customWidth="1"/>
    <col min="3341" max="3341" width="2.7109375" style="3312" customWidth="1"/>
    <col min="3342" max="3583" width="10.7109375" style="3312"/>
    <col min="3584" max="3584" width="3.5703125" style="3312" customWidth="1"/>
    <col min="3585" max="3585" width="4.42578125" style="3312" customWidth="1"/>
    <col min="3586" max="3586" width="5.85546875" style="3312" customWidth="1"/>
    <col min="3587" max="3587" width="3.7109375" style="3312" customWidth="1"/>
    <col min="3588" max="3588" width="49.5703125" style="3312" customWidth="1"/>
    <col min="3589" max="3589" width="11.7109375" style="3312" customWidth="1"/>
    <col min="3590" max="3590" width="13" style="3312" customWidth="1"/>
    <col min="3591" max="3593" width="11.7109375" style="3312" customWidth="1"/>
    <col min="3594" max="3594" width="9.85546875" style="3312" customWidth="1"/>
    <col min="3595" max="3595" width="10.7109375" style="3312" customWidth="1"/>
    <col min="3596" max="3596" width="4.5703125" style="3312" customWidth="1"/>
    <col min="3597" max="3597" width="2.7109375" style="3312" customWidth="1"/>
    <col min="3598" max="3839" width="10.7109375" style="3312"/>
    <col min="3840" max="3840" width="3.5703125" style="3312" customWidth="1"/>
    <col min="3841" max="3841" width="4.42578125" style="3312" customWidth="1"/>
    <col min="3842" max="3842" width="5.85546875" style="3312" customWidth="1"/>
    <col min="3843" max="3843" width="3.7109375" style="3312" customWidth="1"/>
    <col min="3844" max="3844" width="49.5703125" style="3312" customWidth="1"/>
    <col min="3845" max="3845" width="11.7109375" style="3312" customWidth="1"/>
    <col min="3846" max="3846" width="13" style="3312" customWidth="1"/>
    <col min="3847" max="3849" width="11.7109375" style="3312" customWidth="1"/>
    <col min="3850" max="3850" width="9.85546875" style="3312" customWidth="1"/>
    <col min="3851" max="3851" width="10.7109375" style="3312" customWidth="1"/>
    <col min="3852" max="3852" width="4.5703125" style="3312" customWidth="1"/>
    <col min="3853" max="3853" width="2.7109375" style="3312" customWidth="1"/>
    <col min="3854" max="4095" width="10.7109375" style="3312"/>
    <col min="4096" max="4096" width="3.5703125" style="3312" customWidth="1"/>
    <col min="4097" max="4097" width="4.42578125" style="3312" customWidth="1"/>
    <col min="4098" max="4098" width="5.85546875" style="3312" customWidth="1"/>
    <col min="4099" max="4099" width="3.7109375" style="3312" customWidth="1"/>
    <col min="4100" max="4100" width="49.5703125" style="3312" customWidth="1"/>
    <col min="4101" max="4101" width="11.7109375" style="3312" customWidth="1"/>
    <col min="4102" max="4102" width="13" style="3312" customWidth="1"/>
    <col min="4103" max="4105" width="11.7109375" style="3312" customWidth="1"/>
    <col min="4106" max="4106" width="9.85546875" style="3312" customWidth="1"/>
    <col min="4107" max="4107" width="10.7109375" style="3312" customWidth="1"/>
    <col min="4108" max="4108" width="4.5703125" style="3312" customWidth="1"/>
    <col min="4109" max="4109" width="2.7109375" style="3312" customWidth="1"/>
    <col min="4110" max="4351" width="10.7109375" style="3312"/>
    <col min="4352" max="4352" width="3.5703125" style="3312" customWidth="1"/>
    <col min="4353" max="4353" width="4.42578125" style="3312" customWidth="1"/>
    <col min="4354" max="4354" width="5.85546875" style="3312" customWidth="1"/>
    <col min="4355" max="4355" width="3.7109375" style="3312" customWidth="1"/>
    <col min="4356" max="4356" width="49.5703125" style="3312" customWidth="1"/>
    <col min="4357" max="4357" width="11.7109375" style="3312" customWidth="1"/>
    <col min="4358" max="4358" width="13" style="3312" customWidth="1"/>
    <col min="4359" max="4361" width="11.7109375" style="3312" customWidth="1"/>
    <col min="4362" max="4362" width="9.85546875" style="3312" customWidth="1"/>
    <col min="4363" max="4363" width="10.7109375" style="3312" customWidth="1"/>
    <col min="4364" max="4364" width="4.5703125" style="3312" customWidth="1"/>
    <col min="4365" max="4365" width="2.7109375" style="3312" customWidth="1"/>
    <col min="4366" max="4607" width="10.7109375" style="3312"/>
    <col min="4608" max="4608" width="3.5703125" style="3312" customWidth="1"/>
    <col min="4609" max="4609" width="4.42578125" style="3312" customWidth="1"/>
    <col min="4610" max="4610" width="5.85546875" style="3312" customWidth="1"/>
    <col min="4611" max="4611" width="3.7109375" style="3312" customWidth="1"/>
    <col min="4612" max="4612" width="49.5703125" style="3312" customWidth="1"/>
    <col min="4613" max="4613" width="11.7109375" style="3312" customWidth="1"/>
    <col min="4614" max="4614" width="13" style="3312" customWidth="1"/>
    <col min="4615" max="4617" width="11.7109375" style="3312" customWidth="1"/>
    <col min="4618" max="4618" width="9.85546875" style="3312" customWidth="1"/>
    <col min="4619" max="4619" width="10.7109375" style="3312" customWidth="1"/>
    <col min="4620" max="4620" width="4.5703125" style="3312" customWidth="1"/>
    <col min="4621" max="4621" width="2.7109375" style="3312" customWidth="1"/>
    <col min="4622" max="4863" width="10.7109375" style="3312"/>
    <col min="4864" max="4864" width="3.5703125" style="3312" customWidth="1"/>
    <col min="4865" max="4865" width="4.42578125" style="3312" customWidth="1"/>
    <col min="4866" max="4866" width="5.85546875" style="3312" customWidth="1"/>
    <col min="4867" max="4867" width="3.7109375" style="3312" customWidth="1"/>
    <col min="4868" max="4868" width="49.5703125" style="3312" customWidth="1"/>
    <col min="4869" max="4869" width="11.7109375" style="3312" customWidth="1"/>
    <col min="4870" max="4870" width="13" style="3312" customWidth="1"/>
    <col min="4871" max="4873" width="11.7109375" style="3312" customWidth="1"/>
    <col min="4874" max="4874" width="9.85546875" style="3312" customWidth="1"/>
    <col min="4875" max="4875" width="10.7109375" style="3312" customWidth="1"/>
    <col min="4876" max="4876" width="4.5703125" style="3312" customWidth="1"/>
    <col min="4877" max="4877" width="2.7109375" style="3312" customWidth="1"/>
    <col min="4878" max="5119" width="10.7109375" style="3312"/>
    <col min="5120" max="5120" width="3.5703125" style="3312" customWidth="1"/>
    <col min="5121" max="5121" width="4.42578125" style="3312" customWidth="1"/>
    <col min="5122" max="5122" width="5.85546875" style="3312" customWidth="1"/>
    <col min="5123" max="5123" width="3.7109375" style="3312" customWidth="1"/>
    <col min="5124" max="5124" width="49.5703125" style="3312" customWidth="1"/>
    <col min="5125" max="5125" width="11.7109375" style="3312" customWidth="1"/>
    <col min="5126" max="5126" width="13" style="3312" customWidth="1"/>
    <col min="5127" max="5129" width="11.7109375" style="3312" customWidth="1"/>
    <col min="5130" max="5130" width="9.85546875" style="3312" customWidth="1"/>
    <col min="5131" max="5131" width="10.7109375" style="3312" customWidth="1"/>
    <col min="5132" max="5132" width="4.5703125" style="3312" customWidth="1"/>
    <col min="5133" max="5133" width="2.7109375" style="3312" customWidth="1"/>
    <col min="5134" max="5375" width="10.7109375" style="3312"/>
    <col min="5376" max="5376" width="3.5703125" style="3312" customWidth="1"/>
    <col min="5377" max="5377" width="4.42578125" style="3312" customWidth="1"/>
    <col min="5378" max="5378" width="5.85546875" style="3312" customWidth="1"/>
    <col min="5379" max="5379" width="3.7109375" style="3312" customWidth="1"/>
    <col min="5380" max="5380" width="49.5703125" style="3312" customWidth="1"/>
    <col min="5381" max="5381" width="11.7109375" style="3312" customWidth="1"/>
    <col min="5382" max="5382" width="13" style="3312" customWidth="1"/>
    <col min="5383" max="5385" width="11.7109375" style="3312" customWidth="1"/>
    <col min="5386" max="5386" width="9.85546875" style="3312" customWidth="1"/>
    <col min="5387" max="5387" width="10.7109375" style="3312" customWidth="1"/>
    <col min="5388" max="5388" width="4.5703125" style="3312" customWidth="1"/>
    <col min="5389" max="5389" width="2.7109375" style="3312" customWidth="1"/>
    <col min="5390" max="5631" width="10.7109375" style="3312"/>
    <col min="5632" max="5632" width="3.5703125" style="3312" customWidth="1"/>
    <col min="5633" max="5633" width="4.42578125" style="3312" customWidth="1"/>
    <col min="5634" max="5634" width="5.85546875" style="3312" customWidth="1"/>
    <col min="5635" max="5635" width="3.7109375" style="3312" customWidth="1"/>
    <col min="5636" max="5636" width="49.5703125" style="3312" customWidth="1"/>
    <col min="5637" max="5637" width="11.7109375" style="3312" customWidth="1"/>
    <col min="5638" max="5638" width="13" style="3312" customWidth="1"/>
    <col min="5639" max="5641" width="11.7109375" style="3312" customWidth="1"/>
    <col min="5642" max="5642" width="9.85546875" style="3312" customWidth="1"/>
    <col min="5643" max="5643" width="10.7109375" style="3312" customWidth="1"/>
    <col min="5644" max="5644" width="4.5703125" style="3312" customWidth="1"/>
    <col min="5645" max="5645" width="2.7109375" style="3312" customWidth="1"/>
    <col min="5646" max="5887" width="10.7109375" style="3312"/>
    <col min="5888" max="5888" width="3.5703125" style="3312" customWidth="1"/>
    <col min="5889" max="5889" width="4.42578125" style="3312" customWidth="1"/>
    <col min="5890" max="5890" width="5.85546875" style="3312" customWidth="1"/>
    <col min="5891" max="5891" width="3.7109375" style="3312" customWidth="1"/>
    <col min="5892" max="5892" width="49.5703125" style="3312" customWidth="1"/>
    <col min="5893" max="5893" width="11.7109375" style="3312" customWidth="1"/>
    <col min="5894" max="5894" width="13" style="3312" customWidth="1"/>
    <col min="5895" max="5897" width="11.7109375" style="3312" customWidth="1"/>
    <col min="5898" max="5898" width="9.85546875" style="3312" customWidth="1"/>
    <col min="5899" max="5899" width="10.7109375" style="3312" customWidth="1"/>
    <col min="5900" max="5900" width="4.5703125" style="3312" customWidth="1"/>
    <col min="5901" max="5901" width="2.7109375" style="3312" customWidth="1"/>
    <col min="5902" max="6143" width="10.7109375" style="3312"/>
    <col min="6144" max="6144" width="3.5703125" style="3312" customWidth="1"/>
    <col min="6145" max="6145" width="4.42578125" style="3312" customWidth="1"/>
    <col min="6146" max="6146" width="5.85546875" style="3312" customWidth="1"/>
    <col min="6147" max="6147" width="3.7109375" style="3312" customWidth="1"/>
    <col min="6148" max="6148" width="49.5703125" style="3312" customWidth="1"/>
    <col min="6149" max="6149" width="11.7109375" style="3312" customWidth="1"/>
    <col min="6150" max="6150" width="13" style="3312" customWidth="1"/>
    <col min="6151" max="6153" width="11.7109375" style="3312" customWidth="1"/>
    <col min="6154" max="6154" width="9.85546875" style="3312" customWidth="1"/>
    <col min="6155" max="6155" width="10.7109375" style="3312" customWidth="1"/>
    <col min="6156" max="6156" width="4.5703125" style="3312" customWidth="1"/>
    <col min="6157" max="6157" width="2.7109375" style="3312" customWidth="1"/>
    <col min="6158" max="6399" width="10.7109375" style="3312"/>
    <col min="6400" max="6400" width="3.5703125" style="3312" customWidth="1"/>
    <col min="6401" max="6401" width="4.42578125" style="3312" customWidth="1"/>
    <col min="6402" max="6402" width="5.85546875" style="3312" customWidth="1"/>
    <col min="6403" max="6403" width="3.7109375" style="3312" customWidth="1"/>
    <col min="6404" max="6404" width="49.5703125" style="3312" customWidth="1"/>
    <col min="6405" max="6405" width="11.7109375" style="3312" customWidth="1"/>
    <col min="6406" max="6406" width="13" style="3312" customWidth="1"/>
    <col min="6407" max="6409" width="11.7109375" style="3312" customWidth="1"/>
    <col min="6410" max="6410" width="9.85546875" style="3312" customWidth="1"/>
    <col min="6411" max="6411" width="10.7109375" style="3312" customWidth="1"/>
    <col min="6412" max="6412" width="4.5703125" style="3312" customWidth="1"/>
    <col min="6413" max="6413" width="2.7109375" style="3312" customWidth="1"/>
    <col min="6414" max="6655" width="10.7109375" style="3312"/>
    <col min="6656" max="6656" width="3.5703125" style="3312" customWidth="1"/>
    <col min="6657" max="6657" width="4.42578125" style="3312" customWidth="1"/>
    <col min="6658" max="6658" width="5.85546875" style="3312" customWidth="1"/>
    <col min="6659" max="6659" width="3.7109375" style="3312" customWidth="1"/>
    <col min="6660" max="6660" width="49.5703125" style="3312" customWidth="1"/>
    <col min="6661" max="6661" width="11.7109375" style="3312" customWidth="1"/>
    <col min="6662" max="6662" width="13" style="3312" customWidth="1"/>
    <col min="6663" max="6665" width="11.7109375" style="3312" customWidth="1"/>
    <col min="6666" max="6666" width="9.85546875" style="3312" customWidth="1"/>
    <col min="6667" max="6667" width="10.7109375" style="3312" customWidth="1"/>
    <col min="6668" max="6668" width="4.5703125" style="3312" customWidth="1"/>
    <col min="6669" max="6669" width="2.7109375" style="3312" customWidth="1"/>
    <col min="6670" max="6911" width="10.7109375" style="3312"/>
    <col min="6912" max="6912" width="3.5703125" style="3312" customWidth="1"/>
    <col min="6913" max="6913" width="4.42578125" style="3312" customWidth="1"/>
    <col min="6914" max="6914" width="5.85546875" style="3312" customWidth="1"/>
    <col min="6915" max="6915" width="3.7109375" style="3312" customWidth="1"/>
    <col min="6916" max="6916" width="49.5703125" style="3312" customWidth="1"/>
    <col min="6917" max="6917" width="11.7109375" style="3312" customWidth="1"/>
    <col min="6918" max="6918" width="13" style="3312" customWidth="1"/>
    <col min="6919" max="6921" width="11.7109375" style="3312" customWidth="1"/>
    <col min="6922" max="6922" width="9.85546875" style="3312" customWidth="1"/>
    <col min="6923" max="6923" width="10.7109375" style="3312" customWidth="1"/>
    <col min="6924" max="6924" width="4.5703125" style="3312" customWidth="1"/>
    <col min="6925" max="6925" width="2.7109375" style="3312" customWidth="1"/>
    <col min="6926" max="7167" width="10.7109375" style="3312"/>
    <col min="7168" max="7168" width="3.5703125" style="3312" customWidth="1"/>
    <col min="7169" max="7169" width="4.42578125" style="3312" customWidth="1"/>
    <col min="7170" max="7170" width="5.85546875" style="3312" customWidth="1"/>
    <col min="7171" max="7171" width="3.7109375" style="3312" customWidth="1"/>
    <col min="7172" max="7172" width="49.5703125" style="3312" customWidth="1"/>
    <col min="7173" max="7173" width="11.7109375" style="3312" customWidth="1"/>
    <col min="7174" max="7174" width="13" style="3312" customWidth="1"/>
    <col min="7175" max="7177" width="11.7109375" style="3312" customWidth="1"/>
    <col min="7178" max="7178" width="9.85546875" style="3312" customWidth="1"/>
    <col min="7179" max="7179" width="10.7109375" style="3312" customWidth="1"/>
    <col min="7180" max="7180" width="4.5703125" style="3312" customWidth="1"/>
    <col min="7181" max="7181" width="2.7109375" style="3312" customWidth="1"/>
    <col min="7182" max="7423" width="10.7109375" style="3312"/>
    <col min="7424" max="7424" width="3.5703125" style="3312" customWidth="1"/>
    <col min="7425" max="7425" width="4.42578125" style="3312" customWidth="1"/>
    <col min="7426" max="7426" width="5.85546875" style="3312" customWidth="1"/>
    <col min="7427" max="7427" width="3.7109375" style="3312" customWidth="1"/>
    <col min="7428" max="7428" width="49.5703125" style="3312" customWidth="1"/>
    <col min="7429" max="7429" width="11.7109375" style="3312" customWidth="1"/>
    <col min="7430" max="7430" width="13" style="3312" customWidth="1"/>
    <col min="7431" max="7433" width="11.7109375" style="3312" customWidth="1"/>
    <col min="7434" max="7434" width="9.85546875" style="3312" customWidth="1"/>
    <col min="7435" max="7435" width="10.7109375" style="3312" customWidth="1"/>
    <col min="7436" max="7436" width="4.5703125" style="3312" customWidth="1"/>
    <col min="7437" max="7437" width="2.7109375" style="3312" customWidth="1"/>
    <col min="7438" max="7679" width="10.7109375" style="3312"/>
    <col min="7680" max="7680" width="3.5703125" style="3312" customWidth="1"/>
    <col min="7681" max="7681" width="4.42578125" style="3312" customWidth="1"/>
    <col min="7682" max="7682" width="5.85546875" style="3312" customWidth="1"/>
    <col min="7683" max="7683" width="3.7109375" style="3312" customWidth="1"/>
    <col min="7684" max="7684" width="49.5703125" style="3312" customWidth="1"/>
    <col min="7685" max="7685" width="11.7109375" style="3312" customWidth="1"/>
    <col min="7686" max="7686" width="13" style="3312" customWidth="1"/>
    <col min="7687" max="7689" width="11.7109375" style="3312" customWidth="1"/>
    <col min="7690" max="7690" width="9.85546875" style="3312" customWidth="1"/>
    <col min="7691" max="7691" width="10.7109375" style="3312" customWidth="1"/>
    <col min="7692" max="7692" width="4.5703125" style="3312" customWidth="1"/>
    <col min="7693" max="7693" width="2.7109375" style="3312" customWidth="1"/>
    <col min="7694" max="7935" width="10.7109375" style="3312"/>
    <col min="7936" max="7936" width="3.5703125" style="3312" customWidth="1"/>
    <col min="7937" max="7937" width="4.42578125" style="3312" customWidth="1"/>
    <col min="7938" max="7938" width="5.85546875" style="3312" customWidth="1"/>
    <col min="7939" max="7939" width="3.7109375" style="3312" customWidth="1"/>
    <col min="7940" max="7940" width="49.5703125" style="3312" customWidth="1"/>
    <col min="7941" max="7941" width="11.7109375" style="3312" customWidth="1"/>
    <col min="7942" max="7942" width="13" style="3312" customWidth="1"/>
    <col min="7943" max="7945" width="11.7109375" style="3312" customWidth="1"/>
    <col min="7946" max="7946" width="9.85546875" style="3312" customWidth="1"/>
    <col min="7947" max="7947" width="10.7109375" style="3312" customWidth="1"/>
    <col min="7948" max="7948" width="4.5703125" style="3312" customWidth="1"/>
    <col min="7949" max="7949" width="2.7109375" style="3312" customWidth="1"/>
    <col min="7950" max="8191" width="10.7109375" style="3312"/>
    <col min="8192" max="8192" width="3.5703125" style="3312" customWidth="1"/>
    <col min="8193" max="8193" width="4.42578125" style="3312" customWidth="1"/>
    <col min="8194" max="8194" width="5.85546875" style="3312" customWidth="1"/>
    <col min="8195" max="8195" width="3.7109375" style="3312" customWidth="1"/>
    <col min="8196" max="8196" width="49.5703125" style="3312" customWidth="1"/>
    <col min="8197" max="8197" width="11.7109375" style="3312" customWidth="1"/>
    <col min="8198" max="8198" width="13" style="3312" customWidth="1"/>
    <col min="8199" max="8201" width="11.7109375" style="3312" customWidth="1"/>
    <col min="8202" max="8202" width="9.85546875" style="3312" customWidth="1"/>
    <col min="8203" max="8203" width="10.7109375" style="3312" customWidth="1"/>
    <col min="8204" max="8204" width="4.5703125" style="3312" customWidth="1"/>
    <col min="8205" max="8205" width="2.7109375" style="3312" customWidth="1"/>
    <col min="8206" max="8447" width="10.7109375" style="3312"/>
    <col min="8448" max="8448" width="3.5703125" style="3312" customWidth="1"/>
    <col min="8449" max="8449" width="4.42578125" style="3312" customWidth="1"/>
    <col min="8450" max="8450" width="5.85546875" style="3312" customWidth="1"/>
    <col min="8451" max="8451" width="3.7109375" style="3312" customWidth="1"/>
    <col min="8452" max="8452" width="49.5703125" style="3312" customWidth="1"/>
    <col min="8453" max="8453" width="11.7109375" style="3312" customWidth="1"/>
    <col min="8454" max="8454" width="13" style="3312" customWidth="1"/>
    <col min="8455" max="8457" width="11.7109375" style="3312" customWidth="1"/>
    <col min="8458" max="8458" width="9.85546875" style="3312" customWidth="1"/>
    <col min="8459" max="8459" width="10.7109375" style="3312" customWidth="1"/>
    <col min="8460" max="8460" width="4.5703125" style="3312" customWidth="1"/>
    <col min="8461" max="8461" width="2.7109375" style="3312" customWidth="1"/>
    <col min="8462" max="8703" width="10.7109375" style="3312"/>
    <col min="8704" max="8704" width="3.5703125" style="3312" customWidth="1"/>
    <col min="8705" max="8705" width="4.42578125" style="3312" customWidth="1"/>
    <col min="8706" max="8706" width="5.85546875" style="3312" customWidth="1"/>
    <col min="8707" max="8707" width="3.7109375" style="3312" customWidth="1"/>
    <col min="8708" max="8708" width="49.5703125" style="3312" customWidth="1"/>
    <col min="8709" max="8709" width="11.7109375" style="3312" customWidth="1"/>
    <col min="8710" max="8710" width="13" style="3312" customWidth="1"/>
    <col min="8711" max="8713" width="11.7109375" style="3312" customWidth="1"/>
    <col min="8714" max="8714" width="9.85546875" style="3312" customWidth="1"/>
    <col min="8715" max="8715" width="10.7109375" style="3312" customWidth="1"/>
    <col min="8716" max="8716" width="4.5703125" style="3312" customWidth="1"/>
    <col min="8717" max="8717" width="2.7109375" style="3312" customWidth="1"/>
    <col min="8718" max="8959" width="10.7109375" style="3312"/>
    <col min="8960" max="8960" width="3.5703125" style="3312" customWidth="1"/>
    <col min="8961" max="8961" width="4.42578125" style="3312" customWidth="1"/>
    <col min="8962" max="8962" width="5.85546875" style="3312" customWidth="1"/>
    <col min="8963" max="8963" width="3.7109375" style="3312" customWidth="1"/>
    <col min="8964" max="8964" width="49.5703125" style="3312" customWidth="1"/>
    <col min="8965" max="8965" width="11.7109375" style="3312" customWidth="1"/>
    <col min="8966" max="8966" width="13" style="3312" customWidth="1"/>
    <col min="8967" max="8969" width="11.7109375" style="3312" customWidth="1"/>
    <col min="8970" max="8970" width="9.85546875" style="3312" customWidth="1"/>
    <col min="8971" max="8971" width="10.7109375" style="3312" customWidth="1"/>
    <col min="8972" max="8972" width="4.5703125" style="3312" customWidth="1"/>
    <col min="8973" max="8973" width="2.7109375" style="3312" customWidth="1"/>
    <col min="8974" max="9215" width="10.7109375" style="3312"/>
    <col min="9216" max="9216" width="3.5703125" style="3312" customWidth="1"/>
    <col min="9217" max="9217" width="4.42578125" style="3312" customWidth="1"/>
    <col min="9218" max="9218" width="5.85546875" style="3312" customWidth="1"/>
    <col min="9219" max="9219" width="3.7109375" style="3312" customWidth="1"/>
    <col min="9220" max="9220" width="49.5703125" style="3312" customWidth="1"/>
    <col min="9221" max="9221" width="11.7109375" style="3312" customWidth="1"/>
    <col min="9222" max="9222" width="13" style="3312" customWidth="1"/>
    <col min="9223" max="9225" width="11.7109375" style="3312" customWidth="1"/>
    <col min="9226" max="9226" width="9.85546875" style="3312" customWidth="1"/>
    <col min="9227" max="9227" width="10.7109375" style="3312" customWidth="1"/>
    <col min="9228" max="9228" width="4.5703125" style="3312" customWidth="1"/>
    <col min="9229" max="9229" width="2.7109375" style="3312" customWidth="1"/>
    <col min="9230" max="9471" width="10.7109375" style="3312"/>
    <col min="9472" max="9472" width="3.5703125" style="3312" customWidth="1"/>
    <col min="9473" max="9473" width="4.42578125" style="3312" customWidth="1"/>
    <col min="9474" max="9474" width="5.85546875" style="3312" customWidth="1"/>
    <col min="9475" max="9475" width="3.7109375" style="3312" customWidth="1"/>
    <col min="9476" max="9476" width="49.5703125" style="3312" customWidth="1"/>
    <col min="9477" max="9477" width="11.7109375" style="3312" customWidth="1"/>
    <col min="9478" max="9478" width="13" style="3312" customWidth="1"/>
    <col min="9479" max="9481" width="11.7109375" style="3312" customWidth="1"/>
    <col min="9482" max="9482" width="9.85546875" style="3312" customWidth="1"/>
    <col min="9483" max="9483" width="10.7109375" style="3312" customWidth="1"/>
    <col min="9484" max="9484" width="4.5703125" style="3312" customWidth="1"/>
    <col min="9485" max="9485" width="2.7109375" style="3312" customWidth="1"/>
    <col min="9486" max="9727" width="10.7109375" style="3312"/>
    <col min="9728" max="9728" width="3.5703125" style="3312" customWidth="1"/>
    <col min="9729" max="9729" width="4.42578125" style="3312" customWidth="1"/>
    <col min="9730" max="9730" width="5.85546875" style="3312" customWidth="1"/>
    <col min="9731" max="9731" width="3.7109375" style="3312" customWidth="1"/>
    <col min="9732" max="9732" width="49.5703125" style="3312" customWidth="1"/>
    <col min="9733" max="9733" width="11.7109375" style="3312" customWidth="1"/>
    <col min="9734" max="9734" width="13" style="3312" customWidth="1"/>
    <col min="9735" max="9737" width="11.7109375" style="3312" customWidth="1"/>
    <col min="9738" max="9738" width="9.85546875" style="3312" customWidth="1"/>
    <col min="9739" max="9739" width="10.7109375" style="3312" customWidth="1"/>
    <col min="9740" max="9740" width="4.5703125" style="3312" customWidth="1"/>
    <col min="9741" max="9741" width="2.7109375" style="3312" customWidth="1"/>
    <col min="9742" max="9983" width="10.7109375" style="3312"/>
    <col min="9984" max="9984" width="3.5703125" style="3312" customWidth="1"/>
    <col min="9985" max="9985" width="4.42578125" style="3312" customWidth="1"/>
    <col min="9986" max="9986" width="5.85546875" style="3312" customWidth="1"/>
    <col min="9987" max="9987" width="3.7109375" style="3312" customWidth="1"/>
    <col min="9988" max="9988" width="49.5703125" style="3312" customWidth="1"/>
    <col min="9989" max="9989" width="11.7109375" style="3312" customWidth="1"/>
    <col min="9990" max="9990" width="13" style="3312" customWidth="1"/>
    <col min="9991" max="9993" width="11.7109375" style="3312" customWidth="1"/>
    <col min="9994" max="9994" width="9.85546875" style="3312" customWidth="1"/>
    <col min="9995" max="9995" width="10.7109375" style="3312" customWidth="1"/>
    <col min="9996" max="9996" width="4.5703125" style="3312" customWidth="1"/>
    <col min="9997" max="9997" width="2.7109375" style="3312" customWidth="1"/>
    <col min="9998" max="10239" width="10.7109375" style="3312"/>
    <col min="10240" max="10240" width="3.5703125" style="3312" customWidth="1"/>
    <col min="10241" max="10241" width="4.42578125" style="3312" customWidth="1"/>
    <col min="10242" max="10242" width="5.85546875" style="3312" customWidth="1"/>
    <col min="10243" max="10243" width="3.7109375" style="3312" customWidth="1"/>
    <col min="10244" max="10244" width="49.5703125" style="3312" customWidth="1"/>
    <col min="10245" max="10245" width="11.7109375" style="3312" customWidth="1"/>
    <col min="10246" max="10246" width="13" style="3312" customWidth="1"/>
    <col min="10247" max="10249" width="11.7109375" style="3312" customWidth="1"/>
    <col min="10250" max="10250" width="9.85546875" style="3312" customWidth="1"/>
    <col min="10251" max="10251" width="10.7109375" style="3312" customWidth="1"/>
    <col min="10252" max="10252" width="4.5703125" style="3312" customWidth="1"/>
    <col min="10253" max="10253" width="2.7109375" style="3312" customWidth="1"/>
    <col min="10254" max="10495" width="10.7109375" style="3312"/>
    <col min="10496" max="10496" width="3.5703125" style="3312" customWidth="1"/>
    <col min="10497" max="10497" width="4.42578125" style="3312" customWidth="1"/>
    <col min="10498" max="10498" width="5.85546875" style="3312" customWidth="1"/>
    <col min="10499" max="10499" width="3.7109375" style="3312" customWidth="1"/>
    <col min="10500" max="10500" width="49.5703125" style="3312" customWidth="1"/>
    <col min="10501" max="10501" width="11.7109375" style="3312" customWidth="1"/>
    <col min="10502" max="10502" width="13" style="3312" customWidth="1"/>
    <col min="10503" max="10505" width="11.7109375" style="3312" customWidth="1"/>
    <col min="10506" max="10506" width="9.85546875" style="3312" customWidth="1"/>
    <col min="10507" max="10507" width="10.7109375" style="3312" customWidth="1"/>
    <col min="10508" max="10508" width="4.5703125" style="3312" customWidth="1"/>
    <col min="10509" max="10509" width="2.7109375" style="3312" customWidth="1"/>
    <col min="10510" max="10751" width="10.7109375" style="3312"/>
    <col min="10752" max="10752" width="3.5703125" style="3312" customWidth="1"/>
    <col min="10753" max="10753" width="4.42578125" style="3312" customWidth="1"/>
    <col min="10754" max="10754" width="5.85546875" style="3312" customWidth="1"/>
    <col min="10755" max="10755" width="3.7109375" style="3312" customWidth="1"/>
    <col min="10756" max="10756" width="49.5703125" style="3312" customWidth="1"/>
    <col min="10757" max="10757" width="11.7109375" style="3312" customWidth="1"/>
    <col min="10758" max="10758" width="13" style="3312" customWidth="1"/>
    <col min="10759" max="10761" width="11.7109375" style="3312" customWidth="1"/>
    <col min="10762" max="10762" width="9.85546875" style="3312" customWidth="1"/>
    <col min="10763" max="10763" width="10.7109375" style="3312" customWidth="1"/>
    <col min="10764" max="10764" width="4.5703125" style="3312" customWidth="1"/>
    <col min="10765" max="10765" width="2.7109375" style="3312" customWidth="1"/>
    <col min="10766" max="11007" width="10.7109375" style="3312"/>
    <col min="11008" max="11008" width="3.5703125" style="3312" customWidth="1"/>
    <col min="11009" max="11009" width="4.42578125" style="3312" customWidth="1"/>
    <col min="11010" max="11010" width="5.85546875" style="3312" customWidth="1"/>
    <col min="11011" max="11011" width="3.7109375" style="3312" customWidth="1"/>
    <col min="11012" max="11012" width="49.5703125" style="3312" customWidth="1"/>
    <col min="11013" max="11013" width="11.7109375" style="3312" customWidth="1"/>
    <col min="11014" max="11014" width="13" style="3312" customWidth="1"/>
    <col min="11015" max="11017" width="11.7109375" style="3312" customWidth="1"/>
    <col min="11018" max="11018" width="9.85546875" style="3312" customWidth="1"/>
    <col min="11019" max="11019" width="10.7109375" style="3312" customWidth="1"/>
    <col min="11020" max="11020" width="4.5703125" style="3312" customWidth="1"/>
    <col min="11021" max="11021" width="2.7109375" style="3312" customWidth="1"/>
    <col min="11022" max="11263" width="10.7109375" style="3312"/>
    <col min="11264" max="11264" width="3.5703125" style="3312" customWidth="1"/>
    <col min="11265" max="11265" width="4.42578125" style="3312" customWidth="1"/>
    <col min="11266" max="11266" width="5.85546875" style="3312" customWidth="1"/>
    <col min="11267" max="11267" width="3.7109375" style="3312" customWidth="1"/>
    <col min="11268" max="11268" width="49.5703125" style="3312" customWidth="1"/>
    <col min="11269" max="11269" width="11.7109375" style="3312" customWidth="1"/>
    <col min="11270" max="11270" width="13" style="3312" customWidth="1"/>
    <col min="11271" max="11273" width="11.7109375" style="3312" customWidth="1"/>
    <col min="11274" max="11274" width="9.85546875" style="3312" customWidth="1"/>
    <col min="11275" max="11275" width="10.7109375" style="3312" customWidth="1"/>
    <col min="11276" max="11276" width="4.5703125" style="3312" customWidth="1"/>
    <col min="11277" max="11277" width="2.7109375" style="3312" customWidth="1"/>
    <col min="11278" max="11519" width="10.7109375" style="3312"/>
    <col min="11520" max="11520" width="3.5703125" style="3312" customWidth="1"/>
    <col min="11521" max="11521" width="4.42578125" style="3312" customWidth="1"/>
    <col min="11522" max="11522" width="5.85546875" style="3312" customWidth="1"/>
    <col min="11523" max="11523" width="3.7109375" style="3312" customWidth="1"/>
    <col min="11524" max="11524" width="49.5703125" style="3312" customWidth="1"/>
    <col min="11525" max="11525" width="11.7109375" style="3312" customWidth="1"/>
    <col min="11526" max="11526" width="13" style="3312" customWidth="1"/>
    <col min="11527" max="11529" width="11.7109375" style="3312" customWidth="1"/>
    <col min="11530" max="11530" width="9.85546875" style="3312" customWidth="1"/>
    <col min="11531" max="11531" width="10.7109375" style="3312" customWidth="1"/>
    <col min="11532" max="11532" width="4.5703125" style="3312" customWidth="1"/>
    <col min="11533" max="11533" width="2.7109375" style="3312" customWidth="1"/>
    <col min="11534" max="11775" width="10.7109375" style="3312"/>
    <col min="11776" max="11776" width="3.5703125" style="3312" customWidth="1"/>
    <col min="11777" max="11777" width="4.42578125" style="3312" customWidth="1"/>
    <col min="11778" max="11778" width="5.85546875" style="3312" customWidth="1"/>
    <col min="11779" max="11779" width="3.7109375" style="3312" customWidth="1"/>
    <col min="11780" max="11780" width="49.5703125" style="3312" customWidth="1"/>
    <col min="11781" max="11781" width="11.7109375" style="3312" customWidth="1"/>
    <col min="11782" max="11782" width="13" style="3312" customWidth="1"/>
    <col min="11783" max="11785" width="11.7109375" style="3312" customWidth="1"/>
    <col min="11786" max="11786" width="9.85546875" style="3312" customWidth="1"/>
    <col min="11787" max="11787" width="10.7109375" style="3312" customWidth="1"/>
    <col min="11788" max="11788" width="4.5703125" style="3312" customWidth="1"/>
    <col min="11789" max="11789" width="2.7109375" style="3312" customWidth="1"/>
    <col min="11790" max="12031" width="10.7109375" style="3312"/>
    <col min="12032" max="12032" width="3.5703125" style="3312" customWidth="1"/>
    <col min="12033" max="12033" width="4.42578125" style="3312" customWidth="1"/>
    <col min="12034" max="12034" width="5.85546875" style="3312" customWidth="1"/>
    <col min="12035" max="12035" width="3.7109375" style="3312" customWidth="1"/>
    <col min="12036" max="12036" width="49.5703125" style="3312" customWidth="1"/>
    <col min="12037" max="12037" width="11.7109375" style="3312" customWidth="1"/>
    <col min="12038" max="12038" width="13" style="3312" customWidth="1"/>
    <col min="12039" max="12041" width="11.7109375" style="3312" customWidth="1"/>
    <col min="12042" max="12042" width="9.85546875" style="3312" customWidth="1"/>
    <col min="12043" max="12043" width="10.7109375" style="3312" customWidth="1"/>
    <col min="12044" max="12044" width="4.5703125" style="3312" customWidth="1"/>
    <col min="12045" max="12045" width="2.7109375" style="3312" customWidth="1"/>
    <col min="12046" max="12287" width="10.7109375" style="3312"/>
    <col min="12288" max="12288" width="3.5703125" style="3312" customWidth="1"/>
    <col min="12289" max="12289" width="4.42578125" style="3312" customWidth="1"/>
    <col min="12290" max="12290" width="5.85546875" style="3312" customWidth="1"/>
    <col min="12291" max="12291" width="3.7109375" style="3312" customWidth="1"/>
    <col min="12292" max="12292" width="49.5703125" style="3312" customWidth="1"/>
    <col min="12293" max="12293" width="11.7109375" style="3312" customWidth="1"/>
    <col min="12294" max="12294" width="13" style="3312" customWidth="1"/>
    <col min="12295" max="12297" width="11.7109375" style="3312" customWidth="1"/>
    <col min="12298" max="12298" width="9.85546875" style="3312" customWidth="1"/>
    <col min="12299" max="12299" width="10.7109375" style="3312" customWidth="1"/>
    <col min="12300" max="12300" width="4.5703125" style="3312" customWidth="1"/>
    <col min="12301" max="12301" width="2.7109375" style="3312" customWidth="1"/>
    <col min="12302" max="12543" width="10.7109375" style="3312"/>
    <col min="12544" max="12544" width="3.5703125" style="3312" customWidth="1"/>
    <col min="12545" max="12545" width="4.42578125" style="3312" customWidth="1"/>
    <col min="12546" max="12546" width="5.85546875" style="3312" customWidth="1"/>
    <col min="12547" max="12547" width="3.7109375" style="3312" customWidth="1"/>
    <col min="12548" max="12548" width="49.5703125" style="3312" customWidth="1"/>
    <col min="12549" max="12549" width="11.7109375" style="3312" customWidth="1"/>
    <col min="12550" max="12550" width="13" style="3312" customWidth="1"/>
    <col min="12551" max="12553" width="11.7109375" style="3312" customWidth="1"/>
    <col min="12554" max="12554" width="9.85546875" style="3312" customWidth="1"/>
    <col min="12555" max="12555" width="10.7109375" style="3312" customWidth="1"/>
    <col min="12556" max="12556" width="4.5703125" style="3312" customWidth="1"/>
    <col min="12557" max="12557" width="2.7109375" style="3312" customWidth="1"/>
    <col min="12558" max="12799" width="10.7109375" style="3312"/>
    <col min="12800" max="12800" width="3.5703125" style="3312" customWidth="1"/>
    <col min="12801" max="12801" width="4.42578125" style="3312" customWidth="1"/>
    <col min="12802" max="12802" width="5.85546875" style="3312" customWidth="1"/>
    <col min="12803" max="12803" width="3.7109375" style="3312" customWidth="1"/>
    <col min="12804" max="12804" width="49.5703125" style="3312" customWidth="1"/>
    <col min="12805" max="12805" width="11.7109375" style="3312" customWidth="1"/>
    <col min="12806" max="12806" width="13" style="3312" customWidth="1"/>
    <col min="12807" max="12809" width="11.7109375" style="3312" customWidth="1"/>
    <col min="12810" max="12810" width="9.85546875" style="3312" customWidth="1"/>
    <col min="12811" max="12811" width="10.7109375" style="3312" customWidth="1"/>
    <col min="12812" max="12812" width="4.5703125" style="3312" customWidth="1"/>
    <col min="12813" max="12813" width="2.7109375" style="3312" customWidth="1"/>
    <col min="12814" max="13055" width="10.7109375" style="3312"/>
    <col min="13056" max="13056" width="3.5703125" style="3312" customWidth="1"/>
    <col min="13057" max="13057" width="4.42578125" style="3312" customWidth="1"/>
    <col min="13058" max="13058" width="5.85546875" style="3312" customWidth="1"/>
    <col min="13059" max="13059" width="3.7109375" style="3312" customWidth="1"/>
    <col min="13060" max="13060" width="49.5703125" style="3312" customWidth="1"/>
    <col min="13061" max="13061" width="11.7109375" style="3312" customWidth="1"/>
    <col min="13062" max="13062" width="13" style="3312" customWidth="1"/>
    <col min="13063" max="13065" width="11.7109375" style="3312" customWidth="1"/>
    <col min="13066" max="13066" width="9.85546875" style="3312" customWidth="1"/>
    <col min="13067" max="13067" width="10.7109375" style="3312" customWidth="1"/>
    <col min="13068" max="13068" width="4.5703125" style="3312" customWidth="1"/>
    <col min="13069" max="13069" width="2.7109375" style="3312" customWidth="1"/>
    <col min="13070" max="13311" width="10.7109375" style="3312"/>
    <col min="13312" max="13312" width="3.5703125" style="3312" customWidth="1"/>
    <col min="13313" max="13313" width="4.42578125" style="3312" customWidth="1"/>
    <col min="13314" max="13314" width="5.85546875" style="3312" customWidth="1"/>
    <col min="13315" max="13315" width="3.7109375" style="3312" customWidth="1"/>
    <col min="13316" max="13316" width="49.5703125" style="3312" customWidth="1"/>
    <col min="13317" max="13317" width="11.7109375" style="3312" customWidth="1"/>
    <col min="13318" max="13318" width="13" style="3312" customWidth="1"/>
    <col min="13319" max="13321" width="11.7109375" style="3312" customWidth="1"/>
    <col min="13322" max="13322" width="9.85546875" style="3312" customWidth="1"/>
    <col min="13323" max="13323" width="10.7109375" style="3312" customWidth="1"/>
    <col min="13324" max="13324" width="4.5703125" style="3312" customWidth="1"/>
    <col min="13325" max="13325" width="2.7109375" style="3312" customWidth="1"/>
    <col min="13326" max="13567" width="10.7109375" style="3312"/>
    <col min="13568" max="13568" width="3.5703125" style="3312" customWidth="1"/>
    <col min="13569" max="13569" width="4.42578125" style="3312" customWidth="1"/>
    <col min="13570" max="13570" width="5.85546875" style="3312" customWidth="1"/>
    <col min="13571" max="13571" width="3.7109375" style="3312" customWidth="1"/>
    <col min="13572" max="13572" width="49.5703125" style="3312" customWidth="1"/>
    <col min="13573" max="13573" width="11.7109375" style="3312" customWidth="1"/>
    <col min="13574" max="13574" width="13" style="3312" customWidth="1"/>
    <col min="13575" max="13577" width="11.7109375" style="3312" customWidth="1"/>
    <col min="13578" max="13578" width="9.85546875" style="3312" customWidth="1"/>
    <col min="13579" max="13579" width="10.7109375" style="3312" customWidth="1"/>
    <col min="13580" max="13580" width="4.5703125" style="3312" customWidth="1"/>
    <col min="13581" max="13581" width="2.7109375" style="3312" customWidth="1"/>
    <col min="13582" max="13823" width="10.7109375" style="3312"/>
    <col min="13824" max="13824" width="3.5703125" style="3312" customWidth="1"/>
    <col min="13825" max="13825" width="4.42578125" style="3312" customWidth="1"/>
    <col min="13826" max="13826" width="5.85546875" style="3312" customWidth="1"/>
    <col min="13827" max="13827" width="3.7109375" style="3312" customWidth="1"/>
    <col min="13828" max="13828" width="49.5703125" style="3312" customWidth="1"/>
    <col min="13829" max="13829" width="11.7109375" style="3312" customWidth="1"/>
    <col min="13830" max="13830" width="13" style="3312" customWidth="1"/>
    <col min="13831" max="13833" width="11.7109375" style="3312" customWidth="1"/>
    <col min="13834" max="13834" width="9.85546875" style="3312" customWidth="1"/>
    <col min="13835" max="13835" width="10.7109375" style="3312" customWidth="1"/>
    <col min="13836" max="13836" width="4.5703125" style="3312" customWidth="1"/>
    <col min="13837" max="13837" width="2.7109375" style="3312" customWidth="1"/>
    <col min="13838" max="14079" width="10.7109375" style="3312"/>
    <col min="14080" max="14080" width="3.5703125" style="3312" customWidth="1"/>
    <col min="14081" max="14081" width="4.42578125" style="3312" customWidth="1"/>
    <col min="14082" max="14082" width="5.85546875" style="3312" customWidth="1"/>
    <col min="14083" max="14083" width="3.7109375" style="3312" customWidth="1"/>
    <col min="14084" max="14084" width="49.5703125" style="3312" customWidth="1"/>
    <col min="14085" max="14085" width="11.7109375" style="3312" customWidth="1"/>
    <col min="14086" max="14086" width="13" style="3312" customWidth="1"/>
    <col min="14087" max="14089" width="11.7109375" style="3312" customWidth="1"/>
    <col min="14090" max="14090" width="9.85546875" style="3312" customWidth="1"/>
    <col min="14091" max="14091" width="10.7109375" style="3312" customWidth="1"/>
    <col min="14092" max="14092" width="4.5703125" style="3312" customWidth="1"/>
    <col min="14093" max="14093" width="2.7109375" style="3312" customWidth="1"/>
    <col min="14094" max="14335" width="10.7109375" style="3312"/>
    <col min="14336" max="14336" width="3.5703125" style="3312" customWidth="1"/>
    <col min="14337" max="14337" width="4.42578125" style="3312" customWidth="1"/>
    <col min="14338" max="14338" width="5.85546875" style="3312" customWidth="1"/>
    <col min="14339" max="14339" width="3.7109375" style="3312" customWidth="1"/>
    <col min="14340" max="14340" width="49.5703125" style="3312" customWidth="1"/>
    <col min="14341" max="14341" width="11.7109375" style="3312" customWidth="1"/>
    <col min="14342" max="14342" width="13" style="3312" customWidth="1"/>
    <col min="14343" max="14345" width="11.7109375" style="3312" customWidth="1"/>
    <col min="14346" max="14346" width="9.85546875" style="3312" customWidth="1"/>
    <col min="14347" max="14347" width="10.7109375" style="3312" customWidth="1"/>
    <col min="14348" max="14348" width="4.5703125" style="3312" customWidth="1"/>
    <col min="14349" max="14349" width="2.7109375" style="3312" customWidth="1"/>
    <col min="14350" max="14591" width="10.7109375" style="3312"/>
    <col min="14592" max="14592" width="3.5703125" style="3312" customWidth="1"/>
    <col min="14593" max="14593" width="4.42578125" style="3312" customWidth="1"/>
    <col min="14594" max="14594" width="5.85546875" style="3312" customWidth="1"/>
    <col min="14595" max="14595" width="3.7109375" style="3312" customWidth="1"/>
    <col min="14596" max="14596" width="49.5703125" style="3312" customWidth="1"/>
    <col min="14597" max="14597" width="11.7109375" style="3312" customWidth="1"/>
    <col min="14598" max="14598" width="13" style="3312" customWidth="1"/>
    <col min="14599" max="14601" width="11.7109375" style="3312" customWidth="1"/>
    <col min="14602" max="14602" width="9.85546875" style="3312" customWidth="1"/>
    <col min="14603" max="14603" width="10.7109375" style="3312" customWidth="1"/>
    <col min="14604" max="14604" width="4.5703125" style="3312" customWidth="1"/>
    <col min="14605" max="14605" width="2.7109375" style="3312" customWidth="1"/>
    <col min="14606" max="14847" width="10.7109375" style="3312"/>
    <col min="14848" max="14848" width="3.5703125" style="3312" customWidth="1"/>
    <col min="14849" max="14849" width="4.42578125" style="3312" customWidth="1"/>
    <col min="14850" max="14850" width="5.85546875" style="3312" customWidth="1"/>
    <col min="14851" max="14851" width="3.7109375" style="3312" customWidth="1"/>
    <col min="14852" max="14852" width="49.5703125" style="3312" customWidth="1"/>
    <col min="14853" max="14853" width="11.7109375" style="3312" customWidth="1"/>
    <col min="14854" max="14854" width="13" style="3312" customWidth="1"/>
    <col min="14855" max="14857" width="11.7109375" style="3312" customWidth="1"/>
    <col min="14858" max="14858" width="9.85546875" style="3312" customWidth="1"/>
    <col min="14859" max="14859" width="10.7109375" style="3312" customWidth="1"/>
    <col min="14860" max="14860" width="4.5703125" style="3312" customWidth="1"/>
    <col min="14861" max="14861" width="2.7109375" style="3312" customWidth="1"/>
    <col min="14862" max="15103" width="10.7109375" style="3312"/>
    <col min="15104" max="15104" width="3.5703125" style="3312" customWidth="1"/>
    <col min="15105" max="15105" width="4.42578125" style="3312" customWidth="1"/>
    <col min="15106" max="15106" width="5.85546875" style="3312" customWidth="1"/>
    <col min="15107" max="15107" width="3.7109375" style="3312" customWidth="1"/>
    <col min="15108" max="15108" width="49.5703125" style="3312" customWidth="1"/>
    <col min="15109" max="15109" width="11.7109375" style="3312" customWidth="1"/>
    <col min="15110" max="15110" width="13" style="3312" customWidth="1"/>
    <col min="15111" max="15113" width="11.7109375" style="3312" customWidth="1"/>
    <col min="15114" max="15114" width="9.85546875" style="3312" customWidth="1"/>
    <col min="15115" max="15115" width="10.7109375" style="3312" customWidth="1"/>
    <col min="15116" max="15116" width="4.5703125" style="3312" customWidth="1"/>
    <col min="15117" max="15117" width="2.7109375" style="3312" customWidth="1"/>
    <col min="15118" max="15359" width="10.7109375" style="3312"/>
    <col min="15360" max="15360" width="3.5703125" style="3312" customWidth="1"/>
    <col min="15361" max="15361" width="4.42578125" style="3312" customWidth="1"/>
    <col min="15362" max="15362" width="5.85546875" style="3312" customWidth="1"/>
    <col min="15363" max="15363" width="3.7109375" style="3312" customWidth="1"/>
    <col min="15364" max="15364" width="49.5703125" style="3312" customWidth="1"/>
    <col min="15365" max="15365" width="11.7109375" style="3312" customWidth="1"/>
    <col min="15366" max="15366" width="13" style="3312" customWidth="1"/>
    <col min="15367" max="15369" width="11.7109375" style="3312" customWidth="1"/>
    <col min="15370" max="15370" width="9.85546875" style="3312" customWidth="1"/>
    <col min="15371" max="15371" width="10.7109375" style="3312" customWidth="1"/>
    <col min="15372" max="15372" width="4.5703125" style="3312" customWidth="1"/>
    <col min="15373" max="15373" width="2.7109375" style="3312" customWidth="1"/>
    <col min="15374" max="15615" width="10.7109375" style="3312"/>
    <col min="15616" max="15616" width="3.5703125" style="3312" customWidth="1"/>
    <col min="15617" max="15617" width="4.42578125" style="3312" customWidth="1"/>
    <col min="15618" max="15618" width="5.85546875" style="3312" customWidth="1"/>
    <col min="15619" max="15619" width="3.7109375" style="3312" customWidth="1"/>
    <col min="15620" max="15620" width="49.5703125" style="3312" customWidth="1"/>
    <col min="15621" max="15621" width="11.7109375" style="3312" customWidth="1"/>
    <col min="15622" max="15622" width="13" style="3312" customWidth="1"/>
    <col min="15623" max="15625" width="11.7109375" style="3312" customWidth="1"/>
    <col min="15626" max="15626" width="9.85546875" style="3312" customWidth="1"/>
    <col min="15627" max="15627" width="10.7109375" style="3312" customWidth="1"/>
    <col min="15628" max="15628" width="4.5703125" style="3312" customWidth="1"/>
    <col min="15629" max="15629" width="2.7109375" style="3312" customWidth="1"/>
    <col min="15630" max="15871" width="10.7109375" style="3312"/>
    <col min="15872" max="15872" width="3.5703125" style="3312" customWidth="1"/>
    <col min="15873" max="15873" width="4.42578125" style="3312" customWidth="1"/>
    <col min="15874" max="15874" width="5.85546875" style="3312" customWidth="1"/>
    <col min="15875" max="15875" width="3.7109375" style="3312" customWidth="1"/>
    <col min="15876" max="15876" width="49.5703125" style="3312" customWidth="1"/>
    <col min="15877" max="15877" width="11.7109375" style="3312" customWidth="1"/>
    <col min="15878" max="15878" width="13" style="3312" customWidth="1"/>
    <col min="15879" max="15881" width="11.7109375" style="3312" customWidth="1"/>
    <col min="15882" max="15882" width="9.85546875" style="3312" customWidth="1"/>
    <col min="15883" max="15883" width="10.7109375" style="3312" customWidth="1"/>
    <col min="15884" max="15884" width="4.5703125" style="3312" customWidth="1"/>
    <col min="15885" max="15885" width="2.7109375" style="3312" customWidth="1"/>
    <col min="15886" max="16127" width="10.7109375" style="3312"/>
    <col min="16128" max="16128" width="3.5703125" style="3312" customWidth="1"/>
    <col min="16129" max="16129" width="4.42578125" style="3312" customWidth="1"/>
    <col min="16130" max="16130" width="5.85546875" style="3312" customWidth="1"/>
    <col min="16131" max="16131" width="3.7109375" style="3312" customWidth="1"/>
    <col min="16132" max="16132" width="49.5703125" style="3312" customWidth="1"/>
    <col min="16133" max="16133" width="11.7109375" style="3312" customWidth="1"/>
    <col min="16134" max="16134" width="13" style="3312" customWidth="1"/>
    <col min="16135" max="16137" width="11.7109375" style="3312" customWidth="1"/>
    <col min="16138" max="16138" width="9.85546875" style="3312" customWidth="1"/>
    <col min="16139" max="16139" width="10.7109375" style="3312" customWidth="1"/>
    <col min="16140" max="16140" width="4.5703125" style="3312" customWidth="1"/>
    <col min="16141" max="16141" width="2.7109375" style="3312" customWidth="1"/>
    <col min="16142" max="16384" width="10.7109375" style="3312"/>
  </cols>
  <sheetData>
    <row r="1" spans="1:20" ht="21.75" customHeight="1">
      <c r="A1" s="4148" t="s">
        <v>108</v>
      </c>
      <c r="B1" s="3308" t="s">
        <v>3214</v>
      </c>
      <c r="C1" s="3309"/>
      <c r="D1" s="3309"/>
      <c r="E1" s="3309"/>
      <c r="F1" s="3310"/>
      <c r="G1" s="3310"/>
      <c r="H1" s="3310"/>
      <c r="I1" s="3310"/>
      <c r="J1" s="3309"/>
      <c r="K1" s="3309"/>
      <c r="L1" s="3309"/>
      <c r="M1" s="3311"/>
      <c r="N1" s="3866">
        <v>104</v>
      </c>
    </row>
    <row r="2" spans="1:20" ht="12.75" customHeight="1">
      <c r="A2" s="4148"/>
      <c r="B2" s="3314" t="s">
        <v>295</v>
      </c>
      <c r="C2" s="3315"/>
      <c r="D2" s="3315"/>
      <c r="E2" s="3316"/>
      <c r="F2" s="3317"/>
      <c r="G2" s="3317"/>
      <c r="H2" s="3317"/>
      <c r="I2" s="3317"/>
      <c r="J2" s="3315"/>
      <c r="K2" s="3315"/>
      <c r="L2" s="3315"/>
      <c r="M2" s="3318"/>
      <c r="N2" s="3319"/>
    </row>
    <row r="3" spans="1:20" ht="12.75" customHeight="1">
      <c r="A3" s="4148"/>
      <c r="B3" s="3320"/>
      <c r="C3" s="3321"/>
      <c r="D3" s="3321"/>
      <c r="E3" s="3322"/>
      <c r="F3" s="3323"/>
      <c r="G3" s="3324"/>
      <c r="H3" s="3324"/>
      <c r="I3" s="3324"/>
      <c r="J3" s="3325"/>
      <c r="K3" s="3325"/>
      <c r="L3" s="3325"/>
      <c r="M3" s="3318"/>
      <c r="N3" s="3319"/>
    </row>
    <row r="4" spans="1:20" ht="12.75" customHeight="1">
      <c r="A4" s="4148"/>
      <c r="B4" s="3326" t="s">
        <v>3215</v>
      </c>
      <c r="C4" s="3321"/>
      <c r="D4" s="3321"/>
      <c r="E4" s="3325"/>
      <c r="F4" s="3323"/>
      <c r="G4" s="3324"/>
      <c r="H4" s="3324"/>
      <c r="I4" s="3324"/>
      <c r="J4" s="3325"/>
      <c r="K4" s="3325"/>
      <c r="L4" s="3325"/>
      <c r="M4" s="3318"/>
      <c r="N4" s="3319"/>
    </row>
    <row r="5" spans="1:20" ht="12.75" customHeight="1">
      <c r="A5" s="4148"/>
      <c r="B5" s="3327" t="s">
        <v>1671</v>
      </c>
      <c r="C5" s="3328"/>
      <c r="D5" s="3328"/>
      <c r="E5" s="3329"/>
      <c r="F5" s="3330"/>
      <c r="G5" s="3331"/>
      <c r="H5" s="3331"/>
      <c r="I5" s="3331"/>
      <c r="J5" s="3329"/>
      <c r="K5" s="3329"/>
      <c r="L5" s="3329"/>
      <c r="M5" s="3332"/>
      <c r="N5" s="3319"/>
    </row>
    <row r="6" spans="1:20" ht="12.75" customHeight="1">
      <c r="A6" s="4148"/>
      <c r="B6" s="3333"/>
      <c r="C6" s="3334"/>
      <c r="D6" s="3334"/>
      <c r="E6" s="3335"/>
      <c r="F6" s="3336"/>
      <c r="G6" s="3331"/>
      <c r="H6" s="3331"/>
      <c r="I6" s="3331"/>
      <c r="J6" s="3329"/>
      <c r="K6" s="3325"/>
      <c r="L6" s="3337"/>
      <c r="M6" s="3318"/>
      <c r="N6" s="3319"/>
      <c r="P6" s="1749"/>
      <c r="Q6" s="1749"/>
      <c r="R6" s="1749"/>
      <c r="S6" s="1749"/>
      <c r="T6" s="1749"/>
    </row>
    <row r="7" spans="1:20" ht="12.75" customHeight="1">
      <c r="A7" s="4148"/>
      <c r="B7" s="3338"/>
      <c r="C7" s="3339"/>
      <c r="D7" s="3340"/>
      <c r="E7" s="3341"/>
      <c r="F7" s="3342"/>
      <c r="G7" s="3343"/>
      <c r="H7" s="3343" t="s">
        <v>1672</v>
      </c>
      <c r="I7" s="3343"/>
      <c r="J7" s="3344"/>
      <c r="K7" s="3345"/>
      <c r="L7" s="3345"/>
      <c r="M7" s="3346"/>
      <c r="N7" s="3319"/>
    </row>
    <row r="8" spans="1:20" ht="12.75" customHeight="1">
      <c r="A8" s="4148"/>
      <c r="B8" s="3347"/>
      <c r="C8" s="3347"/>
      <c r="D8" s="3321"/>
      <c r="E8" s="3325"/>
      <c r="F8" s="3348"/>
      <c r="G8" s="3349" t="s">
        <v>1673</v>
      </c>
      <c r="H8" s="3349"/>
      <c r="I8" s="3349"/>
      <c r="J8" s="3350"/>
      <c r="K8" s="3350"/>
      <c r="L8" s="3350"/>
      <c r="M8" s="3351"/>
      <c r="N8" s="3319"/>
    </row>
    <row r="9" spans="1:20" ht="17.25" customHeight="1">
      <c r="A9" s="4148"/>
      <c r="B9" s="3347"/>
      <c r="C9" s="3347"/>
      <c r="D9" s="3321"/>
      <c r="E9" s="3325"/>
      <c r="F9" s="3352" t="s">
        <v>1674</v>
      </c>
      <c r="G9" s="3352" t="s">
        <v>1675</v>
      </c>
      <c r="H9" s="3352" t="s">
        <v>1676</v>
      </c>
      <c r="I9" s="3352"/>
      <c r="J9" s="3347" t="s">
        <v>1677</v>
      </c>
      <c r="K9" s="3350"/>
      <c r="L9" s="3350"/>
      <c r="M9" s="3351"/>
      <c r="N9" s="3319"/>
    </row>
    <row r="10" spans="1:20" ht="12.75" customHeight="1">
      <c r="A10" s="4148"/>
      <c r="B10" s="3347" t="s">
        <v>7</v>
      </c>
      <c r="C10" s="3347" t="s">
        <v>71</v>
      </c>
      <c r="D10" s="3321"/>
      <c r="E10" s="3353" t="s">
        <v>1678</v>
      </c>
      <c r="F10" s="3352" t="s">
        <v>1679</v>
      </c>
      <c r="G10" s="3352" t="s">
        <v>1680</v>
      </c>
      <c r="H10" s="3352" t="s">
        <v>1681</v>
      </c>
      <c r="I10" s="3352" t="s">
        <v>1682</v>
      </c>
      <c r="J10" s="3347" t="s">
        <v>1683</v>
      </c>
      <c r="K10" s="3347" t="s">
        <v>1684</v>
      </c>
      <c r="L10" s="3347" t="s">
        <v>319</v>
      </c>
      <c r="M10" s="3347" t="s">
        <v>7</v>
      </c>
      <c r="N10" s="3319"/>
    </row>
    <row r="11" spans="1:20" ht="12.75" customHeight="1">
      <c r="A11" s="4148"/>
      <c r="B11" s="3354" t="s">
        <v>17</v>
      </c>
      <c r="C11" s="3354" t="s">
        <v>79</v>
      </c>
      <c r="D11" s="3328"/>
      <c r="E11" s="3355" t="s">
        <v>24</v>
      </c>
      <c r="F11" s="3356" t="s">
        <v>25</v>
      </c>
      <c r="G11" s="3356" t="s">
        <v>26</v>
      </c>
      <c r="H11" s="3356" t="s">
        <v>27</v>
      </c>
      <c r="I11" s="3356" t="s">
        <v>28</v>
      </c>
      <c r="J11" s="3354" t="s">
        <v>29</v>
      </c>
      <c r="K11" s="3354" t="s">
        <v>30</v>
      </c>
      <c r="L11" s="3354" t="s">
        <v>31</v>
      </c>
      <c r="M11" s="3354" t="s">
        <v>17</v>
      </c>
      <c r="N11" s="3319"/>
    </row>
    <row r="12" spans="1:20" ht="12.75" customHeight="1">
      <c r="A12" s="4148"/>
      <c r="B12" s="3347"/>
      <c r="C12" s="3347"/>
      <c r="D12" s="3325" t="s">
        <v>1685</v>
      </c>
      <c r="E12" s="3353"/>
      <c r="F12" s="3357" t="s">
        <v>1686</v>
      </c>
      <c r="G12" s="3357" t="s">
        <v>1686</v>
      </c>
      <c r="H12" s="3357" t="s">
        <v>1686</v>
      </c>
      <c r="I12" s="3357" t="s">
        <v>1686</v>
      </c>
      <c r="J12" s="3358" t="s">
        <v>1686</v>
      </c>
      <c r="K12" s="3358" t="s">
        <v>1686</v>
      </c>
      <c r="L12" s="3358" t="s">
        <v>1686</v>
      </c>
      <c r="M12" s="3347"/>
      <c r="N12" s="3319"/>
    </row>
    <row r="13" spans="1:20" ht="12.75" customHeight="1">
      <c r="A13" s="4148"/>
      <c r="B13" s="3347"/>
      <c r="C13" s="3347"/>
      <c r="D13" s="3325" t="s">
        <v>1687</v>
      </c>
      <c r="E13" s="3353"/>
      <c r="F13" s="3357"/>
      <c r="G13" s="3357"/>
      <c r="H13" s="3357"/>
      <c r="I13" s="3357"/>
      <c r="J13" s="3358"/>
      <c r="K13" s="3358"/>
      <c r="L13" s="3358"/>
      <c r="M13" s="3347"/>
      <c r="N13" s="3359"/>
    </row>
    <row r="14" spans="1:20" ht="12.75" customHeight="1">
      <c r="A14" s="4148"/>
      <c r="B14" s="3347">
        <v>1</v>
      </c>
      <c r="C14" s="3347"/>
      <c r="D14" s="3321"/>
      <c r="E14" s="3353" t="s">
        <v>1688</v>
      </c>
      <c r="F14" s="3611">
        <v>0</v>
      </c>
      <c r="G14" s="3611"/>
      <c r="H14" s="3611">
        <v>1</v>
      </c>
      <c r="I14" s="3611"/>
      <c r="J14" s="3610">
        <f t="shared" ref="J14:J46" si="0">SUM(F14:I14)</f>
        <v>1</v>
      </c>
      <c r="K14" s="3610"/>
      <c r="L14" s="3610">
        <f>K14+J14</f>
        <v>1</v>
      </c>
      <c r="M14" s="3347">
        <v>1</v>
      </c>
      <c r="N14" s="3359"/>
    </row>
    <row r="15" spans="1:20" ht="12.75" customHeight="1">
      <c r="A15" s="4148"/>
      <c r="B15" s="3360">
        <v>2</v>
      </c>
      <c r="C15" s="3360"/>
      <c r="D15" s="3334"/>
      <c r="E15" s="3344" t="s">
        <v>1689</v>
      </c>
      <c r="F15" s="3612">
        <v>0</v>
      </c>
      <c r="G15" s="3612"/>
      <c r="H15" s="3612">
        <v>6</v>
      </c>
      <c r="I15" s="3612">
        <v>1</v>
      </c>
      <c r="J15" s="3612">
        <f t="shared" si="0"/>
        <v>7</v>
      </c>
      <c r="K15" s="3613"/>
      <c r="L15" s="3613">
        <f>K15+J15</f>
        <v>7</v>
      </c>
      <c r="M15" s="3360">
        <v>2</v>
      </c>
      <c r="N15" s="3359"/>
    </row>
    <row r="16" spans="1:20" ht="12.75" customHeight="1">
      <c r="A16" s="4148"/>
      <c r="B16" s="3360">
        <v>3</v>
      </c>
      <c r="C16" s="3360"/>
      <c r="D16" s="3334"/>
      <c r="E16" s="3344" t="s">
        <v>1690</v>
      </c>
      <c r="F16" s="3612">
        <v>0</v>
      </c>
      <c r="G16" s="3612">
        <v>41</v>
      </c>
      <c r="H16" s="3612">
        <v>22</v>
      </c>
      <c r="I16" s="3612">
        <v>18</v>
      </c>
      <c r="J16" s="3612">
        <f t="shared" si="0"/>
        <v>81</v>
      </c>
      <c r="K16" s="3613"/>
      <c r="L16" s="3613">
        <f>K16+J16</f>
        <v>81</v>
      </c>
      <c r="M16" s="3360">
        <v>3</v>
      </c>
      <c r="N16" s="3361"/>
    </row>
    <row r="17" spans="1:14" ht="12.75" customHeight="1">
      <c r="A17" s="3362"/>
      <c r="B17" s="3360">
        <v>4</v>
      </c>
      <c r="C17" s="3360"/>
      <c r="D17" s="3334"/>
      <c r="E17" s="3344" t="s">
        <v>1691</v>
      </c>
      <c r="F17" s="3612">
        <v>0</v>
      </c>
      <c r="G17" s="3612"/>
      <c r="H17" s="3612"/>
      <c r="I17" s="3612"/>
      <c r="J17" s="3612">
        <f t="shared" si="0"/>
        <v>0</v>
      </c>
      <c r="K17" s="3613"/>
      <c r="L17" s="3613">
        <f>K17+J17</f>
        <v>0</v>
      </c>
      <c r="M17" s="3360">
        <v>4</v>
      </c>
      <c r="N17" s="3361"/>
    </row>
    <row r="18" spans="1:14" ht="12.75" customHeight="1">
      <c r="A18" s="3362"/>
      <c r="B18" s="3360">
        <v>5</v>
      </c>
      <c r="C18" s="3360"/>
      <c r="D18" s="3334"/>
      <c r="E18" s="3344" t="s">
        <v>1247</v>
      </c>
      <c r="F18" s="3612">
        <v>0</v>
      </c>
      <c r="G18" s="3612"/>
      <c r="H18" s="3612"/>
      <c r="I18" s="3612"/>
      <c r="J18" s="3612">
        <f t="shared" si="0"/>
        <v>0</v>
      </c>
      <c r="K18" s="3613"/>
      <c r="L18" s="3613">
        <f>K18+J18</f>
        <v>0</v>
      </c>
      <c r="M18" s="3360">
        <v>5</v>
      </c>
      <c r="N18" s="3363"/>
    </row>
    <row r="19" spans="1:14">
      <c r="A19" s="3364"/>
      <c r="B19" s="3360"/>
      <c r="C19" s="3360"/>
      <c r="D19" s="3334"/>
      <c r="E19" s="3344" t="s">
        <v>1692</v>
      </c>
      <c r="F19" s="3612">
        <f>SUM(F14:F18)</f>
        <v>0</v>
      </c>
      <c r="G19" s="3612">
        <f t="shared" ref="G19:I19" si="1">SUM(G14:G18)</f>
        <v>41</v>
      </c>
      <c r="H19" s="3612">
        <f t="shared" si="1"/>
        <v>29</v>
      </c>
      <c r="I19" s="3612">
        <f t="shared" si="1"/>
        <v>19</v>
      </c>
      <c r="J19" s="3612">
        <f t="shared" si="0"/>
        <v>89</v>
      </c>
      <c r="K19" s="3613"/>
      <c r="L19" s="3613">
        <f>F19+G19+H19+I19</f>
        <v>89</v>
      </c>
      <c r="M19" s="3360"/>
      <c r="N19" s="3361"/>
    </row>
    <row r="20" spans="1:14">
      <c r="A20" s="3364"/>
      <c r="B20" s="3347"/>
      <c r="C20" s="3347"/>
      <c r="D20" s="3365"/>
      <c r="E20" s="3353"/>
      <c r="F20" s="3611">
        <v>0</v>
      </c>
      <c r="G20" s="3611">
        <v>0</v>
      </c>
      <c r="H20" s="3611">
        <v>0</v>
      </c>
      <c r="I20" s="3611">
        <v>0</v>
      </c>
      <c r="J20" s="3610">
        <f t="shared" si="0"/>
        <v>0</v>
      </c>
      <c r="K20" s="3610"/>
      <c r="L20" s="3610"/>
      <c r="M20" s="3347"/>
      <c r="N20" s="3361"/>
    </row>
    <row r="21" spans="1:14">
      <c r="A21" s="3364"/>
      <c r="B21" s="3347"/>
      <c r="C21" s="3347"/>
      <c r="D21" s="3337" t="s">
        <v>1693</v>
      </c>
      <c r="E21" s="3353"/>
      <c r="F21" s="3611">
        <v>0</v>
      </c>
      <c r="G21" s="3611">
        <v>0</v>
      </c>
      <c r="H21" s="3611">
        <v>0</v>
      </c>
      <c r="I21" s="3611">
        <v>0</v>
      </c>
      <c r="J21" s="3610">
        <f t="shared" si="0"/>
        <v>0</v>
      </c>
      <c r="K21" s="3610"/>
      <c r="L21" s="3610"/>
      <c r="M21" s="3347"/>
      <c r="N21" s="3361"/>
    </row>
    <row r="22" spans="1:14">
      <c r="A22" s="3364"/>
      <c r="B22" s="3347">
        <v>6</v>
      </c>
      <c r="C22" s="3347"/>
      <c r="D22" s="3365"/>
      <c r="E22" s="3353" t="s">
        <v>1694</v>
      </c>
      <c r="F22" s="3611">
        <v>0</v>
      </c>
      <c r="G22" s="3611"/>
      <c r="H22" s="3611"/>
      <c r="I22" s="3611"/>
      <c r="J22" s="3610">
        <f t="shared" si="0"/>
        <v>0</v>
      </c>
      <c r="K22" s="3610"/>
      <c r="L22" s="3610">
        <f t="shared" ref="L22:L44" si="2">K22+J22</f>
        <v>0</v>
      </c>
      <c r="M22" s="3347">
        <v>6</v>
      </c>
      <c r="N22" s="3361"/>
    </row>
    <row r="23" spans="1:14">
      <c r="A23" s="3364"/>
      <c r="B23" s="3360">
        <v>7</v>
      </c>
      <c r="C23" s="3360"/>
      <c r="D23" s="3334"/>
      <c r="E23" s="3344" t="s">
        <v>1695</v>
      </c>
      <c r="F23" s="3612">
        <v>0</v>
      </c>
      <c r="G23" s="3612"/>
      <c r="H23" s="3612"/>
      <c r="I23" s="3612"/>
      <c r="J23" s="3612">
        <f t="shared" si="0"/>
        <v>0</v>
      </c>
      <c r="K23" s="3613"/>
      <c r="L23" s="3613">
        <f t="shared" si="2"/>
        <v>0</v>
      </c>
      <c r="M23" s="3360">
        <v>7</v>
      </c>
      <c r="N23" s="3363"/>
    </row>
    <row r="24" spans="1:14">
      <c r="A24" s="3364"/>
      <c r="B24" s="3360">
        <v>8</v>
      </c>
      <c r="C24" s="3360"/>
      <c r="D24" s="3334"/>
      <c r="E24" s="3344" t="s">
        <v>1696</v>
      </c>
      <c r="F24" s="3612">
        <v>0</v>
      </c>
      <c r="G24" s="3612"/>
      <c r="H24" s="3612"/>
      <c r="I24" s="3612"/>
      <c r="J24" s="3612">
        <f t="shared" si="0"/>
        <v>0</v>
      </c>
      <c r="K24" s="3613"/>
      <c r="L24" s="3613">
        <f t="shared" si="2"/>
        <v>0</v>
      </c>
      <c r="M24" s="3360">
        <v>8</v>
      </c>
      <c r="N24" s="3363"/>
    </row>
    <row r="25" spans="1:14">
      <c r="A25" s="3337"/>
      <c r="B25" s="3360">
        <v>9</v>
      </c>
      <c r="C25" s="3360"/>
      <c r="D25" s="3334"/>
      <c r="E25" s="3344" t="s">
        <v>1697</v>
      </c>
      <c r="F25" s="3612">
        <v>0</v>
      </c>
      <c r="G25" s="3612"/>
      <c r="H25" s="3612"/>
      <c r="I25" s="3612"/>
      <c r="J25" s="3612">
        <f t="shared" si="0"/>
        <v>0</v>
      </c>
      <c r="K25" s="3613"/>
      <c r="L25" s="3613">
        <f t="shared" si="2"/>
        <v>0</v>
      </c>
      <c r="M25" s="3360">
        <v>9</v>
      </c>
      <c r="N25" s="3363"/>
    </row>
    <row r="26" spans="1:14">
      <c r="A26" s="3337"/>
      <c r="B26" s="3360">
        <v>10</v>
      </c>
      <c r="C26" s="3360"/>
      <c r="D26" s="3334"/>
      <c r="E26" s="3344" t="s">
        <v>1698</v>
      </c>
      <c r="F26" s="3612">
        <v>0</v>
      </c>
      <c r="G26" s="3612"/>
      <c r="H26" s="3612"/>
      <c r="I26" s="3612"/>
      <c r="J26" s="3612">
        <f t="shared" si="0"/>
        <v>0</v>
      </c>
      <c r="K26" s="3613"/>
      <c r="L26" s="3613">
        <f t="shared" si="2"/>
        <v>0</v>
      </c>
      <c r="M26" s="3360">
        <v>10</v>
      </c>
      <c r="N26" s="3363"/>
    </row>
    <row r="27" spans="1:14">
      <c r="A27" s="3337"/>
      <c r="B27" s="3360">
        <v>11</v>
      </c>
      <c r="C27" s="3360"/>
      <c r="D27" s="3334"/>
      <c r="E27" s="3344" t="s">
        <v>1699</v>
      </c>
      <c r="F27" s="3612">
        <v>0</v>
      </c>
      <c r="G27" s="3612"/>
      <c r="H27" s="3612"/>
      <c r="I27" s="3612"/>
      <c r="J27" s="3612">
        <f t="shared" si="0"/>
        <v>0</v>
      </c>
      <c r="K27" s="3613"/>
      <c r="L27" s="3613">
        <f t="shared" si="2"/>
        <v>0</v>
      </c>
      <c r="M27" s="3360">
        <v>11</v>
      </c>
      <c r="N27" s="3363"/>
    </row>
    <row r="28" spans="1:14">
      <c r="A28" s="3337"/>
      <c r="B28" s="3360">
        <v>12</v>
      </c>
      <c r="C28" s="3360"/>
      <c r="D28" s="3334"/>
      <c r="E28" s="3344" t="s">
        <v>1700</v>
      </c>
      <c r="F28" s="3612">
        <v>0</v>
      </c>
      <c r="G28" s="3612"/>
      <c r="H28" s="3612"/>
      <c r="I28" s="3612"/>
      <c r="J28" s="3612">
        <f t="shared" si="0"/>
        <v>0</v>
      </c>
      <c r="K28" s="3613"/>
      <c r="L28" s="3613">
        <f t="shared" si="2"/>
        <v>0</v>
      </c>
      <c r="M28" s="3360">
        <v>12</v>
      </c>
      <c r="N28" s="3363"/>
    </row>
    <row r="29" spans="1:14">
      <c r="A29" s="3337"/>
      <c r="B29" s="3360">
        <v>13</v>
      </c>
      <c r="C29" s="3360"/>
      <c r="D29" s="3334"/>
      <c r="E29" s="3344" t="s">
        <v>1701</v>
      </c>
      <c r="F29" s="3612">
        <v>0</v>
      </c>
      <c r="G29" s="3612"/>
      <c r="H29" s="3612"/>
      <c r="I29" s="3612"/>
      <c r="J29" s="3612">
        <f t="shared" si="0"/>
        <v>0</v>
      </c>
      <c r="K29" s="3613"/>
      <c r="L29" s="3613">
        <f t="shared" si="2"/>
        <v>0</v>
      </c>
      <c r="M29" s="3360">
        <v>13</v>
      </c>
      <c r="N29" s="3363"/>
    </row>
    <row r="30" spans="1:14">
      <c r="A30" s="3337"/>
      <c r="B30" s="3360">
        <v>14</v>
      </c>
      <c r="C30" s="3360"/>
      <c r="D30" s="3334"/>
      <c r="E30" s="3344" t="s">
        <v>1702</v>
      </c>
      <c r="F30" s="3612">
        <v>0</v>
      </c>
      <c r="G30" s="3612"/>
      <c r="H30" s="3612"/>
      <c r="I30" s="3612"/>
      <c r="J30" s="3612">
        <f t="shared" si="0"/>
        <v>0</v>
      </c>
      <c r="K30" s="3613"/>
      <c r="L30" s="3613">
        <f t="shared" si="2"/>
        <v>0</v>
      </c>
      <c r="M30" s="3360">
        <v>14</v>
      </c>
      <c r="N30" s="3363"/>
    </row>
    <row r="31" spans="1:14">
      <c r="A31" s="3337"/>
      <c r="B31" s="3360">
        <v>15</v>
      </c>
      <c r="C31" s="3360"/>
      <c r="D31" s="3334"/>
      <c r="E31" s="3344" t="s">
        <v>1703</v>
      </c>
      <c r="F31" s="3612"/>
      <c r="G31" s="3612"/>
      <c r="H31" s="3612"/>
      <c r="I31" s="3612"/>
      <c r="J31" s="3612">
        <f t="shared" si="0"/>
        <v>0</v>
      </c>
      <c r="K31" s="3613"/>
      <c r="L31" s="3613">
        <f t="shared" si="2"/>
        <v>0</v>
      </c>
      <c r="M31" s="3360">
        <v>15</v>
      </c>
      <c r="N31" s="3363"/>
    </row>
    <row r="32" spans="1:14">
      <c r="A32" s="3337"/>
      <c r="B32" s="3360">
        <v>16</v>
      </c>
      <c r="C32" s="3360"/>
      <c r="D32" s="3334"/>
      <c r="E32" s="3344" t="s">
        <v>1704</v>
      </c>
      <c r="F32" s="3612"/>
      <c r="G32" s="3612"/>
      <c r="H32" s="3612"/>
      <c r="I32" s="3612"/>
      <c r="J32" s="3612">
        <f t="shared" si="0"/>
        <v>0</v>
      </c>
      <c r="K32" s="3613"/>
      <c r="L32" s="3613">
        <f t="shared" si="2"/>
        <v>0</v>
      </c>
      <c r="M32" s="3360">
        <v>16</v>
      </c>
      <c r="N32" s="3363"/>
    </row>
    <row r="33" spans="1:14">
      <c r="A33" s="3337"/>
      <c r="B33" s="3360">
        <v>17</v>
      </c>
      <c r="C33" s="3360"/>
      <c r="D33" s="3334"/>
      <c r="E33" s="3344" t="s">
        <v>1705</v>
      </c>
      <c r="F33" s="3612"/>
      <c r="G33" s="3612"/>
      <c r="H33" s="3612"/>
      <c r="I33" s="3612"/>
      <c r="J33" s="3612">
        <f t="shared" si="0"/>
        <v>0</v>
      </c>
      <c r="K33" s="3613"/>
      <c r="L33" s="3613">
        <f t="shared" si="2"/>
        <v>0</v>
      </c>
      <c r="M33" s="3360">
        <v>17</v>
      </c>
      <c r="N33" s="3363"/>
    </row>
    <row r="34" spans="1:14">
      <c r="A34" s="3337"/>
      <c r="B34" s="3360">
        <v>18</v>
      </c>
      <c r="C34" s="3360"/>
      <c r="D34" s="3334"/>
      <c r="E34" s="3344" t="s">
        <v>1706</v>
      </c>
      <c r="F34" s="3612"/>
      <c r="G34" s="3612"/>
      <c r="H34" s="3612"/>
      <c r="I34" s="3612"/>
      <c r="J34" s="3612">
        <f t="shared" si="0"/>
        <v>0</v>
      </c>
      <c r="K34" s="3613"/>
      <c r="L34" s="3613">
        <f t="shared" si="2"/>
        <v>0</v>
      </c>
      <c r="M34" s="3360">
        <v>18</v>
      </c>
      <c r="N34" s="3363"/>
    </row>
    <row r="35" spans="1:14">
      <c r="A35" s="3337"/>
      <c r="B35" s="3360">
        <v>19</v>
      </c>
      <c r="C35" s="3360"/>
      <c r="D35" s="3334"/>
      <c r="E35" s="3344" t="s">
        <v>1707</v>
      </c>
      <c r="F35" s="3612"/>
      <c r="G35" s="3612"/>
      <c r="H35" s="3612"/>
      <c r="I35" s="3612"/>
      <c r="J35" s="3612">
        <f t="shared" si="0"/>
        <v>0</v>
      </c>
      <c r="K35" s="3613"/>
      <c r="L35" s="3613">
        <f t="shared" si="2"/>
        <v>0</v>
      </c>
      <c r="M35" s="3360">
        <v>19</v>
      </c>
      <c r="N35" s="4146" t="s">
        <v>3463</v>
      </c>
    </row>
    <row r="36" spans="1:14">
      <c r="A36" s="3337"/>
      <c r="B36" s="3360">
        <v>20</v>
      </c>
      <c r="C36" s="3360"/>
      <c r="D36" s="3334"/>
      <c r="E36" s="3344" t="s">
        <v>1708</v>
      </c>
      <c r="F36" s="3612"/>
      <c r="G36" s="3612"/>
      <c r="H36" s="3612"/>
      <c r="I36" s="3612"/>
      <c r="J36" s="3612">
        <f t="shared" si="0"/>
        <v>0</v>
      </c>
      <c r="K36" s="3613"/>
      <c r="L36" s="3613">
        <f t="shared" si="2"/>
        <v>0</v>
      </c>
      <c r="M36" s="3360">
        <v>20</v>
      </c>
      <c r="N36" s="4149"/>
    </row>
    <row r="37" spans="1:14">
      <c r="A37" s="3337"/>
      <c r="B37" s="3360">
        <v>21</v>
      </c>
      <c r="C37" s="3360"/>
      <c r="D37" s="3334"/>
      <c r="E37" s="3344" t="s">
        <v>1709</v>
      </c>
      <c r="F37" s="3612"/>
      <c r="G37" s="3612">
        <v>2</v>
      </c>
      <c r="H37" s="3612"/>
      <c r="I37" s="3612"/>
      <c r="J37" s="3612">
        <f t="shared" si="0"/>
        <v>2</v>
      </c>
      <c r="K37" s="3613"/>
      <c r="L37" s="3613">
        <f t="shared" si="2"/>
        <v>2</v>
      </c>
      <c r="M37" s="3360">
        <v>21</v>
      </c>
      <c r="N37" s="4149"/>
    </row>
    <row r="38" spans="1:14">
      <c r="A38" s="3337"/>
      <c r="B38" s="3360">
        <v>22</v>
      </c>
      <c r="C38" s="3360"/>
      <c r="D38" s="3334"/>
      <c r="E38" s="3344" t="s">
        <v>1710</v>
      </c>
      <c r="F38" s="3612"/>
      <c r="G38" s="3612"/>
      <c r="H38" s="3612"/>
      <c r="I38" s="3612"/>
      <c r="J38" s="3612">
        <f t="shared" si="0"/>
        <v>0</v>
      </c>
      <c r="K38" s="3613"/>
      <c r="L38" s="3613">
        <f t="shared" si="2"/>
        <v>0</v>
      </c>
      <c r="M38" s="3360">
        <v>22</v>
      </c>
      <c r="N38" s="4149"/>
    </row>
    <row r="39" spans="1:14">
      <c r="A39" s="3337"/>
      <c r="B39" s="3360">
        <v>23</v>
      </c>
      <c r="C39" s="3360"/>
      <c r="D39" s="3334"/>
      <c r="E39" s="3344" t="s">
        <v>1711</v>
      </c>
      <c r="F39" s="3612"/>
      <c r="G39" s="3612">
        <v>1</v>
      </c>
      <c r="H39" s="3612"/>
      <c r="I39" s="3612"/>
      <c r="J39" s="3612">
        <f t="shared" si="0"/>
        <v>1</v>
      </c>
      <c r="K39" s="3613"/>
      <c r="L39" s="3613">
        <f t="shared" si="2"/>
        <v>1</v>
      </c>
      <c r="M39" s="3360">
        <v>23</v>
      </c>
      <c r="N39" s="4149"/>
    </row>
    <row r="40" spans="1:14">
      <c r="A40" s="3337"/>
      <c r="B40" s="3360">
        <v>24</v>
      </c>
      <c r="C40" s="3360"/>
      <c r="D40" s="3334"/>
      <c r="E40" s="3344" t="s">
        <v>1712</v>
      </c>
      <c r="F40" s="3612"/>
      <c r="G40" s="3612"/>
      <c r="H40" s="3612"/>
      <c r="I40" s="3612"/>
      <c r="J40" s="3612">
        <f t="shared" si="0"/>
        <v>0</v>
      </c>
      <c r="K40" s="3613"/>
      <c r="L40" s="3613">
        <f t="shared" si="2"/>
        <v>0</v>
      </c>
      <c r="M40" s="3360">
        <v>24</v>
      </c>
      <c r="N40" s="4149"/>
    </row>
    <row r="41" spans="1:14">
      <c r="A41" s="3337"/>
      <c r="B41" s="3360">
        <v>25</v>
      </c>
      <c r="C41" s="3360"/>
      <c r="D41" s="3334"/>
      <c r="E41" s="3344" t="s">
        <v>1713</v>
      </c>
      <c r="F41" s="3612"/>
      <c r="G41" s="3612"/>
      <c r="H41" s="3612">
        <v>6</v>
      </c>
      <c r="I41" s="3612">
        <v>2</v>
      </c>
      <c r="J41" s="3612">
        <f t="shared" si="0"/>
        <v>8</v>
      </c>
      <c r="K41" s="3613"/>
      <c r="L41" s="3613">
        <f t="shared" si="2"/>
        <v>8</v>
      </c>
      <c r="M41" s="3360">
        <v>25</v>
      </c>
      <c r="N41" s="4149"/>
    </row>
    <row r="42" spans="1:14" ht="12.75" customHeight="1">
      <c r="A42" s="3337"/>
      <c r="B42" s="3360">
        <v>26</v>
      </c>
      <c r="C42" s="3360"/>
      <c r="D42" s="3334"/>
      <c r="E42" s="3344" t="s">
        <v>1714</v>
      </c>
      <c r="F42" s="3612"/>
      <c r="G42" s="3612"/>
      <c r="H42" s="3612"/>
      <c r="I42" s="3612"/>
      <c r="J42" s="3612">
        <f t="shared" si="0"/>
        <v>0</v>
      </c>
      <c r="K42" s="3613"/>
      <c r="L42" s="3613">
        <f t="shared" si="2"/>
        <v>0</v>
      </c>
      <c r="M42" s="3360">
        <v>26</v>
      </c>
      <c r="N42" s="4149"/>
    </row>
    <row r="43" spans="1:14">
      <c r="A43" s="3337"/>
      <c r="B43" s="3360">
        <v>27</v>
      </c>
      <c r="C43" s="3360"/>
      <c r="D43" s="3334"/>
      <c r="E43" s="3344" t="s">
        <v>1715</v>
      </c>
      <c r="F43" s="3612"/>
      <c r="G43" s="3612"/>
      <c r="H43" s="3612">
        <v>21</v>
      </c>
      <c r="I43" s="3612"/>
      <c r="J43" s="3612">
        <f t="shared" si="0"/>
        <v>21</v>
      </c>
      <c r="K43" s="3613"/>
      <c r="L43" s="3613">
        <f t="shared" si="2"/>
        <v>21</v>
      </c>
      <c r="M43" s="3360">
        <v>27</v>
      </c>
      <c r="N43" s="4149"/>
    </row>
    <row r="44" spans="1:14">
      <c r="A44" s="3337"/>
      <c r="B44" s="3360">
        <v>28</v>
      </c>
      <c r="C44" s="3360"/>
      <c r="D44" s="3334"/>
      <c r="E44" s="3344" t="s">
        <v>1716</v>
      </c>
      <c r="F44" s="3612"/>
      <c r="G44" s="3612"/>
      <c r="H44" s="3612">
        <v>5</v>
      </c>
      <c r="I44" s="3612"/>
      <c r="J44" s="3612">
        <f t="shared" si="0"/>
        <v>5</v>
      </c>
      <c r="K44" s="3613"/>
      <c r="L44" s="3613">
        <f t="shared" si="2"/>
        <v>5</v>
      </c>
      <c r="M44" s="3360">
        <v>28</v>
      </c>
      <c r="N44" s="4149"/>
    </row>
    <row r="45" spans="1:14">
      <c r="A45" s="3337"/>
      <c r="B45" s="3360">
        <v>29</v>
      </c>
      <c r="C45" s="3360"/>
      <c r="D45" s="3334"/>
      <c r="E45" s="3344" t="s">
        <v>1717</v>
      </c>
      <c r="F45" s="3612"/>
      <c r="G45" s="3612"/>
      <c r="H45" s="3612">
        <v>5</v>
      </c>
      <c r="I45" s="3612"/>
      <c r="J45" s="3612">
        <f t="shared" si="0"/>
        <v>5</v>
      </c>
      <c r="K45" s="3614" t="s">
        <v>104</v>
      </c>
      <c r="L45" s="3613">
        <f>J45</f>
        <v>5</v>
      </c>
      <c r="M45" s="3360">
        <v>29</v>
      </c>
      <c r="N45" s="4149"/>
    </row>
    <row r="46" spans="1:14">
      <c r="A46" s="3337"/>
      <c r="B46" s="3360">
        <v>30</v>
      </c>
      <c r="C46" s="3360"/>
      <c r="D46" s="3334"/>
      <c r="E46" s="3344" t="s">
        <v>1718</v>
      </c>
      <c r="F46" s="3612"/>
      <c r="G46" s="3612"/>
      <c r="H46" s="3612"/>
      <c r="I46" s="3612"/>
      <c r="J46" s="3612">
        <f t="shared" si="0"/>
        <v>0</v>
      </c>
      <c r="K46" s="3613"/>
      <c r="L46" s="3613">
        <f>K46+J46</f>
        <v>0</v>
      </c>
      <c r="M46" s="3360">
        <v>30</v>
      </c>
      <c r="N46" s="4149"/>
    </row>
    <row r="47" spans="1:14" ht="15" customHeight="1">
      <c r="A47" s="3337"/>
      <c r="B47" s="3308" t="s">
        <v>3216</v>
      </c>
      <c r="C47" s="3309"/>
      <c r="D47" s="3309"/>
      <c r="E47" s="3309"/>
      <c r="F47" s="3615"/>
      <c r="G47" s="3615"/>
      <c r="H47" s="3615"/>
      <c r="I47" s="3615"/>
      <c r="J47" s="3616"/>
      <c r="K47" s="3366"/>
      <c r="L47" s="3309"/>
      <c r="M47" s="3311"/>
      <c r="N47" s="4150" t="s">
        <v>3536</v>
      </c>
    </row>
    <row r="48" spans="1:14">
      <c r="A48" s="3337"/>
      <c r="B48" s="3314" t="s">
        <v>295</v>
      </c>
      <c r="C48" s="3315"/>
      <c r="D48" s="3315"/>
      <c r="E48" s="3316"/>
      <c r="F48" s="3618"/>
      <c r="G48" s="3618"/>
      <c r="H48" s="3618"/>
      <c r="I48" s="3618"/>
      <c r="J48" s="3619"/>
      <c r="K48" s="3367"/>
      <c r="L48" s="3315"/>
      <c r="M48" s="3318"/>
      <c r="N48" s="4151"/>
    </row>
    <row r="49" spans="1:14">
      <c r="A49" s="3337"/>
      <c r="B49" s="3368"/>
      <c r="C49" s="3328"/>
      <c r="D49" s="3328"/>
      <c r="E49" s="3369"/>
      <c r="F49" s="3621"/>
      <c r="G49" s="3622"/>
      <c r="H49" s="3621"/>
      <c r="I49" s="3621"/>
      <c r="J49" s="3623"/>
      <c r="K49" s="3330"/>
      <c r="L49" s="3329"/>
      <c r="M49" s="3370"/>
      <c r="N49" s="4151"/>
    </row>
    <row r="50" spans="1:14">
      <c r="A50" s="3337"/>
      <c r="B50" s="3333"/>
      <c r="C50" s="3334"/>
      <c r="D50" s="3334"/>
      <c r="E50" s="3335"/>
      <c r="F50" s="3624"/>
      <c r="G50" s="3622"/>
      <c r="H50" s="3622"/>
      <c r="I50" s="3622"/>
      <c r="J50" s="3623"/>
      <c r="K50" s="3325"/>
      <c r="L50" s="3337"/>
      <c r="M50" s="3353"/>
      <c r="N50" s="4151"/>
    </row>
    <row r="51" spans="1:14">
      <c r="A51" s="3337"/>
      <c r="B51" s="3338"/>
      <c r="C51" s="3339"/>
      <c r="D51" s="3340"/>
      <c r="E51" s="3341"/>
      <c r="F51" s="3625"/>
      <c r="G51" s="3626"/>
      <c r="H51" s="3626" t="s">
        <v>1672</v>
      </c>
      <c r="I51" s="3626"/>
      <c r="J51" s="3627"/>
      <c r="K51" s="3345"/>
      <c r="L51" s="3345"/>
      <c r="M51" s="3345"/>
      <c r="N51" s="4151"/>
    </row>
    <row r="52" spans="1:14">
      <c r="A52" s="3337"/>
      <c r="B52" s="3347"/>
      <c r="C52" s="3347"/>
      <c r="D52" s="3321"/>
      <c r="E52" s="3325"/>
      <c r="F52" s="3628"/>
      <c r="G52" s="3629" t="s">
        <v>1673</v>
      </c>
      <c r="H52" s="3629"/>
      <c r="I52" s="3629"/>
      <c r="J52" s="3630"/>
      <c r="K52" s="3350"/>
      <c r="L52" s="3350"/>
      <c r="M52" s="3350"/>
      <c r="N52" s="4151"/>
    </row>
    <row r="53" spans="1:14">
      <c r="A53" s="3337"/>
      <c r="B53" s="3347"/>
      <c r="C53" s="3347"/>
      <c r="D53" s="3321"/>
      <c r="E53" s="3325"/>
      <c r="F53" s="3631" t="s">
        <v>1674</v>
      </c>
      <c r="G53" s="3631" t="s">
        <v>1675</v>
      </c>
      <c r="H53" s="3631" t="s">
        <v>1676</v>
      </c>
      <c r="I53" s="3631"/>
      <c r="J53" s="3599" t="s">
        <v>1677</v>
      </c>
      <c r="K53" s="3350"/>
      <c r="L53" s="3350"/>
      <c r="M53" s="3350"/>
      <c r="N53" s="4151"/>
    </row>
    <row r="54" spans="1:14">
      <c r="A54" s="3337"/>
      <c r="B54" s="3347" t="s">
        <v>7</v>
      </c>
      <c r="C54" s="3347" t="s">
        <v>71</v>
      </c>
      <c r="D54" s="3321"/>
      <c r="E54" s="3353" t="s">
        <v>1678</v>
      </c>
      <c r="F54" s="3631" t="s">
        <v>1679</v>
      </c>
      <c r="G54" s="3631" t="s">
        <v>1680</v>
      </c>
      <c r="H54" s="3631" t="s">
        <v>1681</v>
      </c>
      <c r="I54" s="3631" t="s">
        <v>1682</v>
      </c>
      <c r="J54" s="3599" t="s">
        <v>1683</v>
      </c>
      <c r="K54" s="3347" t="s">
        <v>1684</v>
      </c>
      <c r="L54" s="3347" t="s">
        <v>319</v>
      </c>
      <c r="M54" s="3347" t="s">
        <v>7</v>
      </c>
      <c r="N54" s="4151"/>
    </row>
    <row r="55" spans="1:14">
      <c r="A55" s="3337"/>
      <c r="B55" s="3354" t="s">
        <v>17</v>
      </c>
      <c r="C55" s="3354" t="s">
        <v>79</v>
      </c>
      <c r="D55" s="3328"/>
      <c r="E55" s="3355" t="s">
        <v>24</v>
      </c>
      <c r="F55" s="3632" t="s">
        <v>25</v>
      </c>
      <c r="G55" s="3632" t="s">
        <v>26</v>
      </c>
      <c r="H55" s="3632" t="s">
        <v>27</v>
      </c>
      <c r="I55" s="3632" t="s">
        <v>28</v>
      </c>
      <c r="J55" s="3633" t="s">
        <v>29</v>
      </c>
      <c r="K55" s="3354" t="s">
        <v>30</v>
      </c>
      <c r="L55" s="3354" t="s">
        <v>31</v>
      </c>
      <c r="M55" s="3354" t="s">
        <v>17</v>
      </c>
      <c r="N55" s="4151"/>
    </row>
    <row r="56" spans="1:14">
      <c r="A56" s="3337"/>
      <c r="B56" s="3347"/>
      <c r="C56" s="3347"/>
      <c r="D56" s="3337" t="s">
        <v>1720</v>
      </c>
      <c r="E56" s="3353"/>
      <c r="F56" s="3630"/>
      <c r="G56" s="3630"/>
      <c r="H56" s="3630"/>
      <c r="I56" s="3630"/>
      <c r="J56" s="3630"/>
      <c r="K56" s="3610"/>
      <c r="L56" s="3607"/>
      <c r="M56" s="3347"/>
      <c r="N56" s="4151"/>
    </row>
    <row r="57" spans="1:14">
      <c r="A57" s="3337"/>
      <c r="B57" s="3371">
        <v>101</v>
      </c>
      <c r="C57" s="3347"/>
      <c r="D57" s="3365"/>
      <c r="E57" s="3353" t="s">
        <v>1721</v>
      </c>
      <c r="F57" s="3611"/>
      <c r="G57" s="3611"/>
      <c r="H57" s="3611"/>
      <c r="I57" s="3611"/>
      <c r="J57" s="3611">
        <f t="shared" ref="J57:J91" si="3">SUM(F57:I57)</f>
        <v>0</v>
      </c>
      <c r="K57" s="3610"/>
      <c r="L57" s="3610">
        <f>K57+J57</f>
        <v>0</v>
      </c>
      <c r="M57" s="3347">
        <v>101</v>
      </c>
      <c r="N57" s="4151"/>
    </row>
    <row r="58" spans="1:14">
      <c r="A58" s="3337"/>
      <c r="B58" s="3372">
        <v>102</v>
      </c>
      <c r="C58" s="3360"/>
      <c r="D58" s="3334"/>
      <c r="E58" s="3344" t="s">
        <v>1722</v>
      </c>
      <c r="F58" s="3612"/>
      <c r="G58" s="3612"/>
      <c r="H58" s="3612">
        <v>7</v>
      </c>
      <c r="I58" s="3612"/>
      <c r="J58" s="3612">
        <f t="shared" si="3"/>
        <v>7</v>
      </c>
      <c r="K58" s="3613"/>
      <c r="L58" s="3613">
        <f>K58+J58</f>
        <v>7</v>
      </c>
      <c r="M58" s="3360">
        <v>102</v>
      </c>
      <c r="N58" s="4151"/>
    </row>
    <row r="59" spans="1:14">
      <c r="A59" s="3337"/>
      <c r="B59" s="3372">
        <v>103</v>
      </c>
      <c r="C59" s="3360"/>
      <c r="D59" s="3334"/>
      <c r="E59" s="3344" t="s">
        <v>1723</v>
      </c>
      <c r="F59" s="3612"/>
      <c r="G59" s="3612"/>
      <c r="H59" s="3612"/>
      <c r="I59" s="3612"/>
      <c r="J59" s="3612"/>
      <c r="K59" s="3614" t="s">
        <v>104</v>
      </c>
      <c r="L59" s="3702">
        <f t="shared" ref="L59:L64" si="4">J59</f>
        <v>0</v>
      </c>
      <c r="M59" s="3360">
        <v>103</v>
      </c>
      <c r="N59" s="3365"/>
    </row>
    <row r="60" spans="1:14">
      <c r="A60" s="3337"/>
      <c r="B60" s="3372">
        <v>104</v>
      </c>
      <c r="C60" s="3360"/>
      <c r="D60" s="3334"/>
      <c r="E60" s="3344" t="s">
        <v>1724</v>
      </c>
      <c r="F60" s="3612"/>
      <c r="G60" s="3612"/>
      <c r="H60" s="3612"/>
      <c r="I60" s="3612"/>
      <c r="J60" s="3612"/>
      <c r="K60" s="3614" t="s">
        <v>104</v>
      </c>
      <c r="L60" s="3702">
        <f t="shared" si="4"/>
        <v>0</v>
      </c>
      <c r="M60" s="3360">
        <v>104</v>
      </c>
      <c r="N60" s="3365"/>
    </row>
    <row r="61" spans="1:14">
      <c r="A61" s="3337"/>
      <c r="B61" s="3372">
        <v>105</v>
      </c>
      <c r="C61" s="3360"/>
      <c r="D61" s="3334"/>
      <c r="E61" s="3344" t="s">
        <v>1725</v>
      </c>
      <c r="F61" s="3612"/>
      <c r="G61" s="3612"/>
      <c r="H61" s="3612"/>
      <c r="I61" s="3612"/>
      <c r="J61" s="3612"/>
      <c r="K61" s="3614" t="s">
        <v>104</v>
      </c>
      <c r="L61" s="3702">
        <f t="shared" si="4"/>
        <v>0</v>
      </c>
      <c r="M61" s="3360">
        <v>105</v>
      </c>
      <c r="N61" s="3365"/>
    </row>
    <row r="62" spans="1:14">
      <c r="A62" s="3337"/>
      <c r="B62" s="3372">
        <v>106</v>
      </c>
      <c r="C62" s="3360"/>
      <c r="D62" s="3334"/>
      <c r="E62" s="3344" t="s">
        <v>1726</v>
      </c>
      <c r="F62" s="3612"/>
      <c r="G62" s="3612"/>
      <c r="H62" s="3612"/>
      <c r="I62" s="3612"/>
      <c r="J62" s="3612"/>
      <c r="K62" s="3614" t="s">
        <v>104</v>
      </c>
      <c r="L62" s="3702">
        <f t="shared" si="4"/>
        <v>0</v>
      </c>
      <c r="M62" s="3360">
        <v>106</v>
      </c>
      <c r="N62" s="3365"/>
    </row>
    <row r="63" spans="1:14">
      <c r="A63" s="3337"/>
      <c r="B63" s="3372">
        <v>107</v>
      </c>
      <c r="C63" s="3360"/>
      <c r="D63" s="3334"/>
      <c r="E63" s="3344" t="s">
        <v>1727</v>
      </c>
      <c r="F63" s="3612"/>
      <c r="G63" s="3612"/>
      <c r="H63" s="3612"/>
      <c r="I63" s="3612"/>
      <c r="J63" s="3612"/>
      <c r="K63" s="3614" t="s">
        <v>104</v>
      </c>
      <c r="L63" s="3702">
        <f t="shared" si="4"/>
        <v>0</v>
      </c>
      <c r="M63" s="3360">
        <v>107</v>
      </c>
      <c r="N63" s="3365"/>
    </row>
    <row r="64" spans="1:14">
      <c r="A64" s="3337"/>
      <c r="B64" s="3372">
        <v>108</v>
      </c>
      <c r="C64" s="3360"/>
      <c r="D64" s="3334"/>
      <c r="E64" s="3344" t="s">
        <v>1728</v>
      </c>
      <c r="F64" s="3612"/>
      <c r="G64" s="3612"/>
      <c r="H64" s="3612"/>
      <c r="I64" s="3612"/>
      <c r="J64" s="3612"/>
      <c r="K64" s="3614" t="s">
        <v>104</v>
      </c>
      <c r="L64" s="3702">
        <f t="shared" si="4"/>
        <v>0</v>
      </c>
      <c r="M64" s="3360">
        <v>108</v>
      </c>
      <c r="N64" s="3365"/>
    </row>
    <row r="65" spans="1:14">
      <c r="A65" s="3337"/>
      <c r="B65" s="3372">
        <v>109</v>
      </c>
      <c r="C65" s="3360"/>
      <c r="D65" s="3334"/>
      <c r="E65" s="3344" t="s">
        <v>1729</v>
      </c>
      <c r="F65" s="3612"/>
      <c r="G65" s="3612"/>
      <c r="H65" s="3612"/>
      <c r="I65" s="3612"/>
      <c r="J65" s="3612">
        <f t="shared" si="3"/>
        <v>0</v>
      </c>
      <c r="K65" s="3613"/>
      <c r="L65" s="3613">
        <f t="shared" ref="L65:L91" si="5">K65+J65</f>
        <v>0</v>
      </c>
      <c r="M65" s="3360">
        <v>109</v>
      </c>
      <c r="N65" s="3365"/>
    </row>
    <row r="66" spans="1:14">
      <c r="A66" s="3337"/>
      <c r="B66" s="3372">
        <v>110</v>
      </c>
      <c r="C66" s="3360"/>
      <c r="D66" s="3334"/>
      <c r="E66" s="3344" t="s">
        <v>1730</v>
      </c>
      <c r="F66" s="3612"/>
      <c r="G66" s="3612"/>
      <c r="H66" s="3612"/>
      <c r="I66" s="3612"/>
      <c r="J66" s="3612">
        <f t="shared" si="3"/>
        <v>0</v>
      </c>
      <c r="K66" s="3613"/>
      <c r="L66" s="3613">
        <f t="shared" si="5"/>
        <v>0</v>
      </c>
      <c r="M66" s="3360">
        <v>110</v>
      </c>
      <c r="N66" s="3365"/>
    </row>
    <row r="67" spans="1:14">
      <c r="A67" s="3337"/>
      <c r="B67" s="3372">
        <v>111</v>
      </c>
      <c r="C67" s="3360"/>
      <c r="D67" s="3334"/>
      <c r="E67" s="3344" t="s">
        <v>1731</v>
      </c>
      <c r="F67" s="3612"/>
      <c r="G67" s="3612"/>
      <c r="H67" s="3612"/>
      <c r="I67" s="3612"/>
      <c r="J67" s="3612">
        <f t="shared" si="3"/>
        <v>0</v>
      </c>
      <c r="K67" s="3613"/>
      <c r="L67" s="3613">
        <f t="shared" si="5"/>
        <v>0</v>
      </c>
      <c r="M67" s="3360">
        <v>111</v>
      </c>
      <c r="N67" s="3365"/>
    </row>
    <row r="68" spans="1:14">
      <c r="A68" s="3337"/>
      <c r="B68" s="3372">
        <v>112</v>
      </c>
      <c r="C68" s="3360"/>
      <c r="D68" s="3334"/>
      <c r="E68" s="3344" t="s">
        <v>1732</v>
      </c>
      <c r="F68" s="3612"/>
      <c r="G68" s="3612"/>
      <c r="H68" s="3612"/>
      <c r="I68" s="3612"/>
      <c r="J68" s="3612">
        <f t="shared" si="3"/>
        <v>0</v>
      </c>
      <c r="K68" s="3613"/>
      <c r="L68" s="3613">
        <f t="shared" si="5"/>
        <v>0</v>
      </c>
      <c r="M68" s="3360">
        <v>112</v>
      </c>
      <c r="N68" s="3365"/>
    </row>
    <row r="69" spans="1:14">
      <c r="A69" s="3337"/>
      <c r="B69" s="3372">
        <v>113</v>
      </c>
      <c r="C69" s="3360"/>
      <c r="D69" s="3334"/>
      <c r="E69" s="3344" t="s">
        <v>1733</v>
      </c>
      <c r="F69" s="3612"/>
      <c r="G69" s="3612"/>
      <c r="H69" s="3612"/>
      <c r="I69" s="3612"/>
      <c r="J69" s="3612">
        <f t="shared" si="3"/>
        <v>0</v>
      </c>
      <c r="K69" s="3613"/>
      <c r="L69" s="3613">
        <f t="shared" si="5"/>
        <v>0</v>
      </c>
      <c r="M69" s="3360">
        <v>113</v>
      </c>
      <c r="N69" s="3365"/>
    </row>
    <row r="70" spans="1:14">
      <c r="A70" s="3337"/>
      <c r="B70" s="3372">
        <v>114</v>
      </c>
      <c r="C70" s="3360"/>
      <c r="D70" s="3334"/>
      <c r="E70" s="3344" t="s">
        <v>1734</v>
      </c>
      <c r="F70" s="3612"/>
      <c r="G70" s="3612"/>
      <c r="H70" s="3612"/>
      <c r="I70" s="3612"/>
      <c r="J70" s="3612">
        <f t="shared" si="3"/>
        <v>0</v>
      </c>
      <c r="K70" s="3613"/>
      <c r="L70" s="3613">
        <f t="shared" si="5"/>
        <v>0</v>
      </c>
      <c r="M70" s="3360">
        <v>114</v>
      </c>
      <c r="N70" s="3365"/>
    </row>
    <row r="71" spans="1:14">
      <c r="A71" s="3337"/>
      <c r="B71" s="3372">
        <v>115</v>
      </c>
      <c r="C71" s="3360"/>
      <c r="D71" s="3334"/>
      <c r="E71" s="3344" t="s">
        <v>1735</v>
      </c>
      <c r="F71" s="3612"/>
      <c r="G71" s="3612"/>
      <c r="H71" s="3612"/>
      <c r="I71" s="3612"/>
      <c r="J71" s="3612">
        <f t="shared" si="3"/>
        <v>0</v>
      </c>
      <c r="K71" s="3613"/>
      <c r="L71" s="3613">
        <f t="shared" si="5"/>
        <v>0</v>
      </c>
      <c r="M71" s="3360">
        <v>115</v>
      </c>
      <c r="N71" s="3365"/>
    </row>
    <row r="72" spans="1:14">
      <c r="A72" s="3337"/>
      <c r="B72" s="3372">
        <v>116</v>
      </c>
      <c r="C72" s="3360"/>
      <c r="D72" s="3334"/>
      <c r="E72" s="3344" t="s">
        <v>1736</v>
      </c>
      <c r="F72" s="3612"/>
      <c r="G72" s="3612"/>
      <c r="H72" s="3612"/>
      <c r="I72" s="3612"/>
      <c r="J72" s="3612">
        <f t="shared" si="3"/>
        <v>0</v>
      </c>
      <c r="K72" s="3613"/>
      <c r="L72" s="3613">
        <f t="shared" si="5"/>
        <v>0</v>
      </c>
      <c r="M72" s="3360">
        <v>116</v>
      </c>
      <c r="N72" s="3365"/>
    </row>
    <row r="73" spans="1:14">
      <c r="A73" s="3337"/>
      <c r="B73" s="3372">
        <v>117</v>
      </c>
      <c r="C73" s="3360"/>
      <c r="D73" s="3334"/>
      <c r="E73" s="3344" t="s">
        <v>1737</v>
      </c>
      <c r="F73" s="3612"/>
      <c r="G73" s="3612"/>
      <c r="H73" s="3612"/>
      <c r="I73" s="3612"/>
      <c r="J73" s="3612">
        <f t="shared" si="3"/>
        <v>0</v>
      </c>
      <c r="K73" s="3613"/>
      <c r="L73" s="3613">
        <f t="shared" si="5"/>
        <v>0</v>
      </c>
      <c r="M73" s="3360">
        <v>117</v>
      </c>
      <c r="N73" s="3365"/>
    </row>
    <row r="74" spans="1:14">
      <c r="A74" s="3337"/>
      <c r="B74" s="3372">
        <v>118</v>
      </c>
      <c r="C74" s="3360" t="s">
        <v>98</v>
      </c>
      <c r="D74" s="3334"/>
      <c r="E74" s="3344" t="s">
        <v>1738</v>
      </c>
      <c r="F74" s="3612"/>
      <c r="G74" s="3612"/>
      <c r="H74" s="3612"/>
      <c r="I74" s="3612"/>
      <c r="J74" s="3612">
        <f t="shared" si="3"/>
        <v>0</v>
      </c>
      <c r="K74" s="3613"/>
      <c r="L74" s="3613">
        <f t="shared" si="5"/>
        <v>0</v>
      </c>
      <c r="M74" s="3360">
        <v>118</v>
      </c>
      <c r="N74" s="3365"/>
    </row>
    <row r="75" spans="1:14">
      <c r="A75" s="3337"/>
      <c r="B75" s="3372">
        <v>119</v>
      </c>
      <c r="C75" s="3360" t="s">
        <v>98</v>
      </c>
      <c r="D75" s="3334"/>
      <c r="E75" s="3344" t="s">
        <v>1739</v>
      </c>
      <c r="F75" s="3612"/>
      <c r="G75" s="3612"/>
      <c r="H75" s="3612">
        <v>60</v>
      </c>
      <c r="I75" s="3612"/>
      <c r="J75" s="3612">
        <f t="shared" si="3"/>
        <v>60</v>
      </c>
      <c r="K75" s="3613"/>
      <c r="L75" s="3613">
        <f t="shared" si="5"/>
        <v>60</v>
      </c>
      <c r="M75" s="3360">
        <v>119</v>
      </c>
      <c r="N75" s="3365"/>
    </row>
    <row r="76" spans="1:14">
      <c r="A76" s="3337"/>
      <c r="B76" s="3372">
        <v>120</v>
      </c>
      <c r="C76" s="3360" t="s">
        <v>98</v>
      </c>
      <c r="D76" s="3334"/>
      <c r="E76" s="3344" t="s">
        <v>1740</v>
      </c>
      <c r="F76" s="3612"/>
      <c r="G76" s="3612"/>
      <c r="H76" s="3612"/>
      <c r="I76" s="3612"/>
      <c r="J76" s="3612">
        <f t="shared" si="3"/>
        <v>0</v>
      </c>
      <c r="K76" s="3613"/>
      <c r="L76" s="3613">
        <f t="shared" si="5"/>
        <v>0</v>
      </c>
      <c r="M76" s="3360">
        <v>120</v>
      </c>
      <c r="N76" s="3365"/>
    </row>
    <row r="77" spans="1:14">
      <c r="A77" s="4148" t="s">
        <v>3537</v>
      </c>
      <c r="B77" s="3372">
        <v>121</v>
      </c>
      <c r="C77" s="3360" t="s">
        <v>98</v>
      </c>
      <c r="D77" s="3334"/>
      <c r="E77" s="3344" t="s">
        <v>1741</v>
      </c>
      <c r="F77" s="3612"/>
      <c r="G77" s="3612"/>
      <c r="H77" s="3612"/>
      <c r="I77" s="3612"/>
      <c r="J77" s="3612">
        <f t="shared" si="3"/>
        <v>0</v>
      </c>
      <c r="K77" s="3613"/>
      <c r="L77" s="3613">
        <f t="shared" si="5"/>
        <v>0</v>
      </c>
      <c r="M77" s="3360">
        <v>121</v>
      </c>
      <c r="N77" s="3365"/>
    </row>
    <row r="78" spans="1:14" ht="13.15" customHeight="1">
      <c r="A78" s="4152"/>
      <c r="B78" s="3372">
        <v>122</v>
      </c>
      <c r="C78" s="3360" t="s">
        <v>98</v>
      </c>
      <c r="D78" s="3334"/>
      <c r="E78" s="3344" t="s">
        <v>1742</v>
      </c>
      <c r="F78" s="3612"/>
      <c r="G78" s="3612"/>
      <c r="H78" s="3612"/>
      <c r="I78" s="3612"/>
      <c r="J78" s="3612">
        <f t="shared" si="3"/>
        <v>0</v>
      </c>
      <c r="K78" s="3613"/>
      <c r="L78" s="3613">
        <f t="shared" si="5"/>
        <v>0</v>
      </c>
      <c r="M78" s="3360">
        <v>122</v>
      </c>
      <c r="N78" s="3365"/>
    </row>
    <row r="79" spans="1:14" ht="13.15" customHeight="1">
      <c r="A79" s="4152"/>
      <c r="B79" s="3372">
        <v>123</v>
      </c>
      <c r="C79" s="3360" t="s">
        <v>98</v>
      </c>
      <c r="D79" s="3334"/>
      <c r="E79" s="3344" t="s">
        <v>1743</v>
      </c>
      <c r="F79" s="3612"/>
      <c r="G79" s="3612"/>
      <c r="H79" s="3612"/>
      <c r="I79" s="3612"/>
      <c r="J79" s="3612">
        <f t="shared" si="3"/>
        <v>0</v>
      </c>
      <c r="K79" s="3613"/>
      <c r="L79" s="3613">
        <f t="shared" si="5"/>
        <v>0</v>
      </c>
      <c r="M79" s="3360">
        <v>123</v>
      </c>
      <c r="N79" s="3365"/>
    </row>
    <row r="80" spans="1:14" ht="13.15" customHeight="1">
      <c r="A80" s="4152"/>
      <c r="B80" s="3372">
        <v>124</v>
      </c>
      <c r="C80" s="3360"/>
      <c r="D80" s="3334"/>
      <c r="E80" s="3344" t="s">
        <v>1744</v>
      </c>
      <c r="F80" s="3612"/>
      <c r="G80" s="3612"/>
      <c r="H80" s="3612"/>
      <c r="I80" s="3612"/>
      <c r="J80" s="3612">
        <f t="shared" si="3"/>
        <v>0</v>
      </c>
      <c r="K80" s="3613"/>
      <c r="L80" s="3613">
        <f t="shared" si="5"/>
        <v>0</v>
      </c>
      <c r="M80" s="3360">
        <v>124</v>
      </c>
      <c r="N80" s="4146">
        <v>105</v>
      </c>
    </row>
    <row r="81" spans="1:14" ht="13.15" customHeight="1">
      <c r="A81" s="4152"/>
      <c r="B81" s="3372">
        <v>125</v>
      </c>
      <c r="C81" s="3360"/>
      <c r="D81" s="3334"/>
      <c r="E81" s="3344" t="s">
        <v>1745</v>
      </c>
      <c r="F81" s="3612"/>
      <c r="G81" s="3612"/>
      <c r="H81" s="3612"/>
      <c r="I81" s="3612"/>
      <c r="J81" s="3612">
        <f t="shared" si="3"/>
        <v>0</v>
      </c>
      <c r="K81" s="3613"/>
      <c r="L81" s="3613">
        <f t="shared" si="5"/>
        <v>0</v>
      </c>
      <c r="M81" s="3360">
        <v>125</v>
      </c>
      <c r="N81" s="4146"/>
    </row>
    <row r="82" spans="1:14" ht="13.15" customHeight="1">
      <c r="A82" s="4152"/>
      <c r="B82" s="3372">
        <v>126</v>
      </c>
      <c r="C82" s="3360"/>
      <c r="D82" s="3334"/>
      <c r="E82" s="3344" t="s">
        <v>1746</v>
      </c>
      <c r="F82" s="3612"/>
      <c r="G82" s="3612"/>
      <c r="H82" s="3612"/>
      <c r="I82" s="3612"/>
      <c r="J82" s="3612">
        <f t="shared" si="3"/>
        <v>0</v>
      </c>
      <c r="K82" s="3613"/>
      <c r="L82" s="3613">
        <f t="shared" si="5"/>
        <v>0</v>
      </c>
      <c r="M82" s="3360">
        <v>126</v>
      </c>
      <c r="N82" s="4146"/>
    </row>
    <row r="83" spans="1:14" ht="13.15" customHeight="1">
      <c r="A83" s="4152"/>
      <c r="B83" s="3372">
        <v>127</v>
      </c>
      <c r="C83" s="3360" t="s">
        <v>98</v>
      </c>
      <c r="D83" s="3334"/>
      <c r="E83" s="3344" t="s">
        <v>1747</v>
      </c>
      <c r="F83" s="3612"/>
      <c r="G83" s="3612"/>
      <c r="H83" s="3612"/>
      <c r="I83" s="3612"/>
      <c r="J83" s="3612">
        <f t="shared" si="3"/>
        <v>0</v>
      </c>
      <c r="K83" s="3613"/>
      <c r="L83" s="3613">
        <f t="shared" si="5"/>
        <v>0</v>
      </c>
      <c r="M83" s="3360">
        <v>127</v>
      </c>
      <c r="N83" s="4146"/>
    </row>
    <row r="84" spans="1:14" ht="13.15" customHeight="1">
      <c r="A84" s="4152"/>
      <c r="B84" s="3372">
        <v>128</v>
      </c>
      <c r="C84" s="3360" t="s">
        <v>98</v>
      </c>
      <c r="D84" s="3334"/>
      <c r="E84" s="3344" t="s">
        <v>1748</v>
      </c>
      <c r="F84" s="3612"/>
      <c r="G84" s="3612"/>
      <c r="H84" s="3612"/>
      <c r="I84" s="3612"/>
      <c r="J84" s="3612">
        <f t="shared" si="3"/>
        <v>0</v>
      </c>
      <c r="K84" s="3613"/>
      <c r="L84" s="3613">
        <f t="shared" si="5"/>
        <v>0</v>
      </c>
      <c r="M84" s="3360">
        <v>128</v>
      </c>
      <c r="N84" s="4146"/>
    </row>
    <row r="85" spans="1:14" ht="13.15" customHeight="1">
      <c r="A85" s="4152"/>
      <c r="B85" s="3372">
        <v>129</v>
      </c>
      <c r="C85" s="3360" t="s">
        <v>98</v>
      </c>
      <c r="D85" s="3334"/>
      <c r="E85" s="3344" t="s">
        <v>1749</v>
      </c>
      <c r="F85" s="3612"/>
      <c r="G85" s="3612"/>
      <c r="H85" s="3612"/>
      <c r="I85" s="3612"/>
      <c r="J85" s="3612">
        <f t="shared" si="3"/>
        <v>0</v>
      </c>
      <c r="K85" s="3613"/>
      <c r="L85" s="3613">
        <f t="shared" si="5"/>
        <v>0</v>
      </c>
      <c r="M85" s="3360">
        <v>129</v>
      </c>
      <c r="N85" s="4146"/>
    </row>
    <row r="86" spans="1:14" ht="13.15" customHeight="1">
      <c r="A86" s="4152"/>
      <c r="B86" s="3372">
        <v>130</v>
      </c>
      <c r="C86" s="3360" t="s">
        <v>98</v>
      </c>
      <c r="D86" s="3334"/>
      <c r="E86" s="3344" t="s">
        <v>1750</v>
      </c>
      <c r="F86" s="3612"/>
      <c r="G86" s="3612"/>
      <c r="H86" s="3612"/>
      <c r="I86" s="3612"/>
      <c r="J86" s="3612">
        <f t="shared" si="3"/>
        <v>0</v>
      </c>
      <c r="K86" s="3613"/>
      <c r="L86" s="3613">
        <f t="shared" si="5"/>
        <v>0</v>
      </c>
      <c r="M86" s="3360">
        <v>130</v>
      </c>
      <c r="N86" s="4146"/>
    </row>
    <row r="87" spans="1:14">
      <c r="A87" s="4152"/>
      <c r="B87" s="3372">
        <v>131</v>
      </c>
      <c r="C87" s="3360" t="s">
        <v>98</v>
      </c>
      <c r="D87" s="3334"/>
      <c r="E87" s="3344" t="s">
        <v>1751</v>
      </c>
      <c r="F87" s="3612"/>
      <c r="G87" s="3612"/>
      <c r="H87" s="3612"/>
      <c r="I87" s="3612"/>
      <c r="J87" s="3612">
        <f t="shared" si="3"/>
        <v>0</v>
      </c>
      <c r="K87" s="3613"/>
      <c r="L87" s="3613">
        <f t="shared" si="5"/>
        <v>0</v>
      </c>
      <c r="M87" s="3360">
        <v>131</v>
      </c>
      <c r="N87" s="4146"/>
    </row>
    <row r="88" spans="1:14">
      <c r="A88" s="4152"/>
      <c r="B88" s="3372">
        <v>132</v>
      </c>
      <c r="C88" s="3360" t="s">
        <v>98</v>
      </c>
      <c r="D88" s="3334"/>
      <c r="E88" s="3344" t="s">
        <v>1752</v>
      </c>
      <c r="F88" s="3612"/>
      <c r="G88" s="3612"/>
      <c r="H88" s="3612"/>
      <c r="I88" s="3612"/>
      <c r="J88" s="3612">
        <f t="shared" si="3"/>
        <v>0</v>
      </c>
      <c r="K88" s="3613"/>
      <c r="L88" s="3613">
        <f t="shared" si="5"/>
        <v>0</v>
      </c>
      <c r="M88" s="3360">
        <v>132</v>
      </c>
      <c r="N88" s="4146"/>
    </row>
    <row r="89" spans="1:14">
      <c r="A89" s="4152"/>
      <c r="B89" s="3360">
        <v>133</v>
      </c>
      <c r="C89" s="3360" t="s">
        <v>98</v>
      </c>
      <c r="D89" s="3334"/>
      <c r="E89" s="3344" t="s">
        <v>1753</v>
      </c>
      <c r="F89" s="3612"/>
      <c r="G89" s="3612"/>
      <c r="H89" s="3612"/>
      <c r="I89" s="3612"/>
      <c r="J89" s="3612">
        <f t="shared" si="3"/>
        <v>0</v>
      </c>
      <c r="K89" s="3613"/>
      <c r="L89" s="3613">
        <f t="shared" si="5"/>
        <v>0</v>
      </c>
      <c r="M89" s="3360">
        <v>133</v>
      </c>
      <c r="N89" s="4146"/>
    </row>
    <row r="90" spans="1:14">
      <c r="A90" s="4152"/>
      <c r="B90" s="3371">
        <v>134</v>
      </c>
      <c r="C90" s="3347" t="s">
        <v>98</v>
      </c>
      <c r="D90" s="3365"/>
      <c r="E90" s="3353" t="s">
        <v>1754</v>
      </c>
      <c r="F90" s="3611"/>
      <c r="G90" s="3611"/>
      <c r="H90" s="3611"/>
      <c r="I90" s="3611"/>
      <c r="J90" s="3612">
        <f t="shared" si="3"/>
        <v>0</v>
      </c>
      <c r="K90" s="3610"/>
      <c r="L90" s="3613">
        <f t="shared" si="5"/>
        <v>0</v>
      </c>
      <c r="M90" s="3347">
        <f>M89+1</f>
        <v>134</v>
      </c>
      <c r="N90" s="4146"/>
    </row>
    <row r="91" spans="1:14" ht="30" customHeight="1">
      <c r="A91" s="4152"/>
      <c r="B91" s="3372">
        <v>135</v>
      </c>
      <c r="C91" s="3360" t="s">
        <v>98</v>
      </c>
      <c r="D91" s="3334"/>
      <c r="E91" s="3344" t="s">
        <v>1755</v>
      </c>
      <c r="F91" s="3612"/>
      <c r="G91" s="3612"/>
      <c r="H91" s="3612"/>
      <c r="I91" s="3612"/>
      <c r="J91" s="3612">
        <f t="shared" si="3"/>
        <v>0</v>
      </c>
      <c r="K91" s="3613"/>
      <c r="L91" s="3613">
        <f t="shared" si="5"/>
        <v>0</v>
      </c>
      <c r="M91" s="3360">
        <v>135</v>
      </c>
      <c r="N91" s="4146"/>
    </row>
    <row r="92" spans="1:14" ht="23.25" customHeight="1">
      <c r="A92" s="4148" t="s">
        <v>108</v>
      </c>
      <c r="B92" s="3308" t="s">
        <v>3216</v>
      </c>
      <c r="C92" s="3309"/>
      <c r="D92" s="3309"/>
      <c r="E92" s="3309"/>
      <c r="F92" s="3615"/>
      <c r="G92" s="3615"/>
      <c r="H92" s="3615"/>
      <c r="I92" s="3615"/>
      <c r="J92" s="3616"/>
      <c r="K92" s="3310"/>
      <c r="L92" s="3309"/>
      <c r="M92" s="3373"/>
      <c r="N92" s="3866">
        <v>106</v>
      </c>
    </row>
    <row r="93" spans="1:14" ht="13.15" customHeight="1">
      <c r="A93" s="4152"/>
      <c r="B93" s="3314" t="s">
        <v>295</v>
      </c>
      <c r="C93" s="3315"/>
      <c r="D93" s="3315"/>
      <c r="E93" s="3316"/>
      <c r="F93" s="3618"/>
      <c r="G93" s="3618"/>
      <c r="H93" s="3618"/>
      <c r="I93" s="3618"/>
      <c r="J93" s="3619"/>
      <c r="K93" s="3317"/>
      <c r="L93" s="3315"/>
      <c r="M93" s="3318"/>
      <c r="N93" s="3867"/>
    </row>
    <row r="94" spans="1:14" ht="13.15" customHeight="1">
      <c r="A94" s="4152"/>
      <c r="B94" s="3368"/>
      <c r="C94" s="3328"/>
      <c r="D94" s="3328"/>
      <c r="E94" s="3369"/>
      <c r="F94" s="3621"/>
      <c r="G94" s="3622"/>
      <c r="H94" s="3621"/>
      <c r="I94" s="3621"/>
      <c r="J94" s="3623"/>
      <c r="K94" s="3330"/>
      <c r="L94" s="3329"/>
      <c r="M94" s="3370"/>
      <c r="N94" s="3319"/>
    </row>
    <row r="95" spans="1:14" ht="13.15" customHeight="1">
      <c r="A95" s="4152"/>
      <c r="B95" s="3333"/>
      <c r="C95" s="3334"/>
      <c r="D95" s="3334"/>
      <c r="E95" s="3335"/>
      <c r="F95" s="3624"/>
      <c r="G95" s="3622"/>
      <c r="H95" s="3622"/>
      <c r="I95" s="3622"/>
      <c r="J95" s="3623"/>
      <c r="K95" s="3325"/>
      <c r="L95" s="3337"/>
      <c r="M95" s="3353"/>
      <c r="N95" s="3319"/>
    </row>
    <row r="96" spans="1:14" ht="13.15" customHeight="1">
      <c r="A96" s="4152"/>
      <c r="B96" s="3338"/>
      <c r="C96" s="3339"/>
      <c r="D96" s="3340"/>
      <c r="E96" s="3341"/>
      <c r="F96" s="3625"/>
      <c r="G96" s="3626"/>
      <c r="H96" s="3626" t="s">
        <v>1672</v>
      </c>
      <c r="I96" s="3626"/>
      <c r="J96" s="3627"/>
      <c r="K96" s="3345"/>
      <c r="L96" s="3345"/>
      <c r="M96" s="3345"/>
      <c r="N96" s="3319"/>
    </row>
    <row r="97" spans="1:18" ht="13.15" customHeight="1">
      <c r="A97" s="4152"/>
      <c r="B97" s="3347"/>
      <c r="C97" s="3347"/>
      <c r="D97" s="3321"/>
      <c r="E97" s="3325"/>
      <c r="F97" s="3628"/>
      <c r="G97" s="3629" t="s">
        <v>1673</v>
      </c>
      <c r="H97" s="3629"/>
      <c r="I97" s="3629"/>
      <c r="J97" s="3630"/>
      <c r="K97" s="3350"/>
      <c r="L97" s="3350"/>
      <c r="M97" s="3350"/>
      <c r="N97" s="3319"/>
    </row>
    <row r="98" spans="1:18" ht="13.15" customHeight="1">
      <c r="A98" s="4152"/>
      <c r="B98" s="3347"/>
      <c r="C98" s="3347"/>
      <c r="D98" s="3321"/>
      <c r="E98" s="3325"/>
      <c r="F98" s="3631" t="s">
        <v>1674</v>
      </c>
      <c r="G98" s="3631" t="s">
        <v>1675</v>
      </c>
      <c r="H98" s="3631" t="s">
        <v>1676</v>
      </c>
      <c r="I98" s="3631"/>
      <c r="J98" s="3599" t="s">
        <v>1677</v>
      </c>
      <c r="K98" s="3350"/>
      <c r="L98" s="3350"/>
      <c r="M98" s="3350"/>
      <c r="N98" s="3319"/>
    </row>
    <row r="99" spans="1:18" ht="13.15" customHeight="1">
      <c r="A99" s="4152"/>
      <c r="B99" s="3347" t="s">
        <v>7</v>
      </c>
      <c r="C99" s="3347" t="s">
        <v>71</v>
      </c>
      <c r="D99" s="3321"/>
      <c r="E99" s="3353" t="s">
        <v>1678</v>
      </c>
      <c r="F99" s="3631" t="s">
        <v>1679</v>
      </c>
      <c r="G99" s="3631" t="s">
        <v>1680</v>
      </c>
      <c r="H99" s="3631" t="s">
        <v>1681</v>
      </c>
      <c r="I99" s="3631" t="s">
        <v>1682</v>
      </c>
      <c r="J99" s="3599" t="s">
        <v>1683</v>
      </c>
      <c r="K99" s="3347" t="s">
        <v>1684</v>
      </c>
      <c r="L99" s="3347" t="s">
        <v>319</v>
      </c>
      <c r="M99" s="3347" t="s">
        <v>7</v>
      </c>
      <c r="N99" s="3319"/>
    </row>
    <row r="100" spans="1:18" ht="15.75" customHeight="1">
      <c r="A100" s="4152"/>
      <c r="B100" s="3354" t="s">
        <v>17</v>
      </c>
      <c r="C100" s="3354" t="s">
        <v>79</v>
      </c>
      <c r="D100" s="3328"/>
      <c r="E100" s="3355" t="s">
        <v>24</v>
      </c>
      <c r="F100" s="3632" t="s">
        <v>25</v>
      </c>
      <c r="G100" s="3632" t="s">
        <v>26</v>
      </c>
      <c r="H100" s="3632" t="s">
        <v>27</v>
      </c>
      <c r="I100" s="3632" t="s">
        <v>28</v>
      </c>
      <c r="J100" s="3633" t="s">
        <v>29</v>
      </c>
      <c r="K100" s="3354" t="s">
        <v>30</v>
      </c>
      <c r="L100" s="3354" t="s">
        <v>31</v>
      </c>
      <c r="M100" s="3354" t="s">
        <v>17</v>
      </c>
      <c r="N100" s="3319"/>
    </row>
    <row r="101" spans="1:18" ht="13.15" customHeight="1">
      <c r="A101" s="4152"/>
      <c r="B101" s="3347"/>
      <c r="C101" s="3347"/>
      <c r="D101" s="3337" t="s">
        <v>1720</v>
      </c>
      <c r="E101" s="3353"/>
      <c r="F101" s="3610"/>
      <c r="G101" s="3610"/>
      <c r="H101" s="3610"/>
      <c r="I101" s="3610"/>
      <c r="J101" s="3610"/>
      <c r="K101" s="3610"/>
      <c r="L101" s="3607"/>
      <c r="M101" s="3347"/>
      <c r="N101" s="3319"/>
    </row>
    <row r="102" spans="1:18" s="3375" customFormat="1" ht="13.15" customHeight="1">
      <c r="A102" s="4152"/>
      <c r="B102" s="3374">
        <v>136</v>
      </c>
      <c r="C102" s="3354" t="s">
        <v>98</v>
      </c>
      <c r="D102" s="3328"/>
      <c r="E102" s="3370" t="s">
        <v>1756</v>
      </c>
      <c r="F102" s="3635">
        <v>0</v>
      </c>
      <c r="G102" s="3635">
        <v>0</v>
      </c>
      <c r="H102" s="3635"/>
      <c r="I102" s="3635"/>
      <c r="J102" s="3635">
        <f>SUM(F102:I102)</f>
        <v>0</v>
      </c>
      <c r="K102" s="3635"/>
      <c r="L102" s="3635">
        <f t="shared" ref="L102:L116" si="6">K102+J102</f>
        <v>0</v>
      </c>
      <c r="M102" s="3354">
        <f>M91+1</f>
        <v>136</v>
      </c>
      <c r="N102" s="3319"/>
      <c r="P102" s="3376"/>
      <c r="Q102" s="3312"/>
      <c r="R102" s="3312"/>
    </row>
    <row r="103" spans="1:18" ht="15">
      <c r="A103" s="4152"/>
      <c r="B103" s="3372">
        <v>137</v>
      </c>
      <c r="C103" s="3360" t="s">
        <v>98</v>
      </c>
      <c r="D103" s="3334"/>
      <c r="E103" s="3344" t="s">
        <v>1757</v>
      </c>
      <c r="F103" s="3612">
        <v>0</v>
      </c>
      <c r="G103" s="3612">
        <v>0</v>
      </c>
      <c r="H103" s="3612"/>
      <c r="I103" s="3612"/>
      <c r="J103" s="3612">
        <f>SUM(F103:I103)</f>
        <v>0</v>
      </c>
      <c r="K103" s="3613"/>
      <c r="L103" s="3613">
        <f t="shared" si="6"/>
        <v>0</v>
      </c>
      <c r="M103" s="3360">
        <v>137</v>
      </c>
      <c r="N103" s="3319"/>
    </row>
    <row r="104" spans="1:18">
      <c r="A104" s="4152"/>
      <c r="B104" s="3372">
        <v>138</v>
      </c>
      <c r="C104" s="3360" t="s">
        <v>98</v>
      </c>
      <c r="D104" s="3334"/>
      <c r="E104" s="3344" t="s">
        <v>1758</v>
      </c>
      <c r="F104" s="3612">
        <v>0</v>
      </c>
      <c r="G104" s="3612">
        <v>0</v>
      </c>
      <c r="H104" s="3612"/>
      <c r="I104" s="3612">
        <v>6103</v>
      </c>
      <c r="J104" s="3612">
        <f>SUM(F104:I104)</f>
        <v>6103</v>
      </c>
      <c r="K104" s="3613"/>
      <c r="L104" s="3613">
        <f t="shared" si="6"/>
        <v>6103</v>
      </c>
      <c r="M104" s="3360">
        <v>138</v>
      </c>
      <c r="N104" s="3359"/>
    </row>
    <row r="105" spans="1:18">
      <c r="A105" s="4152"/>
      <c r="B105" s="3372">
        <v>139</v>
      </c>
      <c r="C105" s="3377"/>
      <c r="D105" s="3335"/>
      <c r="E105" s="3344" t="s">
        <v>1759</v>
      </c>
      <c r="F105" s="3612">
        <v>0</v>
      </c>
      <c r="G105" s="3612">
        <v>0</v>
      </c>
      <c r="H105" s="3612"/>
      <c r="I105" s="3612"/>
      <c r="J105" s="3612">
        <f t="shared" ref="J105:J116" si="7">SUM(F105:I105)</f>
        <v>0</v>
      </c>
      <c r="K105" s="3613"/>
      <c r="L105" s="3613">
        <f t="shared" si="6"/>
        <v>0</v>
      </c>
      <c r="M105" s="3360">
        <v>139</v>
      </c>
      <c r="N105" s="3359"/>
    </row>
    <row r="106" spans="1:18">
      <c r="A106" s="4152"/>
      <c r="B106" s="3372">
        <v>140</v>
      </c>
      <c r="C106" s="3377"/>
      <c r="D106" s="3335"/>
      <c r="E106" s="3344" t="s">
        <v>1760</v>
      </c>
      <c r="F106" s="3612">
        <v>0</v>
      </c>
      <c r="G106" s="3612">
        <v>0</v>
      </c>
      <c r="H106" s="3612"/>
      <c r="I106" s="3612"/>
      <c r="J106" s="3612">
        <f t="shared" si="7"/>
        <v>0</v>
      </c>
      <c r="K106" s="3613"/>
      <c r="L106" s="3613">
        <f t="shared" si="6"/>
        <v>0</v>
      </c>
      <c r="M106" s="3360">
        <v>140</v>
      </c>
      <c r="N106" s="3359"/>
    </row>
    <row r="107" spans="1:18">
      <c r="A107" s="3378"/>
      <c r="B107" s="3372">
        <v>141</v>
      </c>
      <c r="C107" s="3377"/>
      <c r="D107" s="3335"/>
      <c r="E107" s="3344" t="s">
        <v>1761</v>
      </c>
      <c r="F107" s="3612">
        <v>0</v>
      </c>
      <c r="G107" s="3612">
        <v>0</v>
      </c>
      <c r="H107" s="3612"/>
      <c r="I107" s="3612"/>
      <c r="J107" s="3612">
        <f t="shared" si="7"/>
        <v>0</v>
      </c>
      <c r="K107" s="3613"/>
      <c r="L107" s="3613">
        <f t="shared" si="6"/>
        <v>0</v>
      </c>
      <c r="M107" s="3360">
        <v>141</v>
      </c>
      <c r="N107" s="3361"/>
    </row>
    <row r="108" spans="1:18">
      <c r="A108" s="3337"/>
      <c r="B108" s="3372">
        <v>142</v>
      </c>
      <c r="C108" s="3377"/>
      <c r="D108" s="3335"/>
      <c r="E108" s="3344" t="s">
        <v>1762</v>
      </c>
      <c r="F108" s="3612">
        <v>0</v>
      </c>
      <c r="G108" s="3612">
        <v>0</v>
      </c>
      <c r="H108" s="3612"/>
      <c r="I108" s="3612"/>
      <c r="J108" s="3612">
        <f t="shared" si="7"/>
        <v>0</v>
      </c>
      <c r="K108" s="3613"/>
      <c r="L108" s="3613">
        <f t="shared" si="6"/>
        <v>0</v>
      </c>
      <c r="M108" s="3360">
        <v>142</v>
      </c>
      <c r="N108" s="3361"/>
    </row>
    <row r="109" spans="1:18">
      <c r="A109" s="3337"/>
      <c r="B109" s="3372">
        <v>143</v>
      </c>
      <c r="C109" s="3377"/>
      <c r="D109" s="3335"/>
      <c r="E109" s="3344" t="s">
        <v>1763</v>
      </c>
      <c r="F109" s="3612">
        <v>0</v>
      </c>
      <c r="G109" s="3612">
        <v>0</v>
      </c>
      <c r="H109" s="3612"/>
      <c r="I109" s="3612"/>
      <c r="J109" s="3612">
        <f t="shared" si="7"/>
        <v>0</v>
      </c>
      <c r="K109" s="3613"/>
      <c r="L109" s="3613">
        <f t="shared" si="6"/>
        <v>0</v>
      </c>
      <c r="M109" s="3360">
        <v>143</v>
      </c>
      <c r="N109" s="3363"/>
    </row>
    <row r="110" spans="1:18">
      <c r="A110" s="3337"/>
      <c r="B110" s="3372">
        <v>144</v>
      </c>
      <c r="C110" s="3377"/>
      <c r="D110" s="3335"/>
      <c r="E110" s="3344" t="s">
        <v>1764</v>
      </c>
      <c r="F110" s="3612">
        <v>0</v>
      </c>
      <c r="G110" s="3612">
        <v>0</v>
      </c>
      <c r="H110" s="3612"/>
      <c r="I110" s="3612"/>
      <c r="J110" s="3612">
        <f t="shared" si="7"/>
        <v>0</v>
      </c>
      <c r="K110" s="3613"/>
      <c r="L110" s="3613">
        <f t="shared" si="6"/>
        <v>0</v>
      </c>
      <c r="M110" s="3360">
        <v>144</v>
      </c>
      <c r="N110" s="3361"/>
    </row>
    <row r="111" spans="1:18">
      <c r="A111" s="3337"/>
      <c r="B111" s="3372">
        <v>145</v>
      </c>
      <c r="C111" s="3377"/>
      <c r="D111" s="3335"/>
      <c r="E111" s="3344" t="s">
        <v>1765</v>
      </c>
      <c r="F111" s="3612">
        <v>0</v>
      </c>
      <c r="G111" s="3612">
        <v>0</v>
      </c>
      <c r="H111" s="3612"/>
      <c r="I111" s="3612"/>
      <c r="J111" s="3612">
        <f t="shared" si="7"/>
        <v>0</v>
      </c>
      <c r="K111" s="3613"/>
      <c r="L111" s="3613">
        <f t="shared" si="6"/>
        <v>0</v>
      </c>
      <c r="M111" s="3360">
        <v>145</v>
      </c>
      <c r="N111" s="3361"/>
    </row>
    <row r="112" spans="1:18">
      <c r="A112" s="3337"/>
      <c r="B112" s="3372">
        <v>146</v>
      </c>
      <c r="C112" s="3377"/>
      <c r="D112" s="3335"/>
      <c r="E112" s="3344" t="s">
        <v>1766</v>
      </c>
      <c r="F112" s="3612">
        <v>0</v>
      </c>
      <c r="G112" s="3612">
        <v>0</v>
      </c>
      <c r="H112" s="3612"/>
      <c r="I112" s="3612"/>
      <c r="J112" s="3612">
        <f t="shared" si="7"/>
        <v>0</v>
      </c>
      <c r="K112" s="3613"/>
      <c r="L112" s="3613">
        <f t="shared" si="6"/>
        <v>0</v>
      </c>
      <c r="M112" s="3360">
        <v>146</v>
      </c>
      <c r="N112" s="3361"/>
    </row>
    <row r="113" spans="1:14">
      <c r="A113" s="3337"/>
      <c r="B113" s="3372">
        <v>147</v>
      </c>
      <c r="C113" s="3377"/>
      <c r="D113" s="3335"/>
      <c r="E113" s="3344" t="s">
        <v>1767</v>
      </c>
      <c r="F113" s="3612">
        <v>0</v>
      </c>
      <c r="G113" s="3612">
        <v>0</v>
      </c>
      <c r="H113" s="3612"/>
      <c r="I113" s="3612"/>
      <c r="J113" s="3612">
        <f t="shared" si="7"/>
        <v>0</v>
      </c>
      <c r="K113" s="3613"/>
      <c r="L113" s="3613">
        <f t="shared" si="6"/>
        <v>0</v>
      </c>
      <c r="M113" s="3360">
        <v>147</v>
      </c>
      <c r="N113" s="3361"/>
    </row>
    <row r="114" spans="1:14">
      <c r="A114" s="3337"/>
      <c r="B114" s="3372">
        <v>148</v>
      </c>
      <c r="C114" s="3377"/>
      <c r="D114" s="3335"/>
      <c r="E114" s="3344" t="s">
        <v>1768</v>
      </c>
      <c r="F114" s="3612"/>
      <c r="G114" s="3612"/>
      <c r="H114" s="3612"/>
      <c r="I114" s="3612"/>
      <c r="J114" s="3612">
        <f t="shared" si="7"/>
        <v>0</v>
      </c>
      <c r="K114" s="3613"/>
      <c r="L114" s="3613">
        <f t="shared" si="6"/>
        <v>0</v>
      </c>
      <c r="M114" s="3360">
        <v>148</v>
      </c>
      <c r="N114" s="3363"/>
    </row>
    <row r="115" spans="1:14">
      <c r="A115" s="3337"/>
      <c r="B115" s="3372">
        <v>149</v>
      </c>
      <c r="C115" s="3377"/>
      <c r="D115" s="3335"/>
      <c r="E115" s="3344" t="s">
        <v>1769</v>
      </c>
      <c r="F115" s="3612"/>
      <c r="G115" s="3612"/>
      <c r="H115" s="3612"/>
      <c r="I115" s="3612"/>
      <c r="J115" s="3612">
        <f t="shared" si="7"/>
        <v>0</v>
      </c>
      <c r="K115" s="3613"/>
      <c r="L115" s="3613">
        <f t="shared" si="6"/>
        <v>0</v>
      </c>
      <c r="M115" s="3360">
        <v>149</v>
      </c>
      <c r="N115" s="3363"/>
    </row>
    <row r="116" spans="1:14">
      <c r="A116" s="3337"/>
      <c r="B116" s="3372">
        <v>150</v>
      </c>
      <c r="C116" s="3377"/>
      <c r="D116" s="3335"/>
      <c r="E116" s="3344" t="s">
        <v>1770</v>
      </c>
      <c r="F116" s="3612"/>
      <c r="G116" s="3612"/>
      <c r="H116" s="3612"/>
      <c r="I116" s="3612"/>
      <c r="J116" s="3612">
        <f t="shared" si="7"/>
        <v>0</v>
      </c>
      <c r="K116" s="3613"/>
      <c r="L116" s="3613">
        <f t="shared" si="6"/>
        <v>0</v>
      </c>
      <c r="M116" s="3360">
        <v>150</v>
      </c>
      <c r="N116" s="3363"/>
    </row>
    <row r="117" spans="1:14">
      <c r="A117" s="3337"/>
      <c r="B117" s="3360"/>
      <c r="C117" s="3377"/>
      <c r="D117" s="3335"/>
      <c r="E117" s="3344" t="s">
        <v>1771</v>
      </c>
      <c r="F117" s="3612">
        <f>SUM(F22:F46)+SUM(F57:F91)+SUM(F102:F116)</f>
        <v>0</v>
      </c>
      <c r="G117" s="3612">
        <f>SUM(G22:G46)+SUM(G57:G91)+SUM(G102:G116)</f>
        <v>3</v>
      </c>
      <c r="H117" s="3612">
        <f>SUM(H22:H46)+SUM(H57:H91)+SUM(H102:H116)</f>
        <v>104</v>
      </c>
      <c r="I117" s="3612">
        <f>SUM(I22:I46)+SUM(I57:I91)+SUM(I102:I116)</f>
        <v>6105</v>
      </c>
      <c r="J117" s="3612">
        <f>SUM(J22:J46)+SUM(J57:J91)+SUM(J102:J116)</f>
        <v>6212</v>
      </c>
      <c r="K117" s="3613"/>
      <c r="L117" s="3613">
        <f>F117+G117+H117+I117</f>
        <v>6212</v>
      </c>
      <c r="M117" s="3360"/>
      <c r="N117" s="3363"/>
    </row>
    <row r="118" spans="1:14">
      <c r="A118" s="3337"/>
      <c r="B118" s="3360">
        <v>151</v>
      </c>
      <c r="C118" s="3377"/>
      <c r="D118" s="3335"/>
      <c r="E118" s="3344" t="s">
        <v>1772</v>
      </c>
      <c r="F118" s="3612">
        <f>F117+F19</f>
        <v>0</v>
      </c>
      <c r="G118" s="3612">
        <f t="shared" ref="G118:J118" si="8">G117+G19</f>
        <v>44</v>
      </c>
      <c r="H118" s="3612">
        <f t="shared" si="8"/>
        <v>133</v>
      </c>
      <c r="I118" s="3612">
        <f t="shared" si="8"/>
        <v>6124</v>
      </c>
      <c r="J118" s="3612">
        <f t="shared" si="8"/>
        <v>6301</v>
      </c>
      <c r="K118" s="3613"/>
      <c r="L118" s="3613">
        <f>F118+G118+H118+I118</f>
        <v>6301</v>
      </c>
      <c r="M118" s="3360">
        <v>151</v>
      </c>
      <c r="N118" s="3363"/>
    </row>
    <row r="119" spans="1:14">
      <c r="A119" s="3337"/>
      <c r="B119" s="3371"/>
      <c r="C119" s="3347"/>
      <c r="D119" s="3337" t="s">
        <v>1773</v>
      </c>
      <c r="E119" s="3353"/>
      <c r="F119" s="3611">
        <v>0</v>
      </c>
      <c r="G119" s="3611">
        <v>0</v>
      </c>
      <c r="H119" s="3611">
        <v>0</v>
      </c>
      <c r="I119" s="3611">
        <v>0</v>
      </c>
      <c r="J119" s="3611"/>
      <c r="K119" s="3610"/>
      <c r="L119" s="3607"/>
      <c r="M119" s="3350"/>
      <c r="N119" s="3363"/>
    </row>
    <row r="120" spans="1:14">
      <c r="A120" s="3337"/>
      <c r="B120" s="3371"/>
      <c r="C120" s="3347"/>
      <c r="D120" s="3337" t="s">
        <v>1774</v>
      </c>
      <c r="E120" s="3353"/>
      <c r="F120" s="3611">
        <v>0</v>
      </c>
      <c r="G120" s="3611">
        <v>0</v>
      </c>
      <c r="H120" s="3611">
        <v>0</v>
      </c>
      <c r="I120" s="3611">
        <v>0</v>
      </c>
      <c r="J120" s="3611"/>
      <c r="K120" s="3610"/>
      <c r="L120" s="3607"/>
      <c r="M120" s="3350"/>
      <c r="N120" s="3363"/>
    </row>
    <row r="121" spans="1:14">
      <c r="A121" s="3337"/>
      <c r="B121" s="3371">
        <v>201</v>
      </c>
      <c r="C121" s="3347"/>
      <c r="D121" s="3365"/>
      <c r="E121" s="3353" t="s">
        <v>1775</v>
      </c>
      <c r="F121" s="3611"/>
      <c r="G121" s="3611"/>
      <c r="H121" s="3611"/>
      <c r="I121" s="3611"/>
      <c r="J121" s="3610">
        <f>SUM(F121:I121)</f>
        <v>0</v>
      </c>
      <c r="K121" s="3610"/>
      <c r="L121" s="3610">
        <f t="shared" ref="L121:L137" si="9">K121+J121</f>
        <v>0</v>
      </c>
      <c r="M121" s="3347">
        <v>201</v>
      </c>
      <c r="N121" s="3363"/>
    </row>
    <row r="122" spans="1:14">
      <c r="A122" s="3337"/>
      <c r="B122" s="3372">
        <v>202</v>
      </c>
      <c r="C122" s="3360" t="s">
        <v>98</v>
      </c>
      <c r="D122" s="3334"/>
      <c r="E122" s="3344" t="s">
        <v>1776</v>
      </c>
      <c r="F122" s="3612"/>
      <c r="G122" s="3612"/>
      <c r="H122" s="3612"/>
      <c r="I122" s="3612"/>
      <c r="J122" s="3613">
        <f t="shared" ref="J122:J137" si="10">SUM(F122:I122)</f>
        <v>0</v>
      </c>
      <c r="K122" s="3613"/>
      <c r="L122" s="3613">
        <f t="shared" si="9"/>
        <v>0</v>
      </c>
      <c r="M122" s="3360">
        <v>202</v>
      </c>
      <c r="N122" s="3363"/>
    </row>
    <row r="123" spans="1:14">
      <c r="A123" s="3337"/>
      <c r="B123" s="3372">
        <v>203</v>
      </c>
      <c r="C123" s="3360" t="s">
        <v>98</v>
      </c>
      <c r="D123" s="3334"/>
      <c r="E123" s="3344" t="s">
        <v>1777</v>
      </c>
      <c r="F123" s="3612"/>
      <c r="G123" s="3612"/>
      <c r="H123" s="3612"/>
      <c r="I123" s="3612"/>
      <c r="J123" s="3613">
        <f t="shared" si="10"/>
        <v>0</v>
      </c>
      <c r="K123" s="3613"/>
      <c r="L123" s="3613">
        <f t="shared" si="9"/>
        <v>0</v>
      </c>
      <c r="M123" s="3360">
        <v>203</v>
      </c>
      <c r="N123" s="3363"/>
    </row>
    <row r="124" spans="1:14">
      <c r="A124" s="3337"/>
      <c r="B124" s="3372">
        <v>204</v>
      </c>
      <c r="C124" s="3360"/>
      <c r="D124" s="3334"/>
      <c r="E124" s="3344" t="s">
        <v>1778</v>
      </c>
      <c r="F124" s="3612"/>
      <c r="G124" s="3612"/>
      <c r="H124" s="3612"/>
      <c r="I124" s="3612"/>
      <c r="J124" s="3613">
        <f t="shared" si="10"/>
        <v>0</v>
      </c>
      <c r="K124" s="3613"/>
      <c r="L124" s="3613">
        <f t="shared" si="9"/>
        <v>0</v>
      </c>
      <c r="M124" s="3360">
        <v>204</v>
      </c>
      <c r="N124" s="3363"/>
    </row>
    <row r="125" spans="1:14">
      <c r="A125" s="3337"/>
      <c r="B125" s="3372">
        <v>205</v>
      </c>
      <c r="C125" s="3360"/>
      <c r="D125" s="3334"/>
      <c r="E125" s="3379" t="s">
        <v>1779</v>
      </c>
      <c r="F125" s="3612"/>
      <c r="G125" s="3612"/>
      <c r="H125" s="3612"/>
      <c r="I125" s="3612"/>
      <c r="J125" s="3613">
        <f t="shared" si="10"/>
        <v>0</v>
      </c>
      <c r="K125" s="3613"/>
      <c r="L125" s="3613">
        <f t="shared" si="9"/>
        <v>0</v>
      </c>
      <c r="M125" s="3360">
        <v>205</v>
      </c>
      <c r="N125" s="3363"/>
    </row>
    <row r="126" spans="1:14">
      <c r="A126" s="3337"/>
      <c r="B126" s="3372">
        <v>206</v>
      </c>
      <c r="C126" s="3360"/>
      <c r="D126" s="3334"/>
      <c r="E126" s="3379" t="s">
        <v>1780</v>
      </c>
      <c r="F126" s="3612"/>
      <c r="G126" s="3612"/>
      <c r="H126" s="3612"/>
      <c r="I126" s="3612"/>
      <c r="J126" s="3613">
        <f t="shared" si="10"/>
        <v>0</v>
      </c>
      <c r="K126" s="3613"/>
      <c r="L126" s="3613">
        <f t="shared" si="9"/>
        <v>0</v>
      </c>
      <c r="M126" s="3360">
        <v>206</v>
      </c>
      <c r="N126" s="4146" t="s">
        <v>3463</v>
      </c>
    </row>
    <row r="127" spans="1:14">
      <c r="A127" s="3337"/>
      <c r="B127" s="3372">
        <v>207</v>
      </c>
      <c r="C127" s="3360" t="s">
        <v>98</v>
      </c>
      <c r="D127" s="3334"/>
      <c r="E127" s="3379" t="s">
        <v>1781</v>
      </c>
      <c r="F127" s="3612"/>
      <c r="G127" s="3612"/>
      <c r="H127" s="3612"/>
      <c r="I127" s="3612"/>
      <c r="J127" s="3613">
        <f t="shared" si="10"/>
        <v>0</v>
      </c>
      <c r="K127" s="3613"/>
      <c r="L127" s="3613">
        <f t="shared" si="9"/>
        <v>0</v>
      </c>
      <c r="M127" s="3360">
        <v>207</v>
      </c>
      <c r="N127" s="4149"/>
    </row>
    <row r="128" spans="1:14">
      <c r="A128" s="3337"/>
      <c r="B128" s="3372">
        <v>208</v>
      </c>
      <c r="C128" s="3360" t="s">
        <v>98</v>
      </c>
      <c r="D128" s="3334"/>
      <c r="E128" s="3379" t="s">
        <v>1782</v>
      </c>
      <c r="F128" s="3612"/>
      <c r="G128" s="3612"/>
      <c r="H128" s="3612"/>
      <c r="I128" s="3612"/>
      <c r="J128" s="3613">
        <f t="shared" si="10"/>
        <v>0</v>
      </c>
      <c r="K128" s="3613"/>
      <c r="L128" s="3613">
        <f t="shared" si="9"/>
        <v>0</v>
      </c>
      <c r="M128" s="3360">
        <v>208</v>
      </c>
      <c r="N128" s="4149"/>
    </row>
    <row r="129" spans="1:14">
      <c r="A129" s="3337"/>
      <c r="B129" s="3372">
        <v>209</v>
      </c>
      <c r="C129" s="3360"/>
      <c r="D129" s="3334"/>
      <c r="E129" s="3379" t="s">
        <v>1783</v>
      </c>
      <c r="F129" s="3612"/>
      <c r="G129" s="3612"/>
      <c r="H129" s="3612"/>
      <c r="I129" s="3612"/>
      <c r="J129" s="3613">
        <f t="shared" si="10"/>
        <v>0</v>
      </c>
      <c r="K129" s="3613"/>
      <c r="L129" s="3613">
        <f t="shared" si="9"/>
        <v>0</v>
      </c>
      <c r="M129" s="3360">
        <v>209</v>
      </c>
      <c r="N129" s="4149"/>
    </row>
    <row r="130" spans="1:14">
      <c r="A130" s="3337"/>
      <c r="B130" s="3372">
        <v>210</v>
      </c>
      <c r="C130" s="3360" t="s">
        <v>98</v>
      </c>
      <c r="D130" s="3334"/>
      <c r="E130" s="3379" t="s">
        <v>1784</v>
      </c>
      <c r="F130" s="3612"/>
      <c r="G130" s="3612"/>
      <c r="H130" s="3612"/>
      <c r="I130" s="3612"/>
      <c r="J130" s="3613">
        <f t="shared" si="10"/>
        <v>0</v>
      </c>
      <c r="K130" s="3613"/>
      <c r="L130" s="3613">
        <f t="shared" si="9"/>
        <v>0</v>
      </c>
      <c r="M130" s="3360">
        <v>210</v>
      </c>
      <c r="N130" s="4149"/>
    </row>
    <row r="131" spans="1:14">
      <c r="A131" s="3337"/>
      <c r="B131" s="3372">
        <v>211</v>
      </c>
      <c r="C131" s="3360" t="s">
        <v>98</v>
      </c>
      <c r="D131" s="3334"/>
      <c r="E131" s="3379" t="s">
        <v>1785</v>
      </c>
      <c r="F131" s="3612"/>
      <c r="G131" s="3612"/>
      <c r="H131" s="3612"/>
      <c r="I131" s="3612"/>
      <c r="J131" s="3613">
        <f t="shared" si="10"/>
        <v>0</v>
      </c>
      <c r="K131" s="3613"/>
      <c r="L131" s="3613">
        <f t="shared" si="9"/>
        <v>0</v>
      </c>
      <c r="M131" s="3360">
        <v>211</v>
      </c>
      <c r="N131" s="4149"/>
    </row>
    <row r="132" spans="1:14">
      <c r="A132" s="3337"/>
      <c r="B132" s="3372">
        <v>212</v>
      </c>
      <c r="C132" s="3360" t="s">
        <v>98</v>
      </c>
      <c r="D132" s="3334"/>
      <c r="E132" s="3379" t="s">
        <v>1786</v>
      </c>
      <c r="F132" s="3612"/>
      <c r="G132" s="3612"/>
      <c r="H132" s="3612"/>
      <c r="I132" s="3612"/>
      <c r="J132" s="3613">
        <f t="shared" si="10"/>
        <v>0</v>
      </c>
      <c r="K132" s="3613"/>
      <c r="L132" s="3613">
        <f t="shared" si="9"/>
        <v>0</v>
      </c>
      <c r="M132" s="3360">
        <v>212</v>
      </c>
      <c r="N132" s="4149"/>
    </row>
    <row r="133" spans="1:14">
      <c r="A133" s="3337"/>
      <c r="B133" s="3372">
        <v>213</v>
      </c>
      <c r="C133" s="3360" t="s">
        <v>98</v>
      </c>
      <c r="D133" s="3334"/>
      <c r="E133" s="3379" t="s">
        <v>983</v>
      </c>
      <c r="F133" s="3612"/>
      <c r="G133" s="3612"/>
      <c r="H133" s="3612"/>
      <c r="I133" s="3612">
        <v>3448</v>
      </c>
      <c r="J133" s="3613">
        <f t="shared" si="10"/>
        <v>3448</v>
      </c>
      <c r="K133" s="3613"/>
      <c r="L133" s="3613">
        <f t="shared" si="9"/>
        <v>3448</v>
      </c>
      <c r="M133" s="3360">
        <v>213</v>
      </c>
      <c r="N133" s="4149"/>
    </row>
    <row r="134" spans="1:14">
      <c r="A134" s="3337"/>
      <c r="B134" s="3372">
        <v>214</v>
      </c>
      <c r="C134" s="3360"/>
      <c r="D134" s="3334"/>
      <c r="E134" s="3379" t="s">
        <v>1787</v>
      </c>
      <c r="F134" s="3612"/>
      <c r="G134" s="3612"/>
      <c r="H134" s="3612"/>
      <c r="I134" s="3612"/>
      <c r="J134" s="3613">
        <f t="shared" si="10"/>
        <v>0</v>
      </c>
      <c r="K134" s="3613"/>
      <c r="L134" s="3613">
        <f t="shared" si="9"/>
        <v>0</v>
      </c>
      <c r="M134" s="3360">
        <v>214</v>
      </c>
      <c r="N134" s="4149"/>
    </row>
    <row r="135" spans="1:14">
      <c r="A135" s="3337"/>
      <c r="B135" s="3372">
        <v>215</v>
      </c>
      <c r="C135" s="3360"/>
      <c r="D135" s="3334"/>
      <c r="E135" s="3379" t="s">
        <v>1788</v>
      </c>
      <c r="F135" s="3612"/>
      <c r="G135" s="3612"/>
      <c r="H135" s="3612"/>
      <c r="I135" s="3612"/>
      <c r="J135" s="3613">
        <f t="shared" si="10"/>
        <v>0</v>
      </c>
      <c r="K135" s="3613"/>
      <c r="L135" s="3613">
        <f t="shared" si="9"/>
        <v>0</v>
      </c>
      <c r="M135" s="3360">
        <v>215</v>
      </c>
      <c r="N135" s="4149"/>
    </row>
    <row r="136" spans="1:14" ht="13.15" customHeight="1">
      <c r="A136" s="3337"/>
      <c r="B136" s="3372">
        <v>216</v>
      </c>
      <c r="C136" s="3360" t="s">
        <v>98</v>
      </c>
      <c r="D136" s="3334"/>
      <c r="E136" s="3379" t="s">
        <v>1789</v>
      </c>
      <c r="F136" s="3612">
        <v>0</v>
      </c>
      <c r="G136" s="3612"/>
      <c r="H136" s="3612"/>
      <c r="I136" s="3612"/>
      <c r="J136" s="3613">
        <f t="shared" si="10"/>
        <v>0</v>
      </c>
      <c r="K136" s="3613"/>
      <c r="L136" s="3613">
        <f t="shared" si="9"/>
        <v>0</v>
      </c>
      <c r="M136" s="3360">
        <v>216</v>
      </c>
      <c r="N136" s="4149"/>
    </row>
    <row r="137" spans="1:14">
      <c r="A137" s="3337"/>
      <c r="B137" s="3374">
        <v>217</v>
      </c>
      <c r="C137" s="3354"/>
      <c r="D137" s="3328"/>
      <c r="E137" s="3370" t="s">
        <v>1790</v>
      </c>
      <c r="F137" s="3634">
        <v>0</v>
      </c>
      <c r="G137" s="3634"/>
      <c r="H137" s="3634"/>
      <c r="I137" s="3634"/>
      <c r="J137" s="3613">
        <f t="shared" si="10"/>
        <v>0</v>
      </c>
      <c r="K137" s="3635"/>
      <c r="L137" s="3635">
        <f t="shared" si="9"/>
        <v>0</v>
      </c>
      <c r="M137" s="3354">
        <v>217</v>
      </c>
      <c r="N137" s="4149"/>
    </row>
    <row r="138" spans="1:14" ht="15" customHeight="1">
      <c r="A138" s="3337"/>
      <c r="B138" s="3308" t="s">
        <v>3216</v>
      </c>
      <c r="C138" s="3309"/>
      <c r="D138" s="3309"/>
      <c r="E138" s="3309"/>
      <c r="F138" s="3615"/>
      <c r="G138" s="3615"/>
      <c r="H138" s="3615"/>
      <c r="I138" s="3615"/>
      <c r="J138" s="3616"/>
      <c r="K138" s="3310"/>
      <c r="L138" s="3309"/>
      <c r="M138" s="3311"/>
      <c r="N138" s="4150" t="s">
        <v>3535</v>
      </c>
    </row>
    <row r="139" spans="1:14" ht="14.25" customHeight="1">
      <c r="A139" s="3337"/>
      <c r="B139" s="3314" t="s">
        <v>295</v>
      </c>
      <c r="C139" s="3315"/>
      <c r="D139" s="3315"/>
      <c r="E139" s="3316"/>
      <c r="F139" s="3618"/>
      <c r="G139" s="3618"/>
      <c r="H139" s="3618"/>
      <c r="I139" s="3618"/>
      <c r="J139" s="3619"/>
      <c r="K139" s="3317"/>
      <c r="L139" s="3315"/>
      <c r="M139" s="3318"/>
      <c r="N139" s="4151"/>
    </row>
    <row r="140" spans="1:14" ht="15.75" customHeight="1">
      <c r="A140" s="3337"/>
      <c r="B140" s="3368"/>
      <c r="C140" s="3328"/>
      <c r="D140" s="3328"/>
      <c r="E140" s="3369"/>
      <c r="F140" s="3621"/>
      <c r="G140" s="3622"/>
      <c r="H140" s="3621"/>
      <c r="I140" s="3621"/>
      <c r="J140" s="3623"/>
      <c r="K140" s="3330"/>
      <c r="L140" s="3329"/>
      <c r="M140" s="3370"/>
      <c r="N140" s="4151"/>
    </row>
    <row r="141" spans="1:14">
      <c r="A141" s="3337"/>
      <c r="B141" s="3333"/>
      <c r="C141" s="3334"/>
      <c r="D141" s="3334"/>
      <c r="E141" s="3335"/>
      <c r="F141" s="3624"/>
      <c r="G141" s="3622"/>
      <c r="H141" s="3622"/>
      <c r="I141" s="3622"/>
      <c r="J141" s="3623"/>
      <c r="K141" s="3325"/>
      <c r="L141" s="3337"/>
      <c r="M141" s="3353"/>
      <c r="N141" s="4151"/>
    </row>
    <row r="142" spans="1:14">
      <c r="A142" s="3337"/>
      <c r="B142" s="3338"/>
      <c r="C142" s="3339"/>
      <c r="D142" s="3340"/>
      <c r="E142" s="3341"/>
      <c r="F142" s="3625"/>
      <c r="G142" s="3626"/>
      <c r="H142" s="3626" t="s">
        <v>1672</v>
      </c>
      <c r="I142" s="3626"/>
      <c r="J142" s="3627"/>
      <c r="K142" s="3345"/>
      <c r="L142" s="3345"/>
      <c r="M142" s="3345"/>
      <c r="N142" s="4151"/>
    </row>
    <row r="143" spans="1:14">
      <c r="A143" s="3337"/>
      <c r="B143" s="3347"/>
      <c r="C143" s="3347"/>
      <c r="D143" s="3321"/>
      <c r="E143" s="3325"/>
      <c r="F143" s="3628"/>
      <c r="G143" s="3629" t="s">
        <v>1673</v>
      </c>
      <c r="H143" s="3629"/>
      <c r="I143" s="3629"/>
      <c r="J143" s="3630"/>
      <c r="K143" s="3350"/>
      <c r="L143" s="3350"/>
      <c r="M143" s="3350"/>
      <c r="N143" s="4151"/>
    </row>
    <row r="144" spans="1:14">
      <c r="A144" s="3337"/>
      <c r="B144" s="3347"/>
      <c r="C144" s="3347"/>
      <c r="D144" s="3321"/>
      <c r="E144" s="3325"/>
      <c r="F144" s="3631" t="s">
        <v>1674</v>
      </c>
      <c r="G144" s="3631" t="s">
        <v>1675</v>
      </c>
      <c r="H144" s="3631" t="s">
        <v>1676</v>
      </c>
      <c r="I144" s="3631"/>
      <c r="J144" s="3599" t="s">
        <v>1677</v>
      </c>
      <c r="K144" s="3350"/>
      <c r="L144" s="3350"/>
      <c r="M144" s="3350"/>
      <c r="N144" s="4151"/>
    </row>
    <row r="145" spans="1:18">
      <c r="A145" s="3337"/>
      <c r="B145" s="3347" t="s">
        <v>7</v>
      </c>
      <c r="C145" s="3347" t="s">
        <v>71</v>
      </c>
      <c r="D145" s="3321"/>
      <c r="E145" s="3353" t="s">
        <v>1678</v>
      </c>
      <c r="F145" s="3631" t="s">
        <v>1679</v>
      </c>
      <c r="G145" s="3631" t="s">
        <v>1680</v>
      </c>
      <c r="H145" s="3631" t="s">
        <v>1681</v>
      </c>
      <c r="I145" s="3631" t="s">
        <v>1682</v>
      </c>
      <c r="J145" s="3599" t="s">
        <v>1683</v>
      </c>
      <c r="K145" s="3347" t="s">
        <v>1684</v>
      </c>
      <c r="L145" s="3347" t="s">
        <v>319</v>
      </c>
      <c r="M145" s="3347" t="s">
        <v>7</v>
      </c>
      <c r="N145" s="4151"/>
    </row>
    <row r="146" spans="1:18">
      <c r="A146" s="3337"/>
      <c r="B146" s="3354" t="s">
        <v>17</v>
      </c>
      <c r="C146" s="3354" t="s">
        <v>79</v>
      </c>
      <c r="D146" s="3328"/>
      <c r="E146" s="3355" t="s">
        <v>24</v>
      </c>
      <c r="F146" s="3632" t="s">
        <v>25</v>
      </c>
      <c r="G146" s="3632" t="s">
        <v>26</v>
      </c>
      <c r="H146" s="3632" t="s">
        <v>27</v>
      </c>
      <c r="I146" s="3632" t="s">
        <v>28</v>
      </c>
      <c r="J146" s="3633" t="s">
        <v>29</v>
      </c>
      <c r="K146" s="3354" t="s">
        <v>30</v>
      </c>
      <c r="L146" s="3354" t="s">
        <v>31</v>
      </c>
      <c r="M146" s="3354" t="s">
        <v>17</v>
      </c>
      <c r="N146" s="4151"/>
    </row>
    <row r="147" spans="1:18">
      <c r="A147" s="3337"/>
      <c r="B147" s="3347"/>
      <c r="C147" s="3347"/>
      <c r="D147" s="3337" t="s">
        <v>1791</v>
      </c>
      <c r="E147" s="3353"/>
      <c r="F147" s="3611"/>
      <c r="G147" s="3611"/>
      <c r="H147" s="3611"/>
      <c r="I147" s="3611"/>
      <c r="J147" s="3630"/>
      <c r="K147" s="3610"/>
      <c r="L147" s="3607"/>
      <c r="M147" s="3347"/>
      <c r="N147" s="4151"/>
    </row>
    <row r="148" spans="1:18" s="3375" customFormat="1">
      <c r="A148" s="3325"/>
      <c r="B148" s="3374">
        <v>218</v>
      </c>
      <c r="C148" s="3354"/>
      <c r="D148" s="3328"/>
      <c r="E148" s="3370" t="s">
        <v>1247</v>
      </c>
      <c r="F148" s="3634"/>
      <c r="G148" s="3634"/>
      <c r="H148" s="3634"/>
      <c r="I148" s="3634"/>
      <c r="J148" s="3634">
        <f>SUM(F148:I148)</f>
        <v>0</v>
      </c>
      <c r="K148" s="3635"/>
      <c r="L148" s="3635">
        <f>K148+J148</f>
        <v>0</v>
      </c>
      <c r="M148" s="3354">
        <v>218</v>
      </c>
      <c r="N148" s="4151"/>
      <c r="P148" s="3376"/>
      <c r="Q148" s="3312"/>
      <c r="R148" s="3312"/>
    </row>
    <row r="149" spans="1:18">
      <c r="A149" s="3337"/>
      <c r="B149" s="3372">
        <v>219</v>
      </c>
      <c r="C149" s="3360"/>
      <c r="D149" s="3334"/>
      <c r="E149" s="3344" t="s">
        <v>1792</v>
      </c>
      <c r="F149" s="3612">
        <f t="shared" ref="F149:J149" si="11">SUM(F121:F137)+F148</f>
        <v>0</v>
      </c>
      <c r="G149" s="3612">
        <f t="shared" si="11"/>
        <v>0</v>
      </c>
      <c r="H149" s="3612">
        <f t="shared" si="11"/>
        <v>0</v>
      </c>
      <c r="I149" s="3612">
        <f t="shared" si="11"/>
        <v>3448</v>
      </c>
      <c r="J149" s="3612">
        <f t="shared" si="11"/>
        <v>3448</v>
      </c>
      <c r="K149" s="3613"/>
      <c r="L149" s="3613">
        <f>F149+G149+H149+I149</f>
        <v>3448</v>
      </c>
      <c r="M149" s="3360">
        <v>219</v>
      </c>
      <c r="N149" s="4151"/>
    </row>
    <row r="150" spans="1:18">
      <c r="A150" s="3337"/>
      <c r="B150" s="3371"/>
      <c r="C150" s="3347"/>
      <c r="D150" s="3337" t="s">
        <v>1793</v>
      </c>
      <c r="E150" s="3353"/>
      <c r="F150" s="3630"/>
      <c r="G150" s="3630"/>
      <c r="H150" s="3630"/>
      <c r="I150" s="3630"/>
      <c r="J150" s="3630"/>
      <c r="K150" s="3610"/>
      <c r="L150" s="3607"/>
      <c r="M150" s="3347"/>
      <c r="N150" s="3365"/>
    </row>
    <row r="151" spans="1:18">
      <c r="A151" s="3337"/>
      <c r="B151" s="3371">
        <v>220</v>
      </c>
      <c r="C151" s="3347"/>
      <c r="D151" s="3365"/>
      <c r="E151" s="3353" t="s">
        <v>1775</v>
      </c>
      <c r="F151" s="3611"/>
      <c r="G151" s="3611"/>
      <c r="H151" s="3611"/>
      <c r="I151" s="3611"/>
      <c r="J151" s="3611">
        <f>SUM(F151:I151)</f>
        <v>0</v>
      </c>
      <c r="K151" s="3608" t="s">
        <v>104</v>
      </c>
      <c r="L151" s="3703">
        <f t="shared" ref="L151:L168" si="12">J151</f>
        <v>0</v>
      </c>
      <c r="M151" s="3347">
        <v>220</v>
      </c>
      <c r="N151" s="3365"/>
    </row>
    <row r="152" spans="1:18">
      <c r="A152" s="3337"/>
      <c r="B152" s="3372">
        <v>221</v>
      </c>
      <c r="C152" s="3360" t="s">
        <v>98</v>
      </c>
      <c r="D152" s="3334"/>
      <c r="E152" s="3344" t="s">
        <v>1776</v>
      </c>
      <c r="F152" s="3612"/>
      <c r="G152" s="3612"/>
      <c r="H152" s="3612"/>
      <c r="I152" s="3612"/>
      <c r="J152" s="3612">
        <f>SUM(F152:I152)</f>
        <v>0</v>
      </c>
      <c r="K152" s="3614" t="s">
        <v>104</v>
      </c>
      <c r="L152" s="3613">
        <f t="shared" si="12"/>
        <v>0</v>
      </c>
      <c r="M152" s="3360">
        <v>221</v>
      </c>
      <c r="N152" s="3365"/>
    </row>
    <row r="153" spans="1:18">
      <c r="A153" s="3337"/>
      <c r="B153" s="3372">
        <v>222</v>
      </c>
      <c r="C153" s="3360" t="s">
        <v>98</v>
      </c>
      <c r="D153" s="3334"/>
      <c r="E153" s="3344" t="s">
        <v>1777</v>
      </c>
      <c r="F153" s="3612"/>
      <c r="G153" s="3612"/>
      <c r="H153" s="3612"/>
      <c r="I153" s="3612"/>
      <c r="J153" s="3612">
        <f t="shared" ref="J153:J168" si="13">SUM(F153:I153)</f>
        <v>0</v>
      </c>
      <c r="K153" s="3614" t="s">
        <v>104</v>
      </c>
      <c r="L153" s="3613">
        <f t="shared" si="12"/>
        <v>0</v>
      </c>
      <c r="M153" s="3360">
        <v>222</v>
      </c>
      <c r="N153" s="3365"/>
    </row>
    <row r="154" spans="1:18">
      <c r="A154" s="3337"/>
      <c r="B154" s="3372">
        <v>223</v>
      </c>
      <c r="C154" s="3360"/>
      <c r="D154" s="3334"/>
      <c r="E154" s="3344" t="s">
        <v>1778</v>
      </c>
      <c r="F154" s="3612"/>
      <c r="G154" s="3612"/>
      <c r="H154" s="3612"/>
      <c r="I154" s="3612"/>
      <c r="J154" s="3612">
        <f t="shared" si="13"/>
        <v>0</v>
      </c>
      <c r="K154" s="3614" t="s">
        <v>104</v>
      </c>
      <c r="L154" s="3613">
        <f t="shared" si="12"/>
        <v>0</v>
      </c>
      <c r="M154" s="3360">
        <v>223</v>
      </c>
      <c r="N154" s="3365"/>
    </row>
    <row r="155" spans="1:18">
      <c r="A155" s="3337"/>
      <c r="B155" s="3372">
        <v>224</v>
      </c>
      <c r="C155" s="3360"/>
      <c r="D155" s="3334"/>
      <c r="E155" s="3344" t="s">
        <v>1779</v>
      </c>
      <c r="F155" s="3612"/>
      <c r="G155" s="3612"/>
      <c r="H155" s="3612"/>
      <c r="I155" s="3612"/>
      <c r="J155" s="3612">
        <f t="shared" si="13"/>
        <v>0</v>
      </c>
      <c r="K155" s="3614" t="s">
        <v>104</v>
      </c>
      <c r="L155" s="3613">
        <f t="shared" si="12"/>
        <v>0</v>
      </c>
      <c r="M155" s="3360">
        <v>224</v>
      </c>
      <c r="N155" s="3365"/>
    </row>
    <row r="156" spans="1:18">
      <c r="A156" s="3337"/>
      <c r="B156" s="3372">
        <v>225</v>
      </c>
      <c r="C156" s="3360"/>
      <c r="D156" s="3334"/>
      <c r="E156" s="3344" t="s">
        <v>1780</v>
      </c>
      <c r="F156" s="3612"/>
      <c r="G156" s="3612"/>
      <c r="H156" s="3612"/>
      <c r="I156" s="3612"/>
      <c r="J156" s="3612">
        <f t="shared" si="13"/>
        <v>0</v>
      </c>
      <c r="K156" s="3614" t="s">
        <v>104</v>
      </c>
      <c r="L156" s="3613">
        <f t="shared" si="12"/>
        <v>0</v>
      </c>
      <c r="M156" s="3360">
        <v>225</v>
      </c>
      <c r="N156" s="3365"/>
    </row>
    <row r="157" spans="1:18">
      <c r="A157" s="3337"/>
      <c r="B157" s="3372">
        <v>226</v>
      </c>
      <c r="C157" s="3360" t="s">
        <v>98</v>
      </c>
      <c r="D157" s="3334"/>
      <c r="E157" s="3344" t="s">
        <v>1781</v>
      </c>
      <c r="F157" s="3612"/>
      <c r="G157" s="3612"/>
      <c r="H157" s="3612"/>
      <c r="I157" s="3612"/>
      <c r="J157" s="3612">
        <f t="shared" si="13"/>
        <v>0</v>
      </c>
      <c r="K157" s="3614" t="s">
        <v>104</v>
      </c>
      <c r="L157" s="3613">
        <f t="shared" si="12"/>
        <v>0</v>
      </c>
      <c r="M157" s="3360">
        <v>226</v>
      </c>
      <c r="N157" s="3365"/>
    </row>
    <row r="158" spans="1:18">
      <c r="A158" s="3337"/>
      <c r="B158" s="3372">
        <v>227</v>
      </c>
      <c r="C158" s="3360" t="s">
        <v>98</v>
      </c>
      <c r="D158" s="3334"/>
      <c r="E158" s="3344" t="s">
        <v>1782</v>
      </c>
      <c r="F158" s="3612"/>
      <c r="G158" s="3612"/>
      <c r="H158" s="3612"/>
      <c r="I158" s="3612"/>
      <c r="J158" s="3612">
        <f t="shared" si="13"/>
        <v>0</v>
      </c>
      <c r="K158" s="3614" t="s">
        <v>104</v>
      </c>
      <c r="L158" s="3613">
        <f t="shared" si="12"/>
        <v>0</v>
      </c>
      <c r="M158" s="3360">
        <v>227</v>
      </c>
      <c r="N158" s="3365"/>
    </row>
    <row r="159" spans="1:18">
      <c r="A159" s="3337"/>
      <c r="B159" s="3372">
        <v>228</v>
      </c>
      <c r="C159" s="3360"/>
      <c r="D159" s="3334"/>
      <c r="E159" s="3344" t="s">
        <v>1783</v>
      </c>
      <c r="F159" s="3612"/>
      <c r="G159" s="3612"/>
      <c r="H159" s="3612"/>
      <c r="I159" s="3612"/>
      <c r="J159" s="3612">
        <f t="shared" si="13"/>
        <v>0</v>
      </c>
      <c r="K159" s="3614" t="s">
        <v>104</v>
      </c>
      <c r="L159" s="3613">
        <f t="shared" si="12"/>
        <v>0</v>
      </c>
      <c r="M159" s="3360">
        <v>228</v>
      </c>
      <c r="N159" s="3365"/>
    </row>
    <row r="160" spans="1:18">
      <c r="A160" s="3337"/>
      <c r="B160" s="3372">
        <v>229</v>
      </c>
      <c r="C160" s="3360" t="s">
        <v>98</v>
      </c>
      <c r="D160" s="3334"/>
      <c r="E160" s="3344" t="s">
        <v>1784</v>
      </c>
      <c r="F160" s="3612"/>
      <c r="G160" s="3612"/>
      <c r="H160" s="3612"/>
      <c r="I160" s="3612"/>
      <c r="J160" s="3612">
        <f t="shared" si="13"/>
        <v>0</v>
      </c>
      <c r="K160" s="3614" t="s">
        <v>104</v>
      </c>
      <c r="L160" s="3613">
        <f t="shared" si="12"/>
        <v>0</v>
      </c>
      <c r="M160" s="3360">
        <v>229</v>
      </c>
      <c r="N160" s="3365"/>
    </row>
    <row r="161" spans="1:14">
      <c r="A161" s="3337"/>
      <c r="B161" s="3372">
        <v>230</v>
      </c>
      <c r="C161" s="3360" t="s">
        <v>98</v>
      </c>
      <c r="D161" s="3334"/>
      <c r="E161" s="3344" t="s">
        <v>1785</v>
      </c>
      <c r="F161" s="3612"/>
      <c r="G161" s="3612"/>
      <c r="H161" s="3612"/>
      <c r="I161" s="3612"/>
      <c r="J161" s="3612">
        <f t="shared" si="13"/>
        <v>0</v>
      </c>
      <c r="K161" s="3614" t="s">
        <v>104</v>
      </c>
      <c r="L161" s="3613">
        <f t="shared" si="12"/>
        <v>0</v>
      </c>
      <c r="M161" s="3360">
        <v>230</v>
      </c>
      <c r="N161" s="3365"/>
    </row>
    <row r="162" spans="1:14">
      <c r="A162" s="3337"/>
      <c r="B162" s="3372">
        <v>231</v>
      </c>
      <c r="C162" s="3360" t="s">
        <v>98</v>
      </c>
      <c r="D162" s="3334"/>
      <c r="E162" s="3344" t="s">
        <v>1786</v>
      </c>
      <c r="F162" s="3612"/>
      <c r="G162" s="3612"/>
      <c r="H162" s="3612"/>
      <c r="I162" s="3612"/>
      <c r="J162" s="3612">
        <f t="shared" si="13"/>
        <v>0</v>
      </c>
      <c r="K162" s="3614" t="s">
        <v>104</v>
      </c>
      <c r="L162" s="3613">
        <f t="shared" si="12"/>
        <v>0</v>
      </c>
      <c r="M162" s="3360">
        <v>231</v>
      </c>
      <c r="N162" s="3365"/>
    </row>
    <row r="163" spans="1:14">
      <c r="A163" s="3337"/>
      <c r="B163" s="3372">
        <v>232</v>
      </c>
      <c r="C163" s="3360" t="s">
        <v>98</v>
      </c>
      <c r="D163" s="3334"/>
      <c r="E163" s="3344" t="s">
        <v>983</v>
      </c>
      <c r="F163" s="3612"/>
      <c r="G163" s="3612"/>
      <c r="H163" s="3612"/>
      <c r="I163" s="3612"/>
      <c r="J163" s="3612"/>
      <c r="K163" s="3614" t="s">
        <v>104</v>
      </c>
      <c r="L163" s="3613">
        <f t="shared" si="12"/>
        <v>0</v>
      </c>
      <c r="M163" s="3360">
        <v>232</v>
      </c>
      <c r="N163" s="3365"/>
    </row>
    <row r="164" spans="1:14">
      <c r="A164" s="3337"/>
      <c r="B164" s="3372">
        <v>233</v>
      </c>
      <c r="C164" s="3360"/>
      <c r="D164" s="3334"/>
      <c r="E164" s="3344" t="s">
        <v>1787</v>
      </c>
      <c r="F164" s="3612"/>
      <c r="G164" s="3612"/>
      <c r="H164" s="3612"/>
      <c r="I164" s="3612"/>
      <c r="J164" s="3612">
        <f t="shared" si="13"/>
        <v>0</v>
      </c>
      <c r="K164" s="3614" t="s">
        <v>104</v>
      </c>
      <c r="L164" s="3613">
        <f t="shared" si="12"/>
        <v>0</v>
      </c>
      <c r="M164" s="3360">
        <v>233</v>
      </c>
      <c r="N164" s="3365"/>
    </row>
    <row r="165" spans="1:14">
      <c r="A165" s="3337"/>
      <c r="B165" s="3372">
        <v>234</v>
      </c>
      <c r="C165" s="3360"/>
      <c r="D165" s="3334"/>
      <c r="E165" s="3344" t="s">
        <v>1788</v>
      </c>
      <c r="F165" s="3612"/>
      <c r="G165" s="3612"/>
      <c r="H165" s="3612"/>
      <c r="I165" s="3612"/>
      <c r="J165" s="3612">
        <f t="shared" si="13"/>
        <v>0</v>
      </c>
      <c r="K165" s="3614" t="s">
        <v>104</v>
      </c>
      <c r="L165" s="3613">
        <f t="shared" si="12"/>
        <v>0</v>
      </c>
      <c r="M165" s="3360">
        <v>234</v>
      </c>
      <c r="N165" s="3365"/>
    </row>
    <row r="166" spans="1:14">
      <c r="A166" s="3337"/>
      <c r="B166" s="3372">
        <v>235</v>
      </c>
      <c r="C166" s="3360" t="s">
        <v>98</v>
      </c>
      <c r="D166" s="3334"/>
      <c r="E166" s="3344" t="s">
        <v>1789</v>
      </c>
      <c r="F166" s="3612"/>
      <c r="G166" s="3612"/>
      <c r="H166" s="3612"/>
      <c r="I166" s="3612"/>
      <c r="J166" s="3612">
        <f t="shared" si="13"/>
        <v>0</v>
      </c>
      <c r="K166" s="3614" t="s">
        <v>104</v>
      </c>
      <c r="L166" s="3613">
        <f t="shared" si="12"/>
        <v>0</v>
      </c>
      <c r="M166" s="3360">
        <v>235</v>
      </c>
      <c r="N166" s="3365"/>
    </row>
    <row r="167" spans="1:14">
      <c r="A167" s="3337"/>
      <c r="B167" s="3372">
        <v>236</v>
      </c>
      <c r="C167" s="3360"/>
      <c r="D167" s="3334"/>
      <c r="E167" s="3344" t="s">
        <v>1790</v>
      </c>
      <c r="F167" s="3612"/>
      <c r="G167" s="3612"/>
      <c r="H167" s="3612"/>
      <c r="I167" s="3612"/>
      <c r="J167" s="3612">
        <f t="shared" si="13"/>
        <v>0</v>
      </c>
      <c r="K167" s="3614" t="s">
        <v>104</v>
      </c>
      <c r="L167" s="3613">
        <f t="shared" si="12"/>
        <v>0</v>
      </c>
      <c r="M167" s="3360">
        <v>236</v>
      </c>
      <c r="N167" s="3365"/>
    </row>
    <row r="168" spans="1:14">
      <c r="A168" s="4148" t="s">
        <v>3537</v>
      </c>
      <c r="B168" s="3372">
        <v>237</v>
      </c>
      <c r="C168" s="3360"/>
      <c r="D168" s="3334"/>
      <c r="E168" s="3344" t="s">
        <v>1247</v>
      </c>
      <c r="F168" s="3612"/>
      <c r="G168" s="3612"/>
      <c r="H168" s="3612"/>
      <c r="I168" s="3612"/>
      <c r="J168" s="3612">
        <f t="shared" si="13"/>
        <v>0</v>
      </c>
      <c r="K168" s="3614" t="s">
        <v>104</v>
      </c>
      <c r="L168" s="3613">
        <f t="shared" si="12"/>
        <v>0</v>
      </c>
      <c r="M168" s="3360">
        <v>237</v>
      </c>
      <c r="N168" s="3365"/>
    </row>
    <row r="169" spans="1:14" ht="13.15" customHeight="1">
      <c r="A169" s="4152"/>
      <c r="B169" s="3372">
        <v>238</v>
      </c>
      <c r="C169" s="3360"/>
      <c r="D169" s="3334"/>
      <c r="E169" s="3344" t="s">
        <v>1794</v>
      </c>
      <c r="F169" s="3612">
        <f>SUM(F151:F168)</f>
        <v>0</v>
      </c>
      <c r="G169" s="3612">
        <f>SUM(G151:G168)</f>
        <v>0</v>
      </c>
      <c r="H169" s="3612">
        <f>SUM(H151:H168)</f>
        <v>0</v>
      </c>
      <c r="I169" s="3612">
        <f>SUM(I151:I168)</f>
        <v>0</v>
      </c>
      <c r="J169" s="3612">
        <f>SUM(J151:J168)</f>
        <v>0</v>
      </c>
      <c r="K169" s="3614" t="s">
        <v>104</v>
      </c>
      <c r="L169" s="3613">
        <f>F169+G169+H169+I169</f>
        <v>0</v>
      </c>
      <c r="M169" s="3360">
        <v>238</v>
      </c>
      <c r="N169" s="3365"/>
    </row>
    <row r="170" spans="1:14" ht="13.15" customHeight="1">
      <c r="A170" s="4152"/>
      <c r="B170" s="3371"/>
      <c r="C170" s="3347"/>
      <c r="D170" s="3337" t="s">
        <v>1795</v>
      </c>
      <c r="E170" s="3353"/>
      <c r="F170" s="3611"/>
      <c r="G170" s="3611"/>
      <c r="H170" s="3611"/>
      <c r="I170" s="3611"/>
      <c r="J170" s="3630"/>
      <c r="K170" s="3610"/>
      <c r="L170" s="3607"/>
      <c r="M170" s="3347"/>
      <c r="N170" s="3365"/>
    </row>
    <row r="171" spans="1:14" ht="13.15" customHeight="1">
      <c r="A171" s="4152"/>
      <c r="B171" s="3374">
        <v>301</v>
      </c>
      <c r="C171" s="3354"/>
      <c r="D171" s="3328"/>
      <c r="E171" s="3370" t="s">
        <v>1775</v>
      </c>
      <c r="F171" s="3634"/>
      <c r="G171" s="3634"/>
      <c r="H171" s="3634"/>
      <c r="I171" s="3634"/>
      <c r="J171" s="3634">
        <f>SUM(F171:I171)</f>
        <v>0</v>
      </c>
      <c r="K171" s="3635"/>
      <c r="L171" s="3635">
        <f>K171+J171</f>
        <v>0</v>
      </c>
      <c r="M171" s="3354">
        <v>301</v>
      </c>
      <c r="N171" s="4146">
        <v>107</v>
      </c>
    </row>
    <row r="172" spans="1:14" ht="13.15" customHeight="1">
      <c r="A172" s="4152"/>
      <c r="B172" s="3371"/>
      <c r="C172" s="3347"/>
      <c r="D172" s="3365"/>
      <c r="E172" s="3353" t="s">
        <v>1796</v>
      </c>
      <c r="F172" s="3630"/>
      <c r="G172" s="3630"/>
      <c r="H172" s="3630"/>
      <c r="I172" s="3630"/>
      <c r="J172" s="3630"/>
      <c r="K172" s="3610"/>
      <c r="L172" s="3607"/>
      <c r="M172" s="3347"/>
      <c r="N172" s="4146"/>
    </row>
    <row r="173" spans="1:14" ht="13.15" customHeight="1">
      <c r="A173" s="4152"/>
      <c r="B173" s="3371">
        <v>302</v>
      </c>
      <c r="C173" s="3347" t="s">
        <v>98</v>
      </c>
      <c r="D173" s="3365"/>
      <c r="E173" s="3337" t="s">
        <v>1797</v>
      </c>
      <c r="F173" s="3611"/>
      <c r="G173" s="3611"/>
      <c r="H173" s="3611"/>
      <c r="I173" s="3611"/>
      <c r="J173" s="3611">
        <f>SUM(F173:I173)</f>
        <v>0</v>
      </c>
      <c r="K173" s="3608" t="s">
        <v>104</v>
      </c>
      <c r="L173" s="3703">
        <f>J173</f>
        <v>0</v>
      </c>
      <c r="M173" s="3347">
        <v>302</v>
      </c>
      <c r="N173" s="4146"/>
    </row>
    <row r="174" spans="1:14" ht="13.15" customHeight="1">
      <c r="A174" s="4152"/>
      <c r="B174" s="3372">
        <v>303</v>
      </c>
      <c r="C174" s="3360" t="s">
        <v>98</v>
      </c>
      <c r="D174" s="3334"/>
      <c r="E174" s="3335" t="s">
        <v>1798</v>
      </c>
      <c r="F174" s="3612"/>
      <c r="G174" s="3612"/>
      <c r="H174" s="3612"/>
      <c r="I174" s="3612"/>
      <c r="J174" s="3612">
        <f t="shared" ref="J174:J182" si="14">SUM(F174:I174)</f>
        <v>0</v>
      </c>
      <c r="K174" s="3614" t="s">
        <v>104</v>
      </c>
      <c r="L174" s="3613">
        <f>J174</f>
        <v>0</v>
      </c>
      <c r="M174" s="3360">
        <v>303</v>
      </c>
      <c r="N174" s="4146"/>
    </row>
    <row r="175" spans="1:14" ht="13.15" customHeight="1">
      <c r="A175" s="4152"/>
      <c r="B175" s="3372">
        <v>304</v>
      </c>
      <c r="C175" s="3360" t="s">
        <v>98</v>
      </c>
      <c r="D175" s="3334"/>
      <c r="E175" s="3335" t="s">
        <v>1799</v>
      </c>
      <c r="F175" s="3612"/>
      <c r="G175" s="3612"/>
      <c r="H175" s="3612"/>
      <c r="I175" s="3612"/>
      <c r="J175" s="3612">
        <f t="shared" si="14"/>
        <v>0</v>
      </c>
      <c r="K175" s="3613"/>
      <c r="L175" s="3613">
        <f t="shared" ref="L175:L182" si="15">K175+J175</f>
        <v>0</v>
      </c>
      <c r="M175" s="3360">
        <v>304</v>
      </c>
      <c r="N175" s="4146"/>
    </row>
    <row r="176" spans="1:14" ht="13.15" customHeight="1">
      <c r="A176" s="4152"/>
      <c r="B176" s="3372">
        <v>305</v>
      </c>
      <c r="C176" s="3360" t="s">
        <v>98</v>
      </c>
      <c r="D176" s="3334"/>
      <c r="E176" s="3335" t="s">
        <v>1800</v>
      </c>
      <c r="F176" s="3612"/>
      <c r="G176" s="3612">
        <v>2</v>
      </c>
      <c r="H176" s="3612">
        <v>1251</v>
      </c>
      <c r="I176" s="3612"/>
      <c r="J176" s="3612">
        <f t="shared" si="14"/>
        <v>1253</v>
      </c>
      <c r="K176" s="3613"/>
      <c r="L176" s="3613">
        <f t="shared" si="15"/>
        <v>1253</v>
      </c>
      <c r="M176" s="3360">
        <v>305</v>
      </c>
      <c r="N176" s="4146"/>
    </row>
    <row r="177" spans="1:14" ht="13.15" customHeight="1">
      <c r="A177" s="4152"/>
      <c r="B177" s="3372">
        <v>306</v>
      </c>
      <c r="C177" s="3360" t="s">
        <v>98</v>
      </c>
      <c r="D177" s="3334"/>
      <c r="E177" s="3335" t="s">
        <v>1801</v>
      </c>
      <c r="F177" s="3612"/>
      <c r="G177" s="3612"/>
      <c r="H177" s="3612"/>
      <c r="I177" s="3612"/>
      <c r="J177" s="3612">
        <f t="shared" si="14"/>
        <v>0</v>
      </c>
      <c r="K177" s="3613"/>
      <c r="L177" s="3613">
        <f t="shared" si="15"/>
        <v>0</v>
      </c>
      <c r="M177" s="3360">
        <v>306</v>
      </c>
      <c r="N177" s="4146"/>
    </row>
    <row r="178" spans="1:14">
      <c r="A178" s="4152"/>
      <c r="B178" s="3372">
        <v>307</v>
      </c>
      <c r="C178" s="3360" t="s">
        <v>98</v>
      </c>
      <c r="D178" s="3334"/>
      <c r="E178" s="3335" t="s">
        <v>1802</v>
      </c>
      <c r="F178" s="3612"/>
      <c r="G178" s="3612"/>
      <c r="H178" s="3612">
        <v>8</v>
      </c>
      <c r="I178" s="3612"/>
      <c r="J178" s="3612">
        <f t="shared" si="14"/>
        <v>8</v>
      </c>
      <c r="K178" s="3613"/>
      <c r="L178" s="3613">
        <f t="shared" si="15"/>
        <v>8</v>
      </c>
      <c r="M178" s="3360">
        <v>307</v>
      </c>
      <c r="N178" s="4146"/>
    </row>
    <row r="179" spans="1:14">
      <c r="A179" s="4152"/>
      <c r="B179" s="3372">
        <v>308</v>
      </c>
      <c r="C179" s="3360"/>
      <c r="D179" s="3334"/>
      <c r="E179" s="3335" t="s">
        <v>1801</v>
      </c>
      <c r="F179" s="3612"/>
      <c r="G179" s="3612"/>
      <c r="H179" s="3612"/>
      <c r="I179" s="3612"/>
      <c r="J179" s="3612">
        <f t="shared" si="14"/>
        <v>0</v>
      </c>
      <c r="K179" s="3613"/>
      <c r="L179" s="3613">
        <f t="shared" si="15"/>
        <v>0</v>
      </c>
      <c r="M179" s="3360">
        <v>308</v>
      </c>
      <c r="N179" s="4146"/>
    </row>
    <row r="180" spans="1:14">
      <c r="A180" s="4152"/>
      <c r="B180" s="3372">
        <v>309</v>
      </c>
      <c r="C180" s="3360"/>
      <c r="D180" s="3334"/>
      <c r="E180" s="3344" t="s">
        <v>1779</v>
      </c>
      <c r="F180" s="3612"/>
      <c r="G180" s="3612"/>
      <c r="H180" s="3612"/>
      <c r="I180" s="3612"/>
      <c r="J180" s="3612">
        <f t="shared" si="14"/>
        <v>0</v>
      </c>
      <c r="K180" s="3613"/>
      <c r="L180" s="3613">
        <f t="shared" si="15"/>
        <v>0</v>
      </c>
      <c r="M180" s="3360">
        <v>309</v>
      </c>
      <c r="N180" s="4146"/>
    </row>
    <row r="181" spans="1:14">
      <c r="A181" s="4152"/>
      <c r="B181" s="3372">
        <v>310</v>
      </c>
      <c r="C181" s="3360"/>
      <c r="D181" s="3334"/>
      <c r="E181" s="3344" t="s">
        <v>1780</v>
      </c>
      <c r="F181" s="3612"/>
      <c r="G181" s="3612"/>
      <c r="H181" s="3612"/>
      <c r="I181" s="3612"/>
      <c r="J181" s="3612">
        <f t="shared" si="14"/>
        <v>0</v>
      </c>
      <c r="K181" s="3613"/>
      <c r="L181" s="3613">
        <f t="shared" si="15"/>
        <v>0</v>
      </c>
      <c r="M181" s="3360">
        <v>310</v>
      </c>
      <c r="N181" s="4146"/>
    </row>
    <row r="182" spans="1:14" ht="32.25" customHeight="1">
      <c r="A182" s="4152"/>
      <c r="B182" s="3372">
        <v>311</v>
      </c>
      <c r="C182" s="3360" t="s">
        <v>98</v>
      </c>
      <c r="D182" s="3334"/>
      <c r="E182" s="3344" t="s">
        <v>1781</v>
      </c>
      <c r="F182" s="3612"/>
      <c r="G182" s="3612"/>
      <c r="H182" s="3612"/>
      <c r="I182" s="3612"/>
      <c r="J182" s="3612">
        <f t="shared" si="14"/>
        <v>0</v>
      </c>
      <c r="K182" s="3613"/>
      <c r="L182" s="3613">
        <f t="shared" si="15"/>
        <v>0</v>
      </c>
      <c r="M182" s="3360">
        <v>311</v>
      </c>
      <c r="N182" s="4146"/>
    </row>
    <row r="183" spans="1:14" ht="21" customHeight="1">
      <c r="A183" s="4153" t="s">
        <v>3538</v>
      </c>
      <c r="B183" s="3308" t="s">
        <v>3216</v>
      </c>
      <c r="C183" s="3309"/>
      <c r="D183" s="3309"/>
      <c r="E183" s="3309"/>
      <c r="F183" s="3615"/>
      <c r="G183" s="3615"/>
      <c r="H183" s="3615"/>
      <c r="I183" s="3615"/>
      <c r="J183" s="3616"/>
      <c r="K183" s="3310"/>
      <c r="L183" s="3309"/>
      <c r="M183" s="3311"/>
      <c r="N183" s="3866">
        <v>108</v>
      </c>
    </row>
    <row r="184" spans="1:14" ht="12.75" customHeight="1">
      <c r="A184" s="4154"/>
      <c r="B184" s="3314" t="s">
        <v>295</v>
      </c>
      <c r="C184" s="3315"/>
      <c r="D184" s="3315"/>
      <c r="E184" s="3316"/>
      <c r="F184" s="3618"/>
      <c r="G184" s="3618"/>
      <c r="H184" s="3618"/>
      <c r="I184" s="3618"/>
      <c r="J184" s="3619"/>
      <c r="K184" s="3317"/>
      <c r="L184" s="3315"/>
      <c r="M184" s="3318"/>
      <c r="N184" s="3867"/>
    </row>
    <row r="185" spans="1:14" ht="12.75" customHeight="1">
      <c r="A185" s="4154"/>
      <c r="B185" s="3368"/>
      <c r="C185" s="3328"/>
      <c r="D185" s="3328"/>
      <c r="E185" s="3369"/>
      <c r="F185" s="3621"/>
      <c r="G185" s="3622"/>
      <c r="H185" s="3621"/>
      <c r="I185" s="3621"/>
      <c r="J185" s="3623"/>
      <c r="K185" s="3330"/>
      <c r="L185" s="3329"/>
      <c r="M185" s="3370"/>
      <c r="N185" s="3867"/>
    </row>
    <row r="186" spans="1:14" ht="12.75" customHeight="1">
      <c r="A186" s="4154"/>
      <c r="B186" s="3333"/>
      <c r="C186" s="3334"/>
      <c r="D186" s="3334"/>
      <c r="E186" s="3335"/>
      <c r="F186" s="3624"/>
      <c r="G186" s="3622"/>
      <c r="H186" s="3622"/>
      <c r="I186" s="3622"/>
      <c r="J186" s="3623"/>
      <c r="K186" s="3325"/>
      <c r="L186" s="3337"/>
      <c r="M186" s="3353"/>
      <c r="N186" s="3867"/>
    </row>
    <row r="187" spans="1:14" ht="12.75" customHeight="1">
      <c r="A187" s="4154"/>
      <c r="B187" s="3338"/>
      <c r="C187" s="3339"/>
      <c r="D187" s="3340"/>
      <c r="E187" s="3341"/>
      <c r="F187" s="3625"/>
      <c r="G187" s="3626"/>
      <c r="H187" s="3626" t="s">
        <v>1672</v>
      </c>
      <c r="I187" s="3626"/>
      <c r="J187" s="3627"/>
      <c r="K187" s="3345"/>
      <c r="L187" s="3345"/>
      <c r="M187" s="3345"/>
      <c r="N187" s="3867"/>
    </row>
    <row r="188" spans="1:14" ht="12.75" customHeight="1">
      <c r="A188" s="4154"/>
      <c r="B188" s="3347"/>
      <c r="C188" s="3347"/>
      <c r="D188" s="3321"/>
      <c r="E188" s="3325"/>
      <c r="F188" s="3628"/>
      <c r="G188" s="3629" t="s">
        <v>1673</v>
      </c>
      <c r="H188" s="3629"/>
      <c r="I188" s="3629"/>
      <c r="J188" s="3630"/>
      <c r="K188" s="3350"/>
      <c r="L188" s="3350"/>
      <c r="M188" s="3350"/>
      <c r="N188" s="3319"/>
    </row>
    <row r="189" spans="1:14" ht="12.75" customHeight="1">
      <c r="A189" s="4154"/>
      <c r="B189" s="3347"/>
      <c r="C189" s="3347"/>
      <c r="D189" s="3321"/>
      <c r="E189" s="3325"/>
      <c r="F189" s="3631" t="s">
        <v>1674</v>
      </c>
      <c r="G189" s="3631" t="s">
        <v>1675</v>
      </c>
      <c r="H189" s="3631" t="s">
        <v>1676</v>
      </c>
      <c r="I189" s="3631"/>
      <c r="J189" s="3599" t="s">
        <v>1677</v>
      </c>
      <c r="K189" s="3350"/>
      <c r="L189" s="3350"/>
      <c r="M189" s="3350"/>
      <c r="N189" s="3319"/>
    </row>
    <row r="190" spans="1:14" ht="12.75" customHeight="1">
      <c r="A190" s="4154"/>
      <c r="B190" s="3347" t="s">
        <v>7</v>
      </c>
      <c r="C190" s="3347" t="s">
        <v>71</v>
      </c>
      <c r="D190" s="3321"/>
      <c r="E190" s="3353" t="s">
        <v>1678</v>
      </c>
      <c r="F190" s="3631" t="s">
        <v>1679</v>
      </c>
      <c r="G190" s="3631" t="s">
        <v>1680</v>
      </c>
      <c r="H190" s="3631" t="s">
        <v>1681</v>
      </c>
      <c r="I190" s="3631" t="s">
        <v>1682</v>
      </c>
      <c r="J190" s="3599" t="s">
        <v>1683</v>
      </c>
      <c r="K190" s="3347" t="s">
        <v>1684</v>
      </c>
      <c r="L190" s="3347" t="s">
        <v>319</v>
      </c>
      <c r="M190" s="3347" t="s">
        <v>7</v>
      </c>
      <c r="N190" s="3319"/>
    </row>
    <row r="191" spans="1:14" ht="18" customHeight="1">
      <c r="A191" s="4154"/>
      <c r="B191" s="3354" t="s">
        <v>17</v>
      </c>
      <c r="C191" s="3354" t="s">
        <v>79</v>
      </c>
      <c r="D191" s="3328"/>
      <c r="E191" s="3355" t="s">
        <v>24</v>
      </c>
      <c r="F191" s="3632" t="s">
        <v>25</v>
      </c>
      <c r="G191" s="3632" t="s">
        <v>26</v>
      </c>
      <c r="H191" s="3632" t="s">
        <v>27</v>
      </c>
      <c r="I191" s="3632" t="s">
        <v>28</v>
      </c>
      <c r="J191" s="3633" t="s">
        <v>29</v>
      </c>
      <c r="K191" s="3354" t="s">
        <v>30</v>
      </c>
      <c r="L191" s="3354" t="s">
        <v>31</v>
      </c>
      <c r="M191" s="3354" t="s">
        <v>17</v>
      </c>
      <c r="N191" s="3319"/>
    </row>
    <row r="192" spans="1:14" ht="12.75" customHeight="1">
      <c r="A192" s="4155"/>
      <c r="B192" s="3347"/>
      <c r="C192" s="3347"/>
      <c r="D192" s="3337" t="s">
        <v>1803</v>
      </c>
      <c r="E192" s="3353"/>
      <c r="F192" s="3630"/>
      <c r="G192" s="3630"/>
      <c r="H192" s="3630"/>
      <c r="I192" s="3630"/>
      <c r="J192" s="3630"/>
      <c r="K192" s="3608"/>
      <c r="L192" s="3607"/>
      <c r="M192" s="3347"/>
      <c r="N192" s="3319"/>
    </row>
    <row r="193" spans="1:18" s="3375" customFormat="1" ht="13.15" customHeight="1">
      <c r="A193" s="4155"/>
      <c r="B193" s="3374">
        <v>312</v>
      </c>
      <c r="C193" s="3354" t="s">
        <v>98</v>
      </c>
      <c r="D193" s="3328"/>
      <c r="E193" s="3370" t="s">
        <v>1782</v>
      </c>
      <c r="F193" s="3634"/>
      <c r="G193" s="3634"/>
      <c r="H193" s="3634"/>
      <c r="I193" s="3634"/>
      <c r="J193" s="3634">
        <f>SUM(F193:I193)</f>
        <v>0</v>
      </c>
      <c r="K193" s="3635"/>
      <c r="L193" s="3635">
        <f t="shared" ref="L193:L203" si="16">K193+J193</f>
        <v>0</v>
      </c>
      <c r="M193" s="3354">
        <v>312</v>
      </c>
      <c r="N193" s="3319"/>
      <c r="P193" s="3376"/>
      <c r="Q193" s="3312"/>
      <c r="R193" s="3312"/>
    </row>
    <row r="194" spans="1:18" ht="15">
      <c r="A194" s="4155"/>
      <c r="B194" s="3371">
        <v>313</v>
      </c>
      <c r="C194" s="3347"/>
      <c r="D194" s="3365"/>
      <c r="E194" s="3353" t="s">
        <v>1783</v>
      </c>
      <c r="F194" s="3611"/>
      <c r="G194" s="3611"/>
      <c r="H194" s="3611"/>
      <c r="I194" s="3611"/>
      <c r="J194" s="3611">
        <f>SUM(F194:I194)</f>
        <v>0</v>
      </c>
      <c r="K194" s="3608"/>
      <c r="L194" s="3610">
        <f t="shared" si="16"/>
        <v>0</v>
      </c>
      <c r="M194" s="3347">
        <v>313</v>
      </c>
      <c r="N194" s="3319"/>
    </row>
    <row r="195" spans="1:18">
      <c r="A195" s="4155"/>
      <c r="B195" s="3372">
        <v>314</v>
      </c>
      <c r="C195" s="3360" t="s">
        <v>98</v>
      </c>
      <c r="D195" s="3334"/>
      <c r="E195" s="3344" t="s">
        <v>1784</v>
      </c>
      <c r="F195" s="3612"/>
      <c r="G195" s="3612"/>
      <c r="H195" s="3612"/>
      <c r="I195" s="3612"/>
      <c r="J195" s="3612">
        <f t="shared" ref="J195:J203" si="17">SUM(F195:I195)</f>
        <v>0</v>
      </c>
      <c r="K195" s="3613"/>
      <c r="L195" s="3613">
        <f t="shared" si="16"/>
        <v>0</v>
      </c>
      <c r="M195" s="3360">
        <v>314</v>
      </c>
      <c r="N195" s="3359"/>
    </row>
    <row r="196" spans="1:18">
      <c r="A196" s="4155"/>
      <c r="B196" s="3372">
        <v>315</v>
      </c>
      <c r="C196" s="3360" t="s">
        <v>98</v>
      </c>
      <c r="D196" s="3334"/>
      <c r="E196" s="3344" t="s">
        <v>1785</v>
      </c>
      <c r="F196" s="3612"/>
      <c r="G196" s="3612"/>
      <c r="H196" s="3612"/>
      <c r="I196" s="3612"/>
      <c r="J196" s="3612">
        <f t="shared" si="17"/>
        <v>0</v>
      </c>
      <c r="K196" s="3614"/>
      <c r="L196" s="3613">
        <f t="shared" si="16"/>
        <v>0</v>
      </c>
      <c r="M196" s="3360">
        <v>315</v>
      </c>
      <c r="N196" s="3359"/>
    </row>
    <row r="197" spans="1:18">
      <c r="A197" s="4155"/>
      <c r="B197" s="3372">
        <v>316</v>
      </c>
      <c r="C197" s="3360" t="s">
        <v>98</v>
      </c>
      <c r="D197" s="3334"/>
      <c r="E197" s="3344" t="s">
        <v>1786</v>
      </c>
      <c r="F197" s="3612"/>
      <c r="G197" s="3612"/>
      <c r="H197" s="3612"/>
      <c r="I197" s="3612"/>
      <c r="J197" s="3612">
        <f t="shared" si="17"/>
        <v>0</v>
      </c>
      <c r="K197" s="3613"/>
      <c r="L197" s="3613">
        <f t="shared" si="16"/>
        <v>0</v>
      </c>
      <c r="M197" s="3360">
        <v>316</v>
      </c>
      <c r="N197" s="3359"/>
    </row>
    <row r="198" spans="1:18">
      <c r="A198" s="4155"/>
      <c r="B198" s="3372">
        <v>317</v>
      </c>
      <c r="C198" s="3360" t="s">
        <v>98</v>
      </c>
      <c r="D198" s="3334"/>
      <c r="E198" s="3344" t="s">
        <v>983</v>
      </c>
      <c r="F198" s="3612"/>
      <c r="G198" s="3612"/>
      <c r="H198" s="3612"/>
      <c r="I198" s="3612">
        <v>1952</v>
      </c>
      <c r="J198" s="3612">
        <f t="shared" si="17"/>
        <v>1952</v>
      </c>
      <c r="K198" s="3614"/>
      <c r="L198" s="3613">
        <f t="shared" si="16"/>
        <v>1952</v>
      </c>
      <c r="M198" s="3360">
        <v>317</v>
      </c>
      <c r="N198" s="3361"/>
    </row>
    <row r="199" spans="1:18">
      <c r="A199" s="4155"/>
      <c r="B199" s="3372">
        <v>318</v>
      </c>
      <c r="C199" s="3360"/>
      <c r="D199" s="3334"/>
      <c r="E199" s="3344" t="s">
        <v>1787</v>
      </c>
      <c r="F199" s="3612"/>
      <c r="G199" s="3612"/>
      <c r="H199" s="3612"/>
      <c r="I199" s="3612"/>
      <c r="J199" s="3612">
        <f t="shared" si="17"/>
        <v>0</v>
      </c>
      <c r="K199" s="3614"/>
      <c r="L199" s="3613">
        <f t="shared" si="16"/>
        <v>0</v>
      </c>
      <c r="M199" s="3360">
        <v>318</v>
      </c>
      <c r="N199" s="3361"/>
    </row>
    <row r="200" spans="1:18">
      <c r="A200" s="3337"/>
      <c r="B200" s="3372">
        <v>319</v>
      </c>
      <c r="C200" s="3360"/>
      <c r="D200" s="3334"/>
      <c r="E200" s="3344" t="s">
        <v>1804</v>
      </c>
      <c r="F200" s="3612"/>
      <c r="G200" s="3612"/>
      <c r="H200" s="3612"/>
      <c r="I200" s="3612"/>
      <c r="J200" s="3612">
        <f t="shared" si="17"/>
        <v>0</v>
      </c>
      <c r="K200" s="3613"/>
      <c r="L200" s="3613">
        <f t="shared" si="16"/>
        <v>0</v>
      </c>
      <c r="M200" s="3360">
        <v>319</v>
      </c>
      <c r="N200" s="3363"/>
    </row>
    <row r="201" spans="1:18">
      <c r="A201" s="3337"/>
      <c r="B201" s="3372">
        <v>320</v>
      </c>
      <c r="C201" s="3360" t="s">
        <v>98</v>
      </c>
      <c r="D201" s="3334"/>
      <c r="E201" s="3344" t="s">
        <v>1789</v>
      </c>
      <c r="F201" s="3612"/>
      <c r="G201" s="3612"/>
      <c r="H201" s="3612"/>
      <c r="I201" s="3612"/>
      <c r="J201" s="3612">
        <f t="shared" si="17"/>
        <v>0</v>
      </c>
      <c r="K201" s="3613"/>
      <c r="L201" s="3613">
        <f t="shared" si="16"/>
        <v>0</v>
      </c>
      <c r="M201" s="3360">
        <v>320</v>
      </c>
      <c r="N201" s="3361"/>
    </row>
    <row r="202" spans="1:18">
      <c r="A202" s="3337"/>
      <c r="B202" s="3372">
        <v>321</v>
      </c>
      <c r="C202" s="3360"/>
      <c r="D202" s="3334"/>
      <c r="E202" s="3344" t="s">
        <v>1790</v>
      </c>
      <c r="F202" s="3612"/>
      <c r="G202" s="3612"/>
      <c r="H202" s="3612"/>
      <c r="I202" s="3612"/>
      <c r="J202" s="3612">
        <f t="shared" si="17"/>
        <v>0</v>
      </c>
      <c r="K202" s="3614"/>
      <c r="L202" s="3613">
        <f t="shared" si="16"/>
        <v>0</v>
      </c>
      <c r="M202" s="3360">
        <v>321</v>
      </c>
      <c r="N202" s="3361"/>
    </row>
    <row r="203" spans="1:18">
      <c r="A203" s="3337"/>
      <c r="B203" s="3372">
        <v>322</v>
      </c>
      <c r="C203" s="3360"/>
      <c r="D203" s="3334"/>
      <c r="E203" s="3344" t="s">
        <v>1247</v>
      </c>
      <c r="F203" s="3612"/>
      <c r="G203" s="3612"/>
      <c r="H203" s="3612"/>
      <c r="I203" s="3612"/>
      <c r="J203" s="3612">
        <f t="shared" si="17"/>
        <v>0</v>
      </c>
      <c r="K203" s="3614"/>
      <c r="L203" s="3613">
        <f t="shared" si="16"/>
        <v>0</v>
      </c>
      <c r="M203" s="3360">
        <v>322</v>
      </c>
      <c r="N203" s="3361"/>
    </row>
    <row r="204" spans="1:18">
      <c r="A204" s="3337"/>
      <c r="B204" s="3372">
        <v>323</v>
      </c>
      <c r="C204" s="3360"/>
      <c r="D204" s="3334"/>
      <c r="E204" s="3344" t="s">
        <v>1805</v>
      </c>
      <c r="F204" s="3612">
        <f t="shared" ref="F204:I204" si="18">SUM(F171:F182)+SUM(F193:F203)</f>
        <v>0</v>
      </c>
      <c r="G204" s="3612">
        <f t="shared" si="18"/>
        <v>2</v>
      </c>
      <c r="H204" s="3612">
        <f>SUM(H171:H182)+SUM(H193:H203)</f>
        <v>1259</v>
      </c>
      <c r="I204" s="3612">
        <f t="shared" si="18"/>
        <v>1952</v>
      </c>
      <c r="J204" s="3612">
        <f>SUM(J171:J182)+SUM(J193:J203)</f>
        <v>3213</v>
      </c>
      <c r="K204" s="3613"/>
      <c r="L204" s="3613">
        <f>F204+G204+H204+I204</f>
        <v>3213</v>
      </c>
      <c r="M204" s="3360">
        <v>323</v>
      </c>
      <c r="N204" s="3361"/>
    </row>
    <row r="205" spans="1:18">
      <c r="A205" s="3337"/>
      <c r="B205" s="3372">
        <v>324</v>
      </c>
      <c r="C205" s="3360"/>
      <c r="D205" s="3334"/>
      <c r="E205" s="3344" t="s">
        <v>1806</v>
      </c>
      <c r="F205" s="3612">
        <f>F149+F169+F204</f>
        <v>0</v>
      </c>
      <c r="G205" s="3612">
        <f t="shared" ref="G205:J205" si="19">G149+G169+G204</f>
        <v>2</v>
      </c>
      <c r="H205" s="3612">
        <f t="shared" si="19"/>
        <v>1259</v>
      </c>
      <c r="I205" s="3612">
        <f t="shared" si="19"/>
        <v>5400</v>
      </c>
      <c r="J205" s="3612">
        <f t="shared" si="19"/>
        <v>6661</v>
      </c>
      <c r="K205" s="3613"/>
      <c r="L205" s="3613">
        <f>F205+G205+H205+I205</f>
        <v>6661</v>
      </c>
      <c r="M205" s="3360">
        <v>324</v>
      </c>
      <c r="N205" s="3363"/>
    </row>
    <row r="206" spans="1:18">
      <c r="A206" s="3337"/>
      <c r="B206" s="3371"/>
      <c r="C206" s="3347"/>
      <c r="D206" s="3337" t="s">
        <v>1807</v>
      </c>
      <c r="E206" s="3353"/>
      <c r="F206" s="3630">
        <v>0</v>
      </c>
      <c r="G206" s="3630">
        <v>0</v>
      </c>
      <c r="H206" s="3630">
        <v>0</v>
      </c>
      <c r="I206" s="3630">
        <v>0</v>
      </c>
      <c r="J206" s="3630"/>
      <c r="K206" s="3610"/>
      <c r="L206" s="3607"/>
      <c r="M206" s="3347"/>
      <c r="N206" s="3363"/>
    </row>
    <row r="207" spans="1:18">
      <c r="A207" s="3337"/>
      <c r="B207" s="3371"/>
      <c r="C207" s="3347"/>
      <c r="D207" s="3337" t="s">
        <v>1808</v>
      </c>
      <c r="E207" s="3353"/>
      <c r="F207" s="3630">
        <v>0</v>
      </c>
      <c r="G207" s="3630">
        <v>0</v>
      </c>
      <c r="H207" s="3630">
        <v>0</v>
      </c>
      <c r="I207" s="3630">
        <v>0</v>
      </c>
      <c r="J207" s="3630"/>
      <c r="K207" s="3610"/>
      <c r="L207" s="3607"/>
      <c r="M207" s="3347"/>
      <c r="N207" s="3363"/>
    </row>
    <row r="208" spans="1:18">
      <c r="A208" s="3337"/>
      <c r="B208" s="3371">
        <v>401</v>
      </c>
      <c r="C208" s="3347"/>
      <c r="D208" s="3365"/>
      <c r="E208" s="3353" t="s">
        <v>1775</v>
      </c>
      <c r="F208" s="3611"/>
      <c r="G208" s="3611"/>
      <c r="H208" s="3611">
        <v>13</v>
      </c>
      <c r="I208" s="3611"/>
      <c r="J208" s="3611">
        <f>SUM(F208:I208)</f>
        <v>13</v>
      </c>
      <c r="K208" s="3610"/>
      <c r="L208" s="3610">
        <f t="shared" ref="L208:L225" si="20">K208+J208</f>
        <v>13</v>
      </c>
      <c r="M208" s="3347">
        <v>401</v>
      </c>
      <c r="N208" s="3363"/>
    </row>
    <row r="209" spans="1:14">
      <c r="A209" s="3337"/>
      <c r="B209" s="3372">
        <v>402</v>
      </c>
      <c r="C209" s="3360"/>
      <c r="D209" s="3334"/>
      <c r="E209" s="3344" t="s">
        <v>1809</v>
      </c>
      <c r="F209" s="3612"/>
      <c r="G209" s="3612"/>
      <c r="H209" s="3612"/>
      <c r="I209" s="3612"/>
      <c r="J209" s="3612">
        <f>SUM(F209:I209)</f>
        <v>0</v>
      </c>
      <c r="K209" s="3613"/>
      <c r="L209" s="3613">
        <f t="shared" si="20"/>
        <v>0</v>
      </c>
      <c r="M209" s="3360">
        <v>402</v>
      </c>
      <c r="N209" s="3363"/>
    </row>
    <row r="210" spans="1:14">
      <c r="A210" s="3337"/>
      <c r="B210" s="3372">
        <v>403</v>
      </c>
      <c r="C210" s="3360"/>
      <c r="D210" s="3334"/>
      <c r="E210" s="3344" t="s">
        <v>1810</v>
      </c>
      <c r="F210" s="3612"/>
      <c r="G210" s="3612"/>
      <c r="H210" s="3612"/>
      <c r="I210" s="3612"/>
      <c r="J210" s="3612">
        <f>SUM(F210:I210)</f>
        <v>0</v>
      </c>
      <c r="K210" s="3613"/>
      <c r="L210" s="3613">
        <f t="shared" si="20"/>
        <v>0</v>
      </c>
      <c r="M210" s="3360">
        <v>403</v>
      </c>
      <c r="N210" s="3363"/>
    </row>
    <row r="211" spans="1:14">
      <c r="A211" s="3337"/>
      <c r="B211" s="3372">
        <v>404</v>
      </c>
      <c r="C211" s="3360"/>
      <c r="D211" s="3334"/>
      <c r="E211" s="3344" t="s">
        <v>1811</v>
      </c>
      <c r="F211" s="3612"/>
      <c r="G211" s="3612"/>
      <c r="H211" s="3612"/>
      <c r="I211" s="3612"/>
      <c r="J211" s="3612">
        <f t="shared" ref="J211:J225" si="21">SUM(F211:I211)</f>
        <v>0</v>
      </c>
      <c r="K211" s="3613"/>
      <c r="L211" s="3613">
        <f t="shared" si="20"/>
        <v>0</v>
      </c>
      <c r="M211" s="3360">
        <v>404</v>
      </c>
      <c r="N211" s="3363"/>
    </row>
    <row r="212" spans="1:14">
      <c r="A212" s="3337"/>
      <c r="B212" s="3372">
        <v>405</v>
      </c>
      <c r="C212" s="3360"/>
      <c r="D212" s="3334"/>
      <c r="E212" s="3344" t="s">
        <v>1812</v>
      </c>
      <c r="F212" s="3612"/>
      <c r="G212" s="3612"/>
      <c r="H212" s="3612"/>
      <c r="I212" s="3612"/>
      <c r="J212" s="3612">
        <f t="shared" si="21"/>
        <v>0</v>
      </c>
      <c r="K212" s="3613"/>
      <c r="L212" s="3613">
        <f t="shared" si="20"/>
        <v>0</v>
      </c>
      <c r="M212" s="3360">
        <v>405</v>
      </c>
      <c r="N212" s="4146" t="s">
        <v>3463</v>
      </c>
    </row>
    <row r="213" spans="1:14">
      <c r="A213" s="3337"/>
      <c r="B213" s="3372">
        <v>406</v>
      </c>
      <c r="C213" s="3360"/>
      <c r="D213" s="3334"/>
      <c r="E213" s="3344" t="s">
        <v>1813</v>
      </c>
      <c r="F213" s="3612"/>
      <c r="G213" s="3612"/>
      <c r="H213" s="3612"/>
      <c r="I213" s="3612"/>
      <c r="J213" s="3612">
        <f t="shared" si="21"/>
        <v>0</v>
      </c>
      <c r="K213" s="3613"/>
      <c r="L213" s="3613">
        <f t="shared" si="20"/>
        <v>0</v>
      </c>
      <c r="M213" s="3360">
        <v>406</v>
      </c>
      <c r="N213" s="4147"/>
    </row>
    <row r="214" spans="1:14" ht="13.15" customHeight="1">
      <c r="A214" s="3337"/>
      <c r="B214" s="3372">
        <v>407</v>
      </c>
      <c r="C214" s="3360"/>
      <c r="D214" s="3334"/>
      <c r="E214" s="3344" t="s">
        <v>1814</v>
      </c>
      <c r="F214" s="3612"/>
      <c r="G214" s="3612"/>
      <c r="H214" s="3612"/>
      <c r="I214" s="3612"/>
      <c r="J214" s="3612">
        <f t="shared" si="21"/>
        <v>0</v>
      </c>
      <c r="K214" s="3613"/>
      <c r="L214" s="3613">
        <f t="shared" si="20"/>
        <v>0</v>
      </c>
      <c r="M214" s="3360">
        <v>407</v>
      </c>
      <c r="N214" s="4147"/>
    </row>
    <row r="215" spans="1:14">
      <c r="A215" s="3337"/>
      <c r="B215" s="3372">
        <v>408</v>
      </c>
      <c r="C215" s="3360"/>
      <c r="D215" s="3334"/>
      <c r="E215" s="3344" t="s">
        <v>1815</v>
      </c>
      <c r="F215" s="3612"/>
      <c r="G215" s="3612"/>
      <c r="H215" s="3612"/>
      <c r="I215" s="3612"/>
      <c r="J215" s="3612">
        <f t="shared" si="21"/>
        <v>0</v>
      </c>
      <c r="K215" s="3613"/>
      <c r="L215" s="3613">
        <f t="shared" si="20"/>
        <v>0</v>
      </c>
      <c r="M215" s="3360">
        <v>408</v>
      </c>
      <c r="N215" s="4147"/>
    </row>
    <row r="216" spans="1:14">
      <c r="A216" s="3337"/>
      <c r="B216" s="3372">
        <v>409</v>
      </c>
      <c r="C216" s="3360" t="s">
        <v>98</v>
      </c>
      <c r="D216" s="3334"/>
      <c r="E216" s="3344" t="s">
        <v>1816</v>
      </c>
      <c r="F216" s="3612"/>
      <c r="G216" s="3612"/>
      <c r="H216" s="3612"/>
      <c r="I216" s="3612"/>
      <c r="J216" s="3612">
        <f t="shared" si="21"/>
        <v>0</v>
      </c>
      <c r="K216" s="3613"/>
      <c r="L216" s="3613">
        <f t="shared" si="20"/>
        <v>0</v>
      </c>
      <c r="M216" s="3360">
        <v>409</v>
      </c>
      <c r="N216" s="4147"/>
    </row>
    <row r="217" spans="1:14" ht="13.15" customHeight="1">
      <c r="A217" s="3337"/>
      <c r="B217" s="3372">
        <v>410</v>
      </c>
      <c r="C217" s="3360"/>
      <c r="D217" s="3334"/>
      <c r="E217" s="3344" t="s">
        <v>1817</v>
      </c>
      <c r="F217" s="3612"/>
      <c r="G217" s="3612"/>
      <c r="H217" s="3612"/>
      <c r="I217" s="3612"/>
      <c r="J217" s="3612">
        <f t="shared" si="21"/>
        <v>0</v>
      </c>
      <c r="K217" s="3613"/>
      <c r="L217" s="3613">
        <f t="shared" si="20"/>
        <v>0</v>
      </c>
      <c r="M217" s="3360">
        <v>410</v>
      </c>
      <c r="N217" s="4147"/>
    </row>
    <row r="218" spans="1:14">
      <c r="A218" s="3337"/>
      <c r="B218" s="3372">
        <v>411</v>
      </c>
      <c r="C218" s="3360"/>
      <c r="D218" s="3334"/>
      <c r="E218" s="3344" t="s">
        <v>1818</v>
      </c>
      <c r="F218" s="3612"/>
      <c r="G218" s="3612"/>
      <c r="H218" s="3612"/>
      <c r="I218" s="3612"/>
      <c r="J218" s="3612">
        <f t="shared" si="21"/>
        <v>0</v>
      </c>
      <c r="K218" s="3613"/>
      <c r="L218" s="3613">
        <f t="shared" si="20"/>
        <v>0</v>
      </c>
      <c r="M218" s="3360">
        <v>411</v>
      </c>
      <c r="N218" s="4147"/>
    </row>
    <row r="219" spans="1:14">
      <c r="A219" s="3337"/>
      <c r="B219" s="3372">
        <v>412</v>
      </c>
      <c r="C219" s="3360"/>
      <c r="D219" s="3334"/>
      <c r="E219" s="3344" t="s">
        <v>1819</v>
      </c>
      <c r="F219" s="3612"/>
      <c r="G219" s="3612"/>
      <c r="H219" s="3612"/>
      <c r="I219" s="3612"/>
      <c r="J219" s="3612">
        <f t="shared" si="21"/>
        <v>0</v>
      </c>
      <c r="K219" s="3613"/>
      <c r="L219" s="3613">
        <f t="shared" si="20"/>
        <v>0</v>
      </c>
      <c r="M219" s="3360">
        <v>412</v>
      </c>
      <c r="N219" s="4147"/>
    </row>
    <row r="220" spans="1:14">
      <c r="A220" s="3337"/>
      <c r="B220" s="3372">
        <v>413</v>
      </c>
      <c r="C220" s="3360"/>
      <c r="D220" s="3334"/>
      <c r="E220" s="3344" t="s">
        <v>1820</v>
      </c>
      <c r="F220" s="3612"/>
      <c r="G220" s="3612"/>
      <c r="H220" s="3612"/>
      <c r="I220" s="3612"/>
      <c r="J220" s="3612">
        <f t="shared" si="21"/>
        <v>0</v>
      </c>
      <c r="K220" s="3613"/>
      <c r="L220" s="3613">
        <f t="shared" si="20"/>
        <v>0</v>
      </c>
      <c r="M220" s="3360">
        <v>413</v>
      </c>
      <c r="N220" s="4147"/>
    </row>
    <row r="221" spans="1:14">
      <c r="A221" s="3337"/>
      <c r="B221" s="3372">
        <v>414</v>
      </c>
      <c r="C221" s="3360"/>
      <c r="D221" s="3334"/>
      <c r="E221" s="3344" t="s">
        <v>1779</v>
      </c>
      <c r="F221" s="3612"/>
      <c r="G221" s="3612"/>
      <c r="H221" s="3612"/>
      <c r="I221" s="3612"/>
      <c r="J221" s="3612">
        <f t="shared" si="21"/>
        <v>0</v>
      </c>
      <c r="K221" s="3613"/>
      <c r="L221" s="3613">
        <f t="shared" si="20"/>
        <v>0</v>
      </c>
      <c r="M221" s="3360">
        <v>414</v>
      </c>
      <c r="N221" s="4147"/>
    </row>
    <row r="222" spans="1:14">
      <c r="A222" s="3337"/>
      <c r="B222" s="3372">
        <v>415</v>
      </c>
      <c r="C222" s="3360"/>
      <c r="D222" s="3334"/>
      <c r="E222" s="3344" t="s">
        <v>1780</v>
      </c>
      <c r="F222" s="3612"/>
      <c r="G222" s="3612"/>
      <c r="H222" s="3612"/>
      <c r="I222" s="3612"/>
      <c r="J222" s="3612">
        <f t="shared" si="21"/>
        <v>0</v>
      </c>
      <c r="K222" s="3613"/>
      <c r="L222" s="3613">
        <f t="shared" si="20"/>
        <v>0</v>
      </c>
      <c r="M222" s="3360">
        <v>415</v>
      </c>
      <c r="N222" s="4147"/>
    </row>
    <row r="223" spans="1:14">
      <c r="A223" s="3337"/>
      <c r="B223" s="3372">
        <v>416</v>
      </c>
      <c r="C223" s="3360"/>
      <c r="D223" s="3334"/>
      <c r="E223" s="3344" t="s">
        <v>1787</v>
      </c>
      <c r="F223" s="3612"/>
      <c r="G223" s="3612"/>
      <c r="H223" s="3612"/>
      <c r="I223" s="3612"/>
      <c r="J223" s="3612">
        <f t="shared" si="21"/>
        <v>0</v>
      </c>
      <c r="K223" s="3613"/>
      <c r="L223" s="3613">
        <f t="shared" si="20"/>
        <v>0</v>
      </c>
      <c r="M223" s="3360">
        <v>416</v>
      </c>
      <c r="N223" s="4147"/>
    </row>
    <row r="224" spans="1:14">
      <c r="A224" s="3337"/>
      <c r="B224" s="3372">
        <v>417</v>
      </c>
      <c r="C224" s="3360"/>
      <c r="D224" s="3334"/>
      <c r="E224" s="3344" t="s">
        <v>1804</v>
      </c>
      <c r="F224" s="3612"/>
      <c r="G224" s="3612"/>
      <c r="H224" s="3612"/>
      <c r="I224" s="3612"/>
      <c r="J224" s="3612">
        <f t="shared" si="21"/>
        <v>0</v>
      </c>
      <c r="K224" s="3613"/>
      <c r="L224" s="3613">
        <f t="shared" si="20"/>
        <v>0</v>
      </c>
      <c r="M224" s="3360">
        <v>417</v>
      </c>
      <c r="N224" s="4147"/>
    </row>
    <row r="225" spans="1:14">
      <c r="A225" s="3337"/>
      <c r="B225" s="3372">
        <v>418</v>
      </c>
      <c r="C225" s="3360"/>
      <c r="D225" s="3334"/>
      <c r="E225" s="3344" t="s">
        <v>1247</v>
      </c>
      <c r="F225" s="3612"/>
      <c r="G225" s="3612"/>
      <c r="H225" s="3612"/>
      <c r="I225" s="3612"/>
      <c r="J225" s="3612">
        <f t="shared" si="21"/>
        <v>0</v>
      </c>
      <c r="K225" s="3613"/>
      <c r="L225" s="3613">
        <f t="shared" si="20"/>
        <v>0</v>
      </c>
      <c r="M225" s="3360">
        <v>418</v>
      </c>
      <c r="N225" s="4147"/>
    </row>
    <row r="226" spans="1:14">
      <c r="A226" s="3337"/>
      <c r="B226" s="3372">
        <v>419</v>
      </c>
      <c r="C226" s="3360"/>
      <c r="D226" s="3334"/>
      <c r="E226" s="3344" t="s">
        <v>1821</v>
      </c>
      <c r="F226" s="3612">
        <f>SUM(F208:F225)</f>
        <v>0</v>
      </c>
      <c r="G226" s="3612">
        <f>SUM(G208:G225)</f>
        <v>0</v>
      </c>
      <c r="H226" s="3612">
        <f>SUM(H208:H225)</f>
        <v>13</v>
      </c>
      <c r="I226" s="3612">
        <f>SUM(I208:I225)</f>
        <v>0</v>
      </c>
      <c r="J226" s="3612">
        <f>SUM(J208:J225)</f>
        <v>13</v>
      </c>
      <c r="K226" s="3613"/>
      <c r="L226" s="3613">
        <f>F226+G226+H226+I226</f>
        <v>13</v>
      </c>
      <c r="M226" s="3360">
        <v>419</v>
      </c>
      <c r="N226" s="4147"/>
    </row>
    <row r="227" spans="1:14">
      <c r="A227" s="3337"/>
      <c r="B227" s="3308" t="s">
        <v>3216</v>
      </c>
      <c r="C227" s="3309"/>
      <c r="D227" s="3309"/>
      <c r="E227" s="3309"/>
      <c r="F227" s="3615"/>
      <c r="G227" s="3615"/>
      <c r="H227" s="3615"/>
      <c r="I227" s="3615"/>
      <c r="J227" s="3616"/>
      <c r="K227" s="3310"/>
      <c r="L227" s="3309"/>
      <c r="M227" s="3311"/>
      <c r="N227" s="4150" t="s">
        <v>3536</v>
      </c>
    </row>
    <row r="228" spans="1:14" ht="12.75" customHeight="1">
      <c r="A228" s="3337"/>
      <c r="B228" s="3314" t="s">
        <v>295</v>
      </c>
      <c r="C228" s="3315"/>
      <c r="D228" s="3315"/>
      <c r="E228" s="3316"/>
      <c r="F228" s="3618"/>
      <c r="G228" s="3618"/>
      <c r="H228" s="3618"/>
      <c r="I228" s="3618"/>
      <c r="J228" s="3619"/>
      <c r="K228" s="3317"/>
      <c r="L228" s="3315"/>
      <c r="M228" s="3318"/>
      <c r="N228" s="4151"/>
    </row>
    <row r="229" spans="1:14">
      <c r="A229" s="3337"/>
      <c r="B229" s="3368"/>
      <c r="C229" s="3328"/>
      <c r="D229" s="3328"/>
      <c r="E229" s="3369"/>
      <c r="F229" s="3621"/>
      <c r="G229" s="3622"/>
      <c r="H229" s="3621"/>
      <c r="I229" s="3621"/>
      <c r="J229" s="3623"/>
      <c r="K229" s="3330"/>
      <c r="L229" s="3329"/>
      <c r="M229" s="3370"/>
      <c r="N229" s="4151"/>
    </row>
    <row r="230" spans="1:14">
      <c r="A230" s="3337"/>
      <c r="B230" s="3333"/>
      <c r="C230" s="3334"/>
      <c r="D230" s="3334"/>
      <c r="E230" s="3335"/>
      <c r="F230" s="3624"/>
      <c r="G230" s="3622"/>
      <c r="H230" s="3622"/>
      <c r="I230" s="3622"/>
      <c r="J230" s="3623"/>
      <c r="K230" s="3325"/>
      <c r="L230" s="3337"/>
      <c r="M230" s="3353"/>
      <c r="N230" s="4151"/>
    </row>
    <row r="231" spans="1:14">
      <c r="A231" s="3337"/>
      <c r="B231" s="3338"/>
      <c r="C231" s="3339"/>
      <c r="D231" s="3340"/>
      <c r="E231" s="3341"/>
      <c r="F231" s="3625"/>
      <c r="G231" s="3626"/>
      <c r="H231" s="3626" t="s">
        <v>1672</v>
      </c>
      <c r="I231" s="3626"/>
      <c r="J231" s="3627"/>
      <c r="K231" s="3345"/>
      <c r="L231" s="3345"/>
      <c r="M231" s="3345"/>
      <c r="N231" s="4151"/>
    </row>
    <row r="232" spans="1:14">
      <c r="A232" s="3337"/>
      <c r="B232" s="3347"/>
      <c r="C232" s="3347"/>
      <c r="D232" s="3321"/>
      <c r="E232" s="3325"/>
      <c r="F232" s="3628"/>
      <c r="G232" s="3629" t="s">
        <v>1673</v>
      </c>
      <c r="H232" s="3629"/>
      <c r="I232" s="3629"/>
      <c r="J232" s="3630"/>
      <c r="K232" s="3350"/>
      <c r="L232" s="3350"/>
      <c r="M232" s="3350"/>
      <c r="N232" s="4151"/>
    </row>
    <row r="233" spans="1:14">
      <c r="A233" s="3337"/>
      <c r="B233" s="3347"/>
      <c r="C233" s="3347"/>
      <c r="D233" s="3321"/>
      <c r="E233" s="3325"/>
      <c r="F233" s="3631" t="s">
        <v>1674</v>
      </c>
      <c r="G233" s="3631" t="s">
        <v>1675</v>
      </c>
      <c r="H233" s="3631" t="s">
        <v>1676</v>
      </c>
      <c r="I233" s="3631"/>
      <c r="J233" s="3599" t="s">
        <v>1677</v>
      </c>
      <c r="K233" s="3350"/>
      <c r="L233" s="3350"/>
      <c r="M233" s="3350"/>
      <c r="N233" s="4151"/>
    </row>
    <row r="234" spans="1:14">
      <c r="A234" s="3337"/>
      <c r="B234" s="3347" t="s">
        <v>7</v>
      </c>
      <c r="C234" s="3347" t="s">
        <v>71</v>
      </c>
      <c r="D234" s="3321"/>
      <c r="E234" s="3353" t="s">
        <v>1678</v>
      </c>
      <c r="F234" s="3631" t="s">
        <v>1679</v>
      </c>
      <c r="G234" s="3631" t="s">
        <v>1680</v>
      </c>
      <c r="H234" s="3631" t="s">
        <v>1681</v>
      </c>
      <c r="I234" s="3631" t="s">
        <v>1682</v>
      </c>
      <c r="J234" s="3599" t="s">
        <v>1683</v>
      </c>
      <c r="K234" s="3347" t="s">
        <v>1684</v>
      </c>
      <c r="L234" s="3347" t="s">
        <v>319</v>
      </c>
      <c r="M234" s="3347" t="s">
        <v>7</v>
      </c>
      <c r="N234" s="4151"/>
    </row>
    <row r="235" spans="1:14">
      <c r="A235" s="3337"/>
      <c r="B235" s="3354" t="s">
        <v>17</v>
      </c>
      <c r="C235" s="3354" t="s">
        <v>79</v>
      </c>
      <c r="D235" s="3328"/>
      <c r="E235" s="3355" t="s">
        <v>24</v>
      </c>
      <c r="F235" s="3632" t="s">
        <v>25</v>
      </c>
      <c r="G235" s="3632" t="s">
        <v>26</v>
      </c>
      <c r="H235" s="3632" t="s">
        <v>27</v>
      </c>
      <c r="I235" s="3632" t="s">
        <v>28</v>
      </c>
      <c r="J235" s="3633" t="s">
        <v>29</v>
      </c>
      <c r="K235" s="3354" t="s">
        <v>30</v>
      </c>
      <c r="L235" s="3354" t="s">
        <v>31</v>
      </c>
      <c r="M235" s="3354" t="s">
        <v>17</v>
      </c>
      <c r="N235" s="4151"/>
    </row>
    <row r="236" spans="1:14">
      <c r="A236" s="3337"/>
      <c r="B236" s="3371"/>
      <c r="C236" s="3347"/>
      <c r="D236" s="3337" t="s">
        <v>1822</v>
      </c>
      <c r="E236" s="3353"/>
      <c r="F236" s="3630"/>
      <c r="G236" s="3630"/>
      <c r="H236" s="3630"/>
      <c r="I236" s="3630"/>
      <c r="J236" s="3630"/>
      <c r="K236" s="3610"/>
      <c r="L236" s="3607"/>
      <c r="M236" s="3347"/>
      <c r="N236" s="4151"/>
    </row>
    <row r="237" spans="1:14">
      <c r="A237" s="3337"/>
      <c r="B237" s="3371">
        <v>420</v>
      </c>
      <c r="C237" s="3347"/>
      <c r="D237" s="3365"/>
      <c r="E237" s="3353" t="s">
        <v>1775</v>
      </c>
      <c r="F237" s="3611"/>
      <c r="G237" s="3611"/>
      <c r="H237" s="3611"/>
      <c r="I237" s="3611"/>
      <c r="J237" s="3611">
        <f>SUM(F237:I237)</f>
        <v>0</v>
      </c>
      <c r="K237" s="3610"/>
      <c r="L237" s="3610">
        <f t="shared" ref="L237:L241" si="22">K237+J237</f>
        <v>0</v>
      </c>
      <c r="M237" s="3347">
        <v>420</v>
      </c>
      <c r="N237" s="4151"/>
    </row>
    <row r="238" spans="1:14">
      <c r="A238" s="3337"/>
      <c r="B238" s="3372">
        <v>421</v>
      </c>
      <c r="C238" s="3360"/>
      <c r="D238" s="3334"/>
      <c r="E238" s="3344" t="s">
        <v>1823</v>
      </c>
      <c r="F238" s="3612"/>
      <c r="G238" s="3612"/>
      <c r="H238" s="3612"/>
      <c r="I238" s="3612"/>
      <c r="J238" s="3612">
        <f>SUM(F238:I238)</f>
        <v>0</v>
      </c>
      <c r="K238" s="3613"/>
      <c r="L238" s="3613">
        <f t="shared" si="22"/>
        <v>0</v>
      </c>
      <c r="M238" s="3360">
        <v>421</v>
      </c>
      <c r="N238" s="4151"/>
    </row>
    <row r="239" spans="1:14">
      <c r="A239" s="3337"/>
      <c r="B239" s="3371">
        <v>422</v>
      </c>
      <c r="C239" s="3347"/>
      <c r="D239" s="3365"/>
      <c r="E239" s="3353" t="s">
        <v>1824</v>
      </c>
      <c r="F239" s="3611"/>
      <c r="G239" s="3611"/>
      <c r="H239" s="3611"/>
      <c r="I239" s="3611"/>
      <c r="J239" s="3611">
        <f>SUM(F239:I239)</f>
        <v>0</v>
      </c>
      <c r="K239" s="3610"/>
      <c r="L239" s="3610">
        <f t="shared" si="22"/>
        <v>0</v>
      </c>
      <c r="M239" s="3347">
        <v>422</v>
      </c>
      <c r="N239" s="3365"/>
    </row>
    <row r="240" spans="1:14">
      <c r="A240" s="3337"/>
      <c r="B240" s="3372">
        <v>423</v>
      </c>
      <c r="C240" s="3360"/>
      <c r="D240" s="3334"/>
      <c r="E240" s="3344" t="s">
        <v>1825</v>
      </c>
      <c r="F240" s="3612"/>
      <c r="G240" s="3612"/>
      <c r="H240" s="3612"/>
      <c r="I240" s="3612"/>
      <c r="J240" s="3612">
        <f t="shared" ref="J240:J251" si="23">SUM(F240:I240)</f>
        <v>0</v>
      </c>
      <c r="K240" s="3613"/>
      <c r="L240" s="3613">
        <f t="shared" si="22"/>
        <v>0</v>
      </c>
      <c r="M240" s="3360">
        <v>423</v>
      </c>
      <c r="N240" s="3365"/>
    </row>
    <row r="241" spans="1:16">
      <c r="A241" s="3337"/>
      <c r="B241" s="3372">
        <v>424</v>
      </c>
      <c r="C241" s="3360"/>
      <c r="D241" s="3334"/>
      <c r="E241" s="3344" t="s">
        <v>1826</v>
      </c>
      <c r="F241" s="3612"/>
      <c r="G241" s="3612"/>
      <c r="H241" s="3612"/>
      <c r="I241" s="3612"/>
      <c r="J241" s="3612">
        <f t="shared" si="23"/>
        <v>0</v>
      </c>
      <c r="K241" s="3613"/>
      <c r="L241" s="3613">
        <f t="shared" si="22"/>
        <v>0</v>
      </c>
      <c r="M241" s="3360">
        <v>424</v>
      </c>
      <c r="N241" s="3365"/>
    </row>
    <row r="242" spans="1:16">
      <c r="A242" s="3337"/>
      <c r="B242" s="3372">
        <v>425</v>
      </c>
      <c r="C242" s="3360" t="s">
        <v>98</v>
      </c>
      <c r="D242" s="3334"/>
      <c r="E242" s="3344" t="s">
        <v>1816</v>
      </c>
      <c r="F242" s="3612"/>
      <c r="G242" s="3612"/>
      <c r="H242" s="3612"/>
      <c r="I242" s="3612"/>
      <c r="J242" s="3612">
        <f t="shared" si="23"/>
        <v>0</v>
      </c>
      <c r="K242" s="3613"/>
      <c r="L242" s="3613">
        <f t="shared" ref="L242:L251" si="24">F242+G242+H242+I242</f>
        <v>0</v>
      </c>
      <c r="M242" s="3360">
        <v>425</v>
      </c>
      <c r="N242" s="3365"/>
    </row>
    <row r="243" spans="1:16">
      <c r="A243" s="3337"/>
      <c r="B243" s="3372">
        <v>426</v>
      </c>
      <c r="C243" s="3360"/>
      <c r="D243" s="3334"/>
      <c r="E243" s="3344" t="s">
        <v>1817</v>
      </c>
      <c r="F243" s="3612"/>
      <c r="G243" s="3612"/>
      <c r="H243" s="3612"/>
      <c r="I243" s="3612"/>
      <c r="J243" s="3612">
        <f t="shared" si="23"/>
        <v>0</v>
      </c>
      <c r="K243" s="3613"/>
      <c r="L243" s="3613">
        <f t="shared" si="24"/>
        <v>0</v>
      </c>
      <c r="M243" s="3360">
        <v>426</v>
      </c>
      <c r="N243" s="3365"/>
    </row>
    <row r="244" spans="1:16">
      <c r="A244" s="3337"/>
      <c r="B244" s="3372">
        <v>427</v>
      </c>
      <c r="C244" s="3360"/>
      <c r="D244" s="3334"/>
      <c r="E244" s="3344" t="s">
        <v>1818</v>
      </c>
      <c r="F244" s="3612"/>
      <c r="G244" s="3612"/>
      <c r="H244" s="3612"/>
      <c r="I244" s="3612"/>
      <c r="J244" s="3612">
        <f t="shared" si="23"/>
        <v>0</v>
      </c>
      <c r="K244" s="3613"/>
      <c r="L244" s="3613">
        <f t="shared" si="24"/>
        <v>0</v>
      </c>
      <c r="M244" s="3360">
        <v>427</v>
      </c>
      <c r="N244" s="3365"/>
    </row>
    <row r="245" spans="1:16">
      <c r="A245" s="3337"/>
      <c r="B245" s="3372">
        <v>428</v>
      </c>
      <c r="C245" s="3360"/>
      <c r="D245" s="3334"/>
      <c r="E245" s="3344" t="s">
        <v>1827</v>
      </c>
      <c r="F245" s="3612"/>
      <c r="G245" s="3612"/>
      <c r="H245" s="3612"/>
      <c r="I245" s="3612"/>
      <c r="J245" s="3612">
        <f t="shared" si="23"/>
        <v>0</v>
      </c>
      <c r="K245" s="3613"/>
      <c r="L245" s="3613">
        <f t="shared" si="24"/>
        <v>0</v>
      </c>
      <c r="M245" s="3360">
        <v>428</v>
      </c>
      <c r="N245" s="3365"/>
    </row>
    <row r="246" spans="1:16">
      <c r="A246" s="3337"/>
      <c r="B246" s="3372">
        <v>429</v>
      </c>
      <c r="C246" s="3360"/>
      <c r="D246" s="3334"/>
      <c r="E246" s="3344" t="s">
        <v>1820</v>
      </c>
      <c r="F246" s="3612"/>
      <c r="G246" s="3612"/>
      <c r="H246" s="3612"/>
      <c r="I246" s="3612"/>
      <c r="J246" s="3612">
        <f t="shared" si="23"/>
        <v>0</v>
      </c>
      <c r="K246" s="3613"/>
      <c r="L246" s="3613">
        <f t="shared" si="24"/>
        <v>0</v>
      </c>
      <c r="M246" s="3360">
        <v>429</v>
      </c>
      <c r="N246" s="3365"/>
    </row>
    <row r="247" spans="1:16">
      <c r="A247" s="3337"/>
      <c r="B247" s="3372">
        <v>430</v>
      </c>
      <c r="C247" s="3360"/>
      <c r="D247" s="3334"/>
      <c r="E247" s="3344" t="s">
        <v>1779</v>
      </c>
      <c r="F247" s="3612"/>
      <c r="G247" s="3612"/>
      <c r="H247" s="3612"/>
      <c r="I247" s="3612"/>
      <c r="J247" s="3612">
        <f t="shared" si="23"/>
        <v>0</v>
      </c>
      <c r="K247" s="3613"/>
      <c r="L247" s="3613">
        <f t="shared" si="24"/>
        <v>0</v>
      </c>
      <c r="M247" s="3360">
        <v>430</v>
      </c>
      <c r="N247" s="3365"/>
    </row>
    <row r="248" spans="1:16">
      <c r="A248" s="3337"/>
      <c r="B248" s="3372">
        <v>431</v>
      </c>
      <c r="C248" s="3360"/>
      <c r="D248" s="3334"/>
      <c r="E248" s="3344" t="s">
        <v>1780</v>
      </c>
      <c r="F248" s="3612"/>
      <c r="G248" s="3612"/>
      <c r="H248" s="3612"/>
      <c r="I248" s="3612"/>
      <c r="J248" s="3612">
        <f t="shared" si="23"/>
        <v>0</v>
      </c>
      <c r="K248" s="3613"/>
      <c r="L248" s="3613">
        <f t="shared" si="24"/>
        <v>0</v>
      </c>
      <c r="M248" s="3360">
        <v>431</v>
      </c>
      <c r="N248" s="3365"/>
    </row>
    <row r="249" spans="1:16">
      <c r="A249" s="3337"/>
      <c r="B249" s="3372">
        <v>432</v>
      </c>
      <c r="C249" s="3360"/>
      <c r="D249" s="3334"/>
      <c r="E249" s="3344" t="s">
        <v>1787</v>
      </c>
      <c r="F249" s="3612"/>
      <c r="G249" s="3612"/>
      <c r="H249" s="3612"/>
      <c r="I249" s="3612"/>
      <c r="J249" s="3612">
        <f t="shared" si="23"/>
        <v>0</v>
      </c>
      <c r="K249" s="3613"/>
      <c r="L249" s="3613">
        <f t="shared" si="24"/>
        <v>0</v>
      </c>
      <c r="M249" s="3360">
        <v>432</v>
      </c>
      <c r="N249" s="3365"/>
    </row>
    <row r="250" spans="1:16">
      <c r="A250" s="3337"/>
      <c r="B250" s="3372">
        <v>433</v>
      </c>
      <c r="C250" s="3360"/>
      <c r="D250" s="3334"/>
      <c r="E250" s="3344" t="s">
        <v>1804</v>
      </c>
      <c r="F250" s="3612"/>
      <c r="G250" s="3612"/>
      <c r="H250" s="3612"/>
      <c r="I250" s="3612"/>
      <c r="J250" s="3612">
        <f t="shared" si="23"/>
        <v>0</v>
      </c>
      <c r="K250" s="3613"/>
      <c r="L250" s="3613">
        <f t="shared" si="24"/>
        <v>0</v>
      </c>
      <c r="M250" s="3360">
        <v>433</v>
      </c>
      <c r="N250" s="3365"/>
    </row>
    <row r="251" spans="1:16">
      <c r="A251" s="3337"/>
      <c r="B251" s="3372">
        <v>434</v>
      </c>
      <c r="C251" s="3360"/>
      <c r="D251" s="3334"/>
      <c r="E251" s="3344" t="s">
        <v>1247</v>
      </c>
      <c r="F251" s="3612"/>
      <c r="G251" s="3612"/>
      <c r="H251" s="3612"/>
      <c r="I251" s="3612"/>
      <c r="J251" s="3612">
        <f t="shared" si="23"/>
        <v>0</v>
      </c>
      <c r="K251" s="3613"/>
      <c r="L251" s="3613">
        <f t="shared" si="24"/>
        <v>0</v>
      </c>
      <c r="M251" s="3360">
        <v>434</v>
      </c>
      <c r="N251" s="3365"/>
    </row>
    <row r="252" spans="1:16">
      <c r="A252" s="3337"/>
      <c r="B252" s="3372">
        <v>435</v>
      </c>
      <c r="C252" s="3360"/>
      <c r="D252" s="3334"/>
      <c r="E252" s="3344" t="s">
        <v>1828</v>
      </c>
      <c r="F252" s="3612">
        <f>SUM(F237:F251)</f>
        <v>0</v>
      </c>
      <c r="G252" s="3612">
        <f>SUM(G237:G251)</f>
        <v>0</v>
      </c>
      <c r="H252" s="3612">
        <f>SUM(H237:H251)</f>
        <v>0</v>
      </c>
      <c r="I252" s="3612">
        <f>SUM(I237:I251)</f>
        <v>0</v>
      </c>
      <c r="J252" s="3612">
        <f>SUM(J237:J251)</f>
        <v>0</v>
      </c>
      <c r="K252" s="3613"/>
      <c r="L252" s="3613">
        <f>F252+G252+H252+I252</f>
        <v>0</v>
      </c>
      <c r="M252" s="3360">
        <v>435</v>
      </c>
      <c r="N252" s="3365"/>
      <c r="P252" s="3380"/>
    </row>
    <row r="253" spans="1:16">
      <c r="A253" s="3337"/>
      <c r="B253" s="3371"/>
      <c r="C253" s="3347"/>
      <c r="D253" s="3337" t="s">
        <v>1829</v>
      </c>
      <c r="E253" s="3353"/>
      <c r="F253" s="3630">
        <v>0</v>
      </c>
      <c r="G253" s="3630">
        <v>0</v>
      </c>
      <c r="H253" s="3630">
        <v>0</v>
      </c>
      <c r="I253" s="3630">
        <v>0</v>
      </c>
      <c r="J253" s="3630"/>
      <c r="K253" s="3610"/>
      <c r="L253" s="3607"/>
      <c r="M253" s="3347"/>
      <c r="N253" s="3365"/>
    </row>
    <row r="254" spans="1:16">
      <c r="A254" s="3337"/>
      <c r="B254" s="3371">
        <v>501</v>
      </c>
      <c r="C254" s="3347"/>
      <c r="D254" s="3365"/>
      <c r="E254" s="3353" t="s">
        <v>1830</v>
      </c>
      <c r="F254" s="3611"/>
      <c r="G254" s="3611"/>
      <c r="H254" s="3611"/>
      <c r="I254" s="3611"/>
      <c r="J254" s="3611">
        <f>SUM(F254:I254)</f>
        <v>0</v>
      </c>
      <c r="K254" s="3610"/>
      <c r="L254" s="3610">
        <f>K254+J254</f>
        <v>0</v>
      </c>
      <c r="M254" s="3347">
        <v>501</v>
      </c>
      <c r="N254" s="3365"/>
    </row>
    <row r="255" spans="1:16" ht="12.75" customHeight="1">
      <c r="A255" s="4153" t="s">
        <v>108</v>
      </c>
      <c r="B255" s="3372">
        <v>502</v>
      </c>
      <c r="C255" s="3360"/>
      <c r="D255" s="3334"/>
      <c r="E255" s="3344" t="s">
        <v>1831</v>
      </c>
      <c r="F255" s="3612"/>
      <c r="G255" s="3612"/>
      <c r="H255" s="3612"/>
      <c r="I255" s="3612"/>
      <c r="J255" s="3612">
        <f>SUM(F255:I255)</f>
        <v>0</v>
      </c>
      <c r="K255" s="3614" t="s">
        <v>104</v>
      </c>
      <c r="L255" s="3613">
        <f>J255</f>
        <v>0</v>
      </c>
      <c r="M255" s="3360">
        <v>502</v>
      </c>
      <c r="N255" s="3365"/>
    </row>
    <row r="256" spans="1:16">
      <c r="A256" s="4153"/>
      <c r="B256" s="3372">
        <v>503</v>
      </c>
      <c r="C256" s="3360"/>
      <c r="D256" s="3334"/>
      <c r="E256" s="3344" t="s">
        <v>1832</v>
      </c>
      <c r="F256" s="3612"/>
      <c r="G256" s="3612"/>
      <c r="H256" s="3612"/>
      <c r="I256" s="3612"/>
      <c r="J256" s="3612">
        <f t="shared" ref="J256:J258" si="25">SUM(F256:I256)</f>
        <v>0</v>
      </c>
      <c r="K256" s="3614" t="s">
        <v>104</v>
      </c>
      <c r="L256" s="3613">
        <f>J256</f>
        <v>0</v>
      </c>
      <c r="M256" s="3360">
        <v>503</v>
      </c>
      <c r="N256" s="3365"/>
    </row>
    <row r="257" spans="1:14" ht="12.75" customHeight="1">
      <c r="A257" s="4153"/>
      <c r="B257" s="3372">
        <v>504</v>
      </c>
      <c r="C257" s="3360"/>
      <c r="D257" s="3334"/>
      <c r="E257" s="3344" t="s">
        <v>1833</v>
      </c>
      <c r="F257" s="3612"/>
      <c r="G257" s="3612"/>
      <c r="H257" s="3612"/>
      <c r="I257" s="3612"/>
      <c r="J257" s="3612">
        <f t="shared" si="25"/>
        <v>0</v>
      </c>
      <c r="K257" s="3613"/>
      <c r="L257" s="3613">
        <f>K257+J257</f>
        <v>0</v>
      </c>
      <c r="M257" s="3360">
        <v>504</v>
      </c>
      <c r="N257" s="3365"/>
    </row>
    <row r="258" spans="1:14" ht="13.15" customHeight="1">
      <c r="A258" s="4153"/>
      <c r="B258" s="3372">
        <v>505</v>
      </c>
      <c r="C258" s="3360"/>
      <c r="D258" s="3334"/>
      <c r="E258" s="3344" t="s">
        <v>1779</v>
      </c>
      <c r="F258" s="3612"/>
      <c r="G258" s="3612"/>
      <c r="H258" s="3612"/>
      <c r="I258" s="3612"/>
      <c r="J258" s="3612">
        <f t="shared" si="25"/>
        <v>0</v>
      </c>
      <c r="K258" s="3613"/>
      <c r="L258" s="3613">
        <f>K258+J258</f>
        <v>0</v>
      </c>
      <c r="M258" s="3360">
        <v>505</v>
      </c>
      <c r="N258" s="3365"/>
    </row>
    <row r="259" spans="1:14" ht="13.15" customHeight="1">
      <c r="A259" s="4153"/>
      <c r="B259" s="3372">
        <v>506</v>
      </c>
      <c r="C259" s="3360"/>
      <c r="D259" s="3334"/>
      <c r="E259" s="3344" t="s">
        <v>1834</v>
      </c>
      <c r="F259" s="3612">
        <f t="shared" ref="F259:J259" si="26">SUM(F253:F258)</f>
        <v>0</v>
      </c>
      <c r="G259" s="3612">
        <f t="shared" si="26"/>
        <v>0</v>
      </c>
      <c r="H259" s="3612">
        <f t="shared" si="26"/>
        <v>0</v>
      </c>
      <c r="I259" s="3612">
        <f t="shared" si="26"/>
        <v>0</v>
      </c>
      <c r="J259" s="3612">
        <f t="shared" si="26"/>
        <v>0</v>
      </c>
      <c r="K259" s="3613"/>
      <c r="L259" s="3613">
        <f>F259+G259+H259+I259</f>
        <v>0</v>
      </c>
      <c r="M259" s="3360">
        <v>506</v>
      </c>
      <c r="N259" s="3365"/>
    </row>
    <row r="260" spans="1:14" ht="12.75" customHeight="1">
      <c r="A260" s="4153"/>
      <c r="B260" s="3371"/>
      <c r="C260" s="3347"/>
      <c r="D260" s="3337" t="s">
        <v>1835</v>
      </c>
      <c r="E260" s="3353"/>
      <c r="F260" s="3630"/>
      <c r="G260" s="3630"/>
      <c r="H260" s="3630"/>
      <c r="I260" s="3630"/>
      <c r="J260" s="3630"/>
      <c r="K260" s="3610"/>
      <c r="L260" s="3607"/>
      <c r="M260" s="3347"/>
      <c r="N260" s="4146">
        <v>109</v>
      </c>
    </row>
    <row r="261" spans="1:14" ht="13.15" customHeight="1">
      <c r="A261" s="4153"/>
      <c r="B261" s="3371">
        <v>507</v>
      </c>
      <c r="C261" s="3347" t="s">
        <v>98</v>
      </c>
      <c r="D261" s="3365"/>
      <c r="E261" s="3353" t="s">
        <v>1775</v>
      </c>
      <c r="F261" s="3611"/>
      <c r="G261" s="3611"/>
      <c r="H261" s="3611">
        <v>128</v>
      </c>
      <c r="I261" s="3611"/>
      <c r="J261" s="3611">
        <f>SUM(F261:I261)</f>
        <v>128</v>
      </c>
      <c r="K261" s="3608" t="s">
        <v>104</v>
      </c>
      <c r="L261" s="3610">
        <f t="shared" ref="L261:L270" si="27">J261</f>
        <v>128</v>
      </c>
      <c r="M261" s="3347">
        <v>507</v>
      </c>
      <c r="N261" s="4146"/>
    </row>
    <row r="262" spans="1:14" ht="13.15" customHeight="1">
      <c r="A262" s="4153"/>
      <c r="B262" s="3372">
        <v>508</v>
      </c>
      <c r="C262" s="3360" t="s">
        <v>98</v>
      </c>
      <c r="D262" s="3334"/>
      <c r="E262" s="3344" t="s">
        <v>1836</v>
      </c>
      <c r="F262" s="3612"/>
      <c r="G262" s="3612"/>
      <c r="H262" s="3612"/>
      <c r="I262" s="3612"/>
      <c r="J262" s="3612">
        <f>SUM(F262:I262)</f>
        <v>0</v>
      </c>
      <c r="K262" s="3614" t="s">
        <v>104</v>
      </c>
      <c r="L262" s="3613">
        <f t="shared" si="27"/>
        <v>0</v>
      </c>
      <c r="M262" s="3360">
        <v>508</v>
      </c>
      <c r="N262" s="4146"/>
    </row>
    <row r="263" spans="1:14" ht="13.15" customHeight="1">
      <c r="A263" s="4153"/>
      <c r="B263" s="3372">
        <v>509</v>
      </c>
      <c r="C263" s="3360" t="s">
        <v>98</v>
      </c>
      <c r="D263" s="3334"/>
      <c r="E263" s="3344" t="s">
        <v>1837</v>
      </c>
      <c r="F263" s="3612"/>
      <c r="G263" s="3612"/>
      <c r="H263" s="3612"/>
      <c r="I263" s="3612"/>
      <c r="J263" s="3612">
        <f t="shared" ref="J263:J270" si="28">SUM(F263:I263)</f>
        <v>0</v>
      </c>
      <c r="K263" s="3614" t="s">
        <v>104</v>
      </c>
      <c r="L263" s="3613">
        <f t="shared" si="27"/>
        <v>0</v>
      </c>
      <c r="M263" s="3360">
        <v>509</v>
      </c>
      <c r="N263" s="4146"/>
    </row>
    <row r="264" spans="1:14" ht="13.15" customHeight="1">
      <c r="A264" s="4153"/>
      <c r="B264" s="3372">
        <v>510</v>
      </c>
      <c r="C264" s="3360" t="s">
        <v>98</v>
      </c>
      <c r="D264" s="3334"/>
      <c r="E264" s="3344" t="s">
        <v>1838</v>
      </c>
      <c r="F264" s="3612"/>
      <c r="G264" s="3612"/>
      <c r="H264" s="3612"/>
      <c r="I264" s="3612"/>
      <c r="J264" s="3612">
        <f t="shared" si="28"/>
        <v>0</v>
      </c>
      <c r="K264" s="3614" t="s">
        <v>104</v>
      </c>
      <c r="L264" s="3613">
        <f t="shared" si="27"/>
        <v>0</v>
      </c>
      <c r="M264" s="3360">
        <v>510</v>
      </c>
      <c r="N264" s="4146"/>
    </row>
    <row r="265" spans="1:14" ht="13.15" customHeight="1">
      <c r="A265" s="4153"/>
      <c r="B265" s="3372">
        <v>511</v>
      </c>
      <c r="C265" s="3360" t="s">
        <v>98</v>
      </c>
      <c r="D265" s="3334"/>
      <c r="E265" s="3344" t="s">
        <v>1819</v>
      </c>
      <c r="F265" s="3612"/>
      <c r="G265" s="3612"/>
      <c r="H265" s="3612"/>
      <c r="I265" s="3612"/>
      <c r="J265" s="3612">
        <f t="shared" si="28"/>
        <v>0</v>
      </c>
      <c r="K265" s="3614" t="s">
        <v>104</v>
      </c>
      <c r="L265" s="3613">
        <f t="shared" si="27"/>
        <v>0</v>
      </c>
      <c r="M265" s="3360">
        <v>511</v>
      </c>
      <c r="N265" s="4146"/>
    </row>
    <row r="266" spans="1:14" ht="13.15" customHeight="1">
      <c r="A266" s="4153"/>
      <c r="B266" s="3372">
        <v>512</v>
      </c>
      <c r="C266" s="3360" t="s">
        <v>98</v>
      </c>
      <c r="D266" s="3334"/>
      <c r="E266" s="3344" t="s">
        <v>1779</v>
      </c>
      <c r="F266" s="3612"/>
      <c r="G266" s="3612"/>
      <c r="H266" s="3612"/>
      <c r="I266" s="3612"/>
      <c r="J266" s="3612">
        <f t="shared" si="28"/>
        <v>0</v>
      </c>
      <c r="K266" s="3614" t="s">
        <v>104</v>
      </c>
      <c r="L266" s="3613">
        <f t="shared" si="27"/>
        <v>0</v>
      </c>
      <c r="M266" s="3360">
        <v>512</v>
      </c>
      <c r="N266" s="4146"/>
    </row>
    <row r="267" spans="1:14">
      <c r="A267" s="4153"/>
      <c r="B267" s="3372">
        <v>513</v>
      </c>
      <c r="C267" s="3360" t="s">
        <v>98</v>
      </c>
      <c r="D267" s="3334"/>
      <c r="E267" s="3344" t="s">
        <v>1839</v>
      </c>
      <c r="F267" s="3612"/>
      <c r="G267" s="3612"/>
      <c r="H267" s="3612"/>
      <c r="I267" s="3612"/>
      <c r="J267" s="3612">
        <f t="shared" si="28"/>
        <v>0</v>
      </c>
      <c r="K267" s="3614" t="s">
        <v>104</v>
      </c>
      <c r="L267" s="3613">
        <f t="shared" si="27"/>
        <v>0</v>
      </c>
      <c r="M267" s="3360">
        <v>513</v>
      </c>
      <c r="N267" s="4146"/>
    </row>
    <row r="268" spans="1:14">
      <c r="A268" s="4153"/>
      <c r="B268" s="3372">
        <v>514</v>
      </c>
      <c r="C268" s="3360" t="s">
        <v>98</v>
      </c>
      <c r="D268" s="3334"/>
      <c r="E268" s="3344" t="s">
        <v>1787</v>
      </c>
      <c r="F268" s="3612"/>
      <c r="G268" s="3612"/>
      <c r="H268" s="3612"/>
      <c r="I268" s="3612"/>
      <c r="J268" s="3612">
        <f t="shared" si="28"/>
        <v>0</v>
      </c>
      <c r="K268" s="3614" t="s">
        <v>104</v>
      </c>
      <c r="L268" s="3613">
        <f t="shared" si="27"/>
        <v>0</v>
      </c>
      <c r="M268" s="3360">
        <v>514</v>
      </c>
      <c r="N268" s="4146"/>
    </row>
    <row r="269" spans="1:14">
      <c r="A269" s="4153"/>
      <c r="B269" s="3372">
        <v>515</v>
      </c>
      <c r="C269" s="3360" t="s">
        <v>98</v>
      </c>
      <c r="D269" s="3334"/>
      <c r="E269" s="3344" t="s">
        <v>1804</v>
      </c>
      <c r="F269" s="3612"/>
      <c r="G269" s="3612"/>
      <c r="H269" s="3612"/>
      <c r="I269" s="3612"/>
      <c r="J269" s="3612">
        <f t="shared" si="28"/>
        <v>0</v>
      </c>
      <c r="K269" s="3614" t="s">
        <v>104</v>
      </c>
      <c r="L269" s="3613">
        <f t="shared" si="27"/>
        <v>0</v>
      </c>
      <c r="M269" s="3360">
        <v>515</v>
      </c>
      <c r="N269" s="4146"/>
    </row>
    <row r="270" spans="1:14">
      <c r="A270" s="4153"/>
      <c r="B270" s="3372">
        <v>516</v>
      </c>
      <c r="C270" s="3360" t="s">
        <v>98</v>
      </c>
      <c r="D270" s="3334"/>
      <c r="E270" s="3344" t="s">
        <v>1247</v>
      </c>
      <c r="F270" s="3612"/>
      <c r="G270" s="3612"/>
      <c r="H270" s="3612"/>
      <c r="I270" s="3612"/>
      <c r="J270" s="3612">
        <f t="shared" si="28"/>
        <v>0</v>
      </c>
      <c r="K270" s="3614" t="s">
        <v>104</v>
      </c>
      <c r="L270" s="3613">
        <f t="shared" si="27"/>
        <v>0</v>
      </c>
      <c r="M270" s="3360">
        <v>516</v>
      </c>
      <c r="N270" s="4146"/>
    </row>
    <row r="271" spans="1:14">
      <c r="A271" s="4153"/>
      <c r="B271" s="3372">
        <v>517</v>
      </c>
      <c r="C271" s="3360" t="s">
        <v>98</v>
      </c>
      <c r="D271" s="3334"/>
      <c r="E271" s="3344" t="s">
        <v>1840</v>
      </c>
      <c r="F271" s="3612">
        <f>SUM(F260:F270)</f>
        <v>0</v>
      </c>
      <c r="G271" s="3612">
        <f t="shared" ref="G271:J271" si="29">SUM(G260:G270)</f>
        <v>0</v>
      </c>
      <c r="H271" s="3612">
        <f t="shared" si="29"/>
        <v>128</v>
      </c>
      <c r="I271" s="3612">
        <f t="shared" si="29"/>
        <v>0</v>
      </c>
      <c r="J271" s="3612">
        <f t="shared" si="29"/>
        <v>128</v>
      </c>
      <c r="K271" s="3614" t="s">
        <v>104</v>
      </c>
      <c r="L271" s="3613">
        <f>F271+G271+H271+I271</f>
        <v>128</v>
      </c>
      <c r="M271" s="3360">
        <v>517</v>
      </c>
      <c r="N271" s="4146"/>
    </row>
    <row r="272" spans="1:14" ht="22.5" customHeight="1">
      <c r="A272" s="4148" t="s">
        <v>3716</v>
      </c>
      <c r="B272" s="3308" t="s">
        <v>3216</v>
      </c>
      <c r="C272" s="3309"/>
      <c r="D272" s="3309"/>
      <c r="E272" s="3309"/>
      <c r="F272" s="3615"/>
      <c r="G272" s="3615"/>
      <c r="H272" s="3615"/>
      <c r="I272" s="3615"/>
      <c r="J272" s="3616"/>
      <c r="K272" s="3310"/>
      <c r="L272" s="3309"/>
      <c r="M272" s="3311"/>
      <c r="N272" s="3866">
        <v>110</v>
      </c>
    </row>
    <row r="273" spans="1:14" ht="12.75" customHeight="1">
      <c r="A273" s="4152"/>
      <c r="B273" s="3314" t="s">
        <v>295</v>
      </c>
      <c r="C273" s="3315"/>
      <c r="D273" s="3315"/>
      <c r="E273" s="3316"/>
      <c r="F273" s="3618"/>
      <c r="G273" s="3618"/>
      <c r="H273" s="3618"/>
      <c r="I273" s="3618"/>
      <c r="J273" s="3619"/>
      <c r="K273" s="3317"/>
      <c r="L273" s="3315"/>
      <c r="M273" s="3318"/>
      <c r="N273" s="3867"/>
    </row>
    <row r="274" spans="1:14" ht="12.75" customHeight="1">
      <c r="A274" s="4152"/>
      <c r="B274" s="3368"/>
      <c r="C274" s="3328"/>
      <c r="D274" s="3328"/>
      <c r="E274" s="3369"/>
      <c r="F274" s="3621"/>
      <c r="G274" s="3622"/>
      <c r="H274" s="3621"/>
      <c r="I274" s="3621"/>
      <c r="J274" s="3623"/>
      <c r="K274" s="3330"/>
      <c r="L274" s="3329"/>
      <c r="M274" s="3370"/>
      <c r="N274" s="3867"/>
    </row>
    <row r="275" spans="1:14" ht="12.75" customHeight="1">
      <c r="A275" s="4152"/>
      <c r="B275" s="3333"/>
      <c r="C275" s="3334"/>
      <c r="D275" s="3334"/>
      <c r="E275" s="3335"/>
      <c r="F275" s="3624"/>
      <c r="G275" s="3622"/>
      <c r="H275" s="3622"/>
      <c r="I275" s="3622"/>
      <c r="J275" s="3623"/>
      <c r="K275" s="3325"/>
      <c r="L275" s="3337"/>
      <c r="M275" s="3353"/>
      <c r="N275" s="3867"/>
    </row>
    <row r="276" spans="1:14" ht="12.75" customHeight="1">
      <c r="A276" s="4152"/>
      <c r="B276" s="3338"/>
      <c r="C276" s="3339"/>
      <c r="D276" s="3340"/>
      <c r="E276" s="3341"/>
      <c r="F276" s="3625"/>
      <c r="G276" s="3626"/>
      <c r="H276" s="3626" t="s">
        <v>1672</v>
      </c>
      <c r="I276" s="3626"/>
      <c r="J276" s="3627"/>
      <c r="K276" s="3345"/>
      <c r="L276" s="3345"/>
      <c r="M276" s="3345"/>
      <c r="N276" s="3319"/>
    </row>
    <row r="277" spans="1:14" ht="12.75" customHeight="1">
      <c r="A277" s="4152"/>
      <c r="B277" s="3347"/>
      <c r="C277" s="3347"/>
      <c r="D277" s="3321"/>
      <c r="E277" s="3325"/>
      <c r="F277" s="3628"/>
      <c r="G277" s="3629" t="s">
        <v>1673</v>
      </c>
      <c r="H277" s="3629"/>
      <c r="I277" s="3629"/>
      <c r="J277" s="3630"/>
      <c r="K277" s="3350"/>
      <c r="L277" s="3350"/>
      <c r="M277" s="3350"/>
      <c r="N277" s="3319"/>
    </row>
    <row r="278" spans="1:14" ht="12.75" customHeight="1">
      <c r="A278" s="4152"/>
      <c r="B278" s="3347"/>
      <c r="C278" s="3347"/>
      <c r="D278" s="3321"/>
      <c r="E278" s="3325"/>
      <c r="F278" s="3631" t="s">
        <v>1674</v>
      </c>
      <c r="G278" s="3631" t="s">
        <v>1675</v>
      </c>
      <c r="H278" s="3631" t="s">
        <v>1676</v>
      </c>
      <c r="I278" s="3631"/>
      <c r="J278" s="3599" t="s">
        <v>1677</v>
      </c>
      <c r="K278" s="3350"/>
      <c r="L278" s="3350"/>
      <c r="M278" s="3350"/>
      <c r="N278" s="3319"/>
    </row>
    <row r="279" spans="1:14" ht="12.75" customHeight="1">
      <c r="A279" s="4152"/>
      <c r="B279" s="3347" t="s">
        <v>7</v>
      </c>
      <c r="C279" s="3347" t="s">
        <v>71</v>
      </c>
      <c r="D279" s="3321"/>
      <c r="E279" s="3353" t="s">
        <v>1678</v>
      </c>
      <c r="F279" s="3631" t="s">
        <v>1679</v>
      </c>
      <c r="G279" s="3631" t="s">
        <v>1680</v>
      </c>
      <c r="H279" s="3631" t="s">
        <v>1681</v>
      </c>
      <c r="I279" s="3631" t="s">
        <v>1682</v>
      </c>
      <c r="J279" s="3599" t="s">
        <v>1683</v>
      </c>
      <c r="K279" s="3347" t="s">
        <v>1684</v>
      </c>
      <c r="L279" s="3347" t="s">
        <v>319</v>
      </c>
      <c r="M279" s="3347" t="s">
        <v>7</v>
      </c>
      <c r="N279" s="3319"/>
    </row>
    <row r="280" spans="1:14" ht="18" customHeight="1">
      <c r="A280" s="4152"/>
      <c r="B280" s="3354" t="s">
        <v>17</v>
      </c>
      <c r="C280" s="3354" t="s">
        <v>79</v>
      </c>
      <c r="D280" s="3328"/>
      <c r="E280" s="3355" t="s">
        <v>24</v>
      </c>
      <c r="F280" s="3632" t="s">
        <v>25</v>
      </c>
      <c r="G280" s="3632" t="s">
        <v>26</v>
      </c>
      <c r="H280" s="3632" t="s">
        <v>27</v>
      </c>
      <c r="I280" s="3632" t="s">
        <v>28</v>
      </c>
      <c r="J280" s="3633" t="s">
        <v>29</v>
      </c>
      <c r="K280" s="3354" t="s">
        <v>30</v>
      </c>
      <c r="L280" s="3354" t="s">
        <v>31</v>
      </c>
      <c r="M280" s="3354" t="s">
        <v>17</v>
      </c>
      <c r="N280" s="3319"/>
    </row>
    <row r="281" spans="1:14" ht="12.75" customHeight="1">
      <c r="A281" s="4152"/>
      <c r="B281" s="3371"/>
      <c r="C281" s="3347"/>
      <c r="D281" s="3337" t="s">
        <v>1841</v>
      </c>
      <c r="E281" s="3353"/>
      <c r="F281" s="3630"/>
      <c r="G281" s="3630"/>
      <c r="H281" s="3630"/>
      <c r="I281" s="3630"/>
      <c r="J281" s="3630"/>
      <c r="K281" s="3610"/>
      <c r="L281" s="3607"/>
      <c r="M281" s="3347"/>
      <c r="N281" s="3319"/>
    </row>
    <row r="282" spans="1:14" ht="13.15" customHeight="1">
      <c r="A282" s="4152"/>
      <c r="B282" s="3371">
        <v>518</v>
      </c>
      <c r="C282" s="3347"/>
      <c r="D282" s="3365"/>
      <c r="E282" s="3353" t="s">
        <v>1775</v>
      </c>
      <c r="F282" s="3611"/>
      <c r="G282" s="3611"/>
      <c r="H282" s="3611"/>
      <c r="I282" s="3611"/>
      <c r="J282" s="3611">
        <f>SUM(F282:I282)</f>
        <v>0</v>
      </c>
      <c r="K282" s="3610"/>
      <c r="L282" s="3610">
        <f t="shared" ref="L282:L290" si="30">K282+J282</f>
        <v>0</v>
      </c>
      <c r="M282" s="3347">
        <v>518</v>
      </c>
      <c r="N282" s="3319"/>
    </row>
    <row r="283" spans="1:14" ht="15">
      <c r="A283" s="4152"/>
      <c r="B283" s="3372">
        <v>519</v>
      </c>
      <c r="C283" s="3360"/>
      <c r="D283" s="3334"/>
      <c r="E283" s="3344" t="s">
        <v>1842</v>
      </c>
      <c r="F283" s="3612"/>
      <c r="G283" s="3612"/>
      <c r="H283" s="3612"/>
      <c r="I283" s="3612"/>
      <c r="J283" s="3612">
        <f>SUM(F283:I283)</f>
        <v>0</v>
      </c>
      <c r="K283" s="3613"/>
      <c r="L283" s="3613">
        <f t="shared" si="30"/>
        <v>0</v>
      </c>
      <c r="M283" s="3360">
        <v>519</v>
      </c>
      <c r="N283" s="3319"/>
    </row>
    <row r="284" spans="1:14">
      <c r="A284" s="4152"/>
      <c r="B284" s="3372">
        <v>520</v>
      </c>
      <c r="C284" s="3360"/>
      <c r="D284" s="3334"/>
      <c r="E284" s="3344" t="s">
        <v>1843</v>
      </c>
      <c r="F284" s="3612"/>
      <c r="G284" s="3612"/>
      <c r="H284" s="3612"/>
      <c r="I284" s="3612"/>
      <c r="J284" s="3612">
        <f t="shared" ref="J284:J290" si="31">SUM(F284:I284)</f>
        <v>0</v>
      </c>
      <c r="K284" s="3613"/>
      <c r="L284" s="3613">
        <f t="shared" si="30"/>
        <v>0</v>
      </c>
      <c r="M284" s="3360">
        <v>520</v>
      </c>
      <c r="N284" s="3359"/>
    </row>
    <row r="285" spans="1:14">
      <c r="A285" s="4152"/>
      <c r="B285" s="3372">
        <v>521</v>
      </c>
      <c r="C285" s="3360"/>
      <c r="D285" s="3334"/>
      <c r="E285" s="3344" t="s">
        <v>1844</v>
      </c>
      <c r="F285" s="3612"/>
      <c r="G285" s="3612"/>
      <c r="H285" s="3612"/>
      <c r="I285" s="3612"/>
      <c r="J285" s="3612">
        <f t="shared" si="31"/>
        <v>0</v>
      </c>
      <c r="K285" s="3613"/>
      <c r="L285" s="3613">
        <f t="shared" si="30"/>
        <v>0</v>
      </c>
      <c r="M285" s="3360">
        <v>521</v>
      </c>
      <c r="N285" s="3359"/>
    </row>
    <row r="286" spans="1:14">
      <c r="A286" s="4152"/>
      <c r="B286" s="3372">
        <v>522</v>
      </c>
      <c r="C286" s="3360"/>
      <c r="D286" s="3334"/>
      <c r="E286" s="3344" t="s">
        <v>1779</v>
      </c>
      <c r="F286" s="3612"/>
      <c r="G286" s="3612"/>
      <c r="H286" s="3612"/>
      <c r="I286" s="3612"/>
      <c r="J286" s="3612">
        <f t="shared" si="31"/>
        <v>0</v>
      </c>
      <c r="K286" s="3614"/>
      <c r="L286" s="3613">
        <f t="shared" si="30"/>
        <v>0</v>
      </c>
      <c r="M286" s="3360">
        <v>522</v>
      </c>
      <c r="N286" s="3359"/>
    </row>
    <row r="287" spans="1:14">
      <c r="A287" s="3381"/>
      <c r="B287" s="3372">
        <v>523</v>
      </c>
      <c r="C287" s="3360"/>
      <c r="D287" s="3334"/>
      <c r="E287" s="3344" t="s">
        <v>1839</v>
      </c>
      <c r="F287" s="3612"/>
      <c r="G287" s="3612"/>
      <c r="H287" s="3612"/>
      <c r="I287" s="3612"/>
      <c r="J287" s="3612">
        <f t="shared" si="31"/>
        <v>0</v>
      </c>
      <c r="K287" s="3614"/>
      <c r="L287" s="3613">
        <f t="shared" si="30"/>
        <v>0</v>
      </c>
      <c r="M287" s="3360">
        <v>523</v>
      </c>
      <c r="N287" s="3361"/>
    </row>
    <row r="288" spans="1:14">
      <c r="A288" s="3337"/>
      <c r="B288" s="3372">
        <v>524</v>
      </c>
      <c r="C288" s="3360"/>
      <c r="D288" s="3334"/>
      <c r="E288" s="3344" t="s">
        <v>1787</v>
      </c>
      <c r="F288" s="3612"/>
      <c r="G288" s="3612"/>
      <c r="H288" s="3612"/>
      <c r="I288" s="3612"/>
      <c r="J288" s="3612">
        <f t="shared" si="31"/>
        <v>0</v>
      </c>
      <c r="K288" s="3614"/>
      <c r="L288" s="3613">
        <f t="shared" si="30"/>
        <v>0</v>
      </c>
      <c r="M288" s="3360">
        <v>524</v>
      </c>
      <c r="N288" s="3361"/>
    </row>
    <row r="289" spans="1:16">
      <c r="A289" s="3337"/>
      <c r="B289" s="3372">
        <v>525</v>
      </c>
      <c r="C289" s="3360"/>
      <c r="D289" s="3334"/>
      <c r="E289" s="3344" t="s">
        <v>1804</v>
      </c>
      <c r="F289" s="3612"/>
      <c r="G289" s="3612"/>
      <c r="H289" s="3612"/>
      <c r="I289" s="3612"/>
      <c r="J289" s="3612">
        <f t="shared" si="31"/>
        <v>0</v>
      </c>
      <c r="K289" s="3613"/>
      <c r="L289" s="3613">
        <f t="shared" si="30"/>
        <v>0</v>
      </c>
      <c r="M289" s="3360">
        <v>525</v>
      </c>
      <c r="N289" s="3363"/>
    </row>
    <row r="290" spans="1:16">
      <c r="A290" s="3337"/>
      <c r="B290" s="3372">
        <v>526</v>
      </c>
      <c r="C290" s="3360"/>
      <c r="D290" s="3334"/>
      <c r="E290" s="3344" t="s">
        <v>1247</v>
      </c>
      <c r="F290" s="3612"/>
      <c r="G290" s="3612"/>
      <c r="H290" s="3612"/>
      <c r="I290" s="3612"/>
      <c r="J290" s="3612">
        <f t="shared" si="31"/>
        <v>0</v>
      </c>
      <c r="K290" s="3614"/>
      <c r="L290" s="3613">
        <f t="shared" si="30"/>
        <v>0</v>
      </c>
      <c r="M290" s="3360">
        <v>526</v>
      </c>
      <c r="N290" s="3361"/>
    </row>
    <row r="291" spans="1:16">
      <c r="A291" s="3337"/>
      <c r="B291" s="3372">
        <v>527</v>
      </c>
      <c r="C291" s="3360"/>
      <c r="D291" s="3334"/>
      <c r="E291" s="3344" t="s">
        <v>1845</v>
      </c>
      <c r="F291" s="3612">
        <f>SUM(F282:F290)</f>
        <v>0</v>
      </c>
      <c r="G291" s="3612">
        <f t="shared" ref="G291:J291" si="32">SUM(G282:G290)</f>
        <v>0</v>
      </c>
      <c r="H291" s="3612">
        <f t="shared" si="32"/>
        <v>0</v>
      </c>
      <c r="I291" s="3612">
        <f t="shared" si="32"/>
        <v>0</v>
      </c>
      <c r="J291" s="3612">
        <f t="shared" si="32"/>
        <v>0</v>
      </c>
      <c r="K291" s="3613"/>
      <c r="L291" s="3613">
        <f>F291+G291+H291+I291</f>
        <v>0</v>
      </c>
      <c r="M291" s="3360">
        <v>527</v>
      </c>
      <c r="N291" s="3361"/>
    </row>
    <row r="292" spans="1:16">
      <c r="A292" s="3337"/>
      <c r="B292" s="3372">
        <v>528</v>
      </c>
      <c r="C292" s="3360"/>
      <c r="D292" s="3334"/>
      <c r="E292" s="3344" t="s">
        <v>1846</v>
      </c>
      <c r="F292" s="3612">
        <f>F226+F252+F259+F271+F291</f>
        <v>0</v>
      </c>
      <c r="G292" s="3612">
        <f t="shared" ref="G292:J292" si="33">G226+G252+G259+G271+G291</f>
        <v>0</v>
      </c>
      <c r="H292" s="3612">
        <f t="shared" si="33"/>
        <v>141</v>
      </c>
      <c r="I292" s="3612">
        <f t="shared" si="33"/>
        <v>0</v>
      </c>
      <c r="J292" s="3612">
        <f t="shared" si="33"/>
        <v>141</v>
      </c>
      <c r="K292" s="3613"/>
      <c r="L292" s="3613">
        <f>F292+G292+H292+I292</f>
        <v>141</v>
      </c>
      <c r="M292" s="3360">
        <v>528</v>
      </c>
      <c r="N292" s="3361"/>
      <c r="P292" s="3380"/>
    </row>
    <row r="293" spans="1:16">
      <c r="A293" s="3337"/>
      <c r="B293" s="3371"/>
      <c r="C293" s="3347"/>
      <c r="D293" s="3337" t="s">
        <v>1847</v>
      </c>
      <c r="E293" s="3353"/>
      <c r="F293" s="3630"/>
      <c r="G293" s="3630">
        <v>0</v>
      </c>
      <c r="H293" s="3630">
        <v>0</v>
      </c>
      <c r="I293" s="3630">
        <v>0</v>
      </c>
      <c r="J293" s="3630"/>
      <c r="K293" s="3610"/>
      <c r="L293" s="3607"/>
      <c r="M293" s="3347"/>
      <c r="N293" s="3361"/>
    </row>
    <row r="294" spans="1:16">
      <c r="A294" s="3337"/>
      <c r="B294" s="3371">
        <v>601</v>
      </c>
      <c r="C294" s="3350"/>
      <c r="D294" s="3337"/>
      <c r="E294" s="3353" t="s">
        <v>1848</v>
      </c>
      <c r="F294" s="3611"/>
      <c r="G294" s="3611"/>
      <c r="H294" s="3611"/>
      <c r="I294" s="3611"/>
      <c r="J294" s="3611">
        <f>SUM(F294:I294)</f>
        <v>0</v>
      </c>
      <c r="K294" s="3610"/>
      <c r="L294" s="3610">
        <f>K294+J294</f>
        <v>0</v>
      </c>
      <c r="M294" s="3347">
        <v>601</v>
      </c>
      <c r="N294" s="3363"/>
    </row>
    <row r="295" spans="1:16">
      <c r="A295" s="3337"/>
      <c r="B295" s="3372">
        <v>602</v>
      </c>
      <c r="C295" s="3377"/>
      <c r="D295" s="3335"/>
      <c r="E295" s="3344" t="s">
        <v>1849</v>
      </c>
      <c r="F295" s="3612"/>
      <c r="G295" s="3612"/>
      <c r="H295" s="3612"/>
      <c r="I295" s="3612"/>
      <c r="J295" s="3612">
        <f>SUM(F295:I295)</f>
        <v>0</v>
      </c>
      <c r="K295" s="3613"/>
      <c r="L295" s="3613">
        <f>K295+J295</f>
        <v>0</v>
      </c>
      <c r="M295" s="3360">
        <v>602</v>
      </c>
      <c r="N295" s="3363"/>
    </row>
    <row r="296" spans="1:16">
      <c r="A296" s="3337"/>
      <c r="B296" s="3372">
        <v>603</v>
      </c>
      <c r="C296" s="3377"/>
      <c r="D296" s="3335"/>
      <c r="E296" s="3344" t="s">
        <v>1850</v>
      </c>
      <c r="F296" s="3612"/>
      <c r="G296" s="3612">
        <v>1</v>
      </c>
      <c r="H296" s="3612">
        <v>639</v>
      </c>
      <c r="I296" s="3612"/>
      <c r="J296" s="3612">
        <f t="shared" ref="J296:J311" si="34">SUM(F296:I296)</f>
        <v>640</v>
      </c>
      <c r="K296" s="3613"/>
      <c r="L296" s="3613">
        <f>K296+J296</f>
        <v>640</v>
      </c>
      <c r="M296" s="3360">
        <v>603</v>
      </c>
      <c r="N296" s="3363"/>
    </row>
    <row r="297" spans="1:16">
      <c r="A297" s="3337"/>
      <c r="B297" s="3372">
        <v>604</v>
      </c>
      <c r="C297" s="3377"/>
      <c r="D297" s="3335"/>
      <c r="E297" s="3344" t="s">
        <v>1851</v>
      </c>
      <c r="F297" s="3612"/>
      <c r="G297" s="3612"/>
      <c r="H297" s="3612"/>
      <c r="I297" s="3612"/>
      <c r="J297" s="3612">
        <f t="shared" si="34"/>
        <v>0</v>
      </c>
      <c r="K297" s="3613"/>
      <c r="L297" s="3702">
        <f>K297+J297</f>
        <v>0</v>
      </c>
      <c r="M297" s="3360">
        <v>604</v>
      </c>
      <c r="N297" s="3363"/>
    </row>
    <row r="298" spans="1:16">
      <c r="A298" s="3337"/>
      <c r="B298" s="3372">
        <v>605</v>
      </c>
      <c r="C298" s="3377"/>
      <c r="D298" s="3335"/>
      <c r="E298" s="3344" t="s">
        <v>1852</v>
      </c>
      <c r="F298" s="3612"/>
      <c r="G298" s="3612"/>
      <c r="H298" s="3612"/>
      <c r="I298" s="3612"/>
      <c r="J298" s="3612">
        <f t="shared" si="34"/>
        <v>0</v>
      </c>
      <c r="K298" s="3613"/>
      <c r="L298" s="3702">
        <f>K298+J298</f>
        <v>0</v>
      </c>
      <c r="M298" s="3360">
        <v>605</v>
      </c>
      <c r="N298" s="3363"/>
    </row>
    <row r="299" spans="1:16">
      <c r="A299" s="3337"/>
      <c r="B299" s="3372">
        <v>606</v>
      </c>
      <c r="C299" s="3377"/>
      <c r="D299" s="3335"/>
      <c r="E299" s="3344" t="s">
        <v>1853</v>
      </c>
      <c r="F299" s="3612"/>
      <c r="G299" s="3612"/>
      <c r="H299" s="3612"/>
      <c r="I299" s="3612"/>
      <c r="J299" s="3612">
        <f t="shared" si="34"/>
        <v>0</v>
      </c>
      <c r="K299" s="3614" t="s">
        <v>104</v>
      </c>
      <c r="L299" s="3702">
        <f>J299</f>
        <v>0</v>
      </c>
      <c r="M299" s="3360">
        <v>606</v>
      </c>
      <c r="N299" s="3363"/>
    </row>
    <row r="300" spans="1:16">
      <c r="A300" s="3337"/>
      <c r="B300" s="3372">
        <v>607</v>
      </c>
      <c r="C300" s="3377"/>
      <c r="D300" s="3335"/>
      <c r="E300" s="3344" t="s">
        <v>1854</v>
      </c>
      <c r="F300" s="3612"/>
      <c r="G300" s="3612"/>
      <c r="H300" s="3612"/>
      <c r="I300" s="3612"/>
      <c r="J300" s="3612">
        <f t="shared" si="34"/>
        <v>0</v>
      </c>
      <c r="K300" s="3613"/>
      <c r="L300" s="3702">
        <f t="shared" ref="L300:L311" si="35">K300+J300</f>
        <v>0</v>
      </c>
      <c r="M300" s="3360">
        <v>607</v>
      </c>
      <c r="N300" s="3363"/>
    </row>
    <row r="301" spans="1:16">
      <c r="A301" s="3337"/>
      <c r="B301" s="3372">
        <v>608</v>
      </c>
      <c r="C301" s="3377"/>
      <c r="D301" s="3335"/>
      <c r="E301" s="3344" t="s">
        <v>1855</v>
      </c>
      <c r="F301" s="3612"/>
      <c r="G301" s="3612"/>
      <c r="H301" s="3612"/>
      <c r="I301" s="3612"/>
      <c r="J301" s="3612">
        <f t="shared" si="34"/>
        <v>0</v>
      </c>
      <c r="K301" s="3613"/>
      <c r="L301" s="3702">
        <f t="shared" si="35"/>
        <v>0</v>
      </c>
      <c r="M301" s="3360">
        <v>608</v>
      </c>
      <c r="N301" s="4146" t="s">
        <v>3463</v>
      </c>
    </row>
    <row r="302" spans="1:16">
      <c r="A302" s="3337"/>
      <c r="B302" s="3372">
        <v>609</v>
      </c>
      <c r="C302" s="3377"/>
      <c r="D302" s="3335"/>
      <c r="E302" s="3344" t="s">
        <v>1856</v>
      </c>
      <c r="F302" s="3612"/>
      <c r="G302" s="3612"/>
      <c r="H302" s="3612"/>
      <c r="I302" s="3612"/>
      <c r="J302" s="3612">
        <f t="shared" si="34"/>
        <v>0</v>
      </c>
      <c r="K302" s="3613"/>
      <c r="L302" s="3702">
        <f t="shared" si="35"/>
        <v>0</v>
      </c>
      <c r="M302" s="3360">
        <v>609</v>
      </c>
      <c r="N302" s="4147"/>
    </row>
    <row r="303" spans="1:16">
      <c r="A303" s="3337"/>
      <c r="B303" s="3372">
        <v>610</v>
      </c>
      <c r="C303" s="3377"/>
      <c r="D303" s="3335"/>
      <c r="E303" s="3344" t="s">
        <v>1857</v>
      </c>
      <c r="F303" s="3612"/>
      <c r="G303" s="3612"/>
      <c r="H303" s="3612"/>
      <c r="I303" s="3612"/>
      <c r="J303" s="3612">
        <f t="shared" si="34"/>
        <v>0</v>
      </c>
      <c r="K303" s="3613"/>
      <c r="L303" s="3613">
        <f t="shared" si="35"/>
        <v>0</v>
      </c>
      <c r="M303" s="3360">
        <v>610</v>
      </c>
      <c r="N303" s="4147"/>
    </row>
    <row r="304" spans="1:16">
      <c r="A304" s="3337"/>
      <c r="B304" s="3372">
        <v>611</v>
      </c>
      <c r="C304" s="3377"/>
      <c r="D304" s="3335"/>
      <c r="E304" s="3344" t="s">
        <v>1779</v>
      </c>
      <c r="F304" s="3612"/>
      <c r="G304" s="3612"/>
      <c r="H304" s="3612"/>
      <c r="I304" s="3612"/>
      <c r="J304" s="3612">
        <f t="shared" si="34"/>
        <v>0</v>
      </c>
      <c r="K304" s="3613"/>
      <c r="L304" s="3613">
        <f t="shared" si="35"/>
        <v>0</v>
      </c>
      <c r="M304" s="3360">
        <v>611</v>
      </c>
      <c r="N304" s="4147"/>
    </row>
    <row r="305" spans="1:16">
      <c r="A305" s="3337"/>
      <c r="B305" s="3372">
        <v>612</v>
      </c>
      <c r="C305" s="3377"/>
      <c r="D305" s="3335"/>
      <c r="E305" s="3344" t="s">
        <v>1839</v>
      </c>
      <c r="F305" s="3612"/>
      <c r="G305" s="3612"/>
      <c r="H305" s="3612"/>
      <c r="I305" s="3612"/>
      <c r="J305" s="3612">
        <f t="shared" si="34"/>
        <v>0</v>
      </c>
      <c r="K305" s="3613"/>
      <c r="L305" s="3613">
        <f t="shared" si="35"/>
        <v>0</v>
      </c>
      <c r="M305" s="3360">
        <v>612</v>
      </c>
      <c r="N305" s="4147"/>
    </row>
    <row r="306" spans="1:16">
      <c r="A306" s="3337"/>
      <c r="B306" s="3372">
        <v>613</v>
      </c>
      <c r="C306" s="3377"/>
      <c r="D306" s="3335"/>
      <c r="E306" s="3344" t="s">
        <v>1858</v>
      </c>
      <c r="F306" s="3612"/>
      <c r="G306" s="3612"/>
      <c r="H306" s="3612"/>
      <c r="I306" s="3612"/>
      <c r="J306" s="3612">
        <f t="shared" si="34"/>
        <v>0</v>
      </c>
      <c r="K306" s="3613"/>
      <c r="L306" s="3613">
        <f t="shared" si="35"/>
        <v>0</v>
      </c>
      <c r="M306" s="3360">
        <v>613</v>
      </c>
      <c r="N306" s="4147"/>
    </row>
    <row r="307" spans="1:16">
      <c r="A307" s="3337"/>
      <c r="B307" s="3372">
        <v>614</v>
      </c>
      <c r="C307" s="3377"/>
      <c r="D307" s="3335"/>
      <c r="E307" s="3344" t="s">
        <v>1859</v>
      </c>
      <c r="F307" s="3612"/>
      <c r="G307" s="3612"/>
      <c r="H307" s="3612"/>
      <c r="I307" s="3612"/>
      <c r="J307" s="3612">
        <f t="shared" si="34"/>
        <v>0</v>
      </c>
      <c r="K307" s="3613"/>
      <c r="L307" s="3613">
        <f t="shared" si="35"/>
        <v>0</v>
      </c>
      <c r="M307" s="3360">
        <v>614</v>
      </c>
      <c r="N307" s="4147"/>
    </row>
    <row r="308" spans="1:16">
      <c r="A308" s="3337"/>
      <c r="B308" s="3372">
        <v>615</v>
      </c>
      <c r="C308" s="3377"/>
      <c r="D308" s="3335"/>
      <c r="E308" s="3344" t="s">
        <v>1860</v>
      </c>
      <c r="F308" s="3612"/>
      <c r="G308" s="3612"/>
      <c r="H308" s="3612"/>
      <c r="I308" s="3612">
        <v>3</v>
      </c>
      <c r="J308" s="3612">
        <f t="shared" si="34"/>
        <v>3</v>
      </c>
      <c r="K308" s="3613"/>
      <c r="L308" s="3613">
        <f t="shared" si="35"/>
        <v>3</v>
      </c>
      <c r="M308" s="3360">
        <v>615</v>
      </c>
      <c r="N308" s="4147"/>
    </row>
    <row r="309" spans="1:16">
      <c r="A309" s="3337"/>
      <c r="B309" s="3372">
        <v>616</v>
      </c>
      <c r="C309" s="3377"/>
      <c r="D309" s="3335"/>
      <c r="E309" s="3344" t="s">
        <v>1787</v>
      </c>
      <c r="F309" s="3612"/>
      <c r="G309" s="3612"/>
      <c r="H309" s="3612"/>
      <c r="I309" s="3612"/>
      <c r="J309" s="3612">
        <f t="shared" si="34"/>
        <v>0</v>
      </c>
      <c r="K309" s="3613"/>
      <c r="L309" s="3613">
        <f t="shared" si="35"/>
        <v>0</v>
      </c>
      <c r="M309" s="3360">
        <v>616</v>
      </c>
      <c r="N309" s="4147"/>
    </row>
    <row r="310" spans="1:16">
      <c r="A310" s="3337"/>
      <c r="B310" s="3372">
        <v>617</v>
      </c>
      <c r="C310" s="3377"/>
      <c r="D310" s="3335"/>
      <c r="E310" s="3344" t="s">
        <v>1804</v>
      </c>
      <c r="F310" s="3612">
        <v>0</v>
      </c>
      <c r="G310" s="3612"/>
      <c r="H310" s="3612"/>
      <c r="I310" s="3612"/>
      <c r="J310" s="3612">
        <f t="shared" si="34"/>
        <v>0</v>
      </c>
      <c r="K310" s="3613"/>
      <c r="L310" s="3613">
        <f t="shared" si="35"/>
        <v>0</v>
      </c>
      <c r="M310" s="3360">
        <v>617</v>
      </c>
      <c r="N310" s="4147"/>
    </row>
    <row r="311" spans="1:16">
      <c r="A311" s="3337"/>
      <c r="B311" s="3372">
        <v>618</v>
      </c>
      <c r="C311" s="3360"/>
      <c r="D311" s="3334"/>
      <c r="E311" s="3344" t="s">
        <v>1247</v>
      </c>
      <c r="F311" s="3612"/>
      <c r="G311" s="3612"/>
      <c r="H311" s="3612">
        <v>6647</v>
      </c>
      <c r="I311" s="3612">
        <v>0</v>
      </c>
      <c r="J311" s="3612">
        <f t="shared" si="34"/>
        <v>6647</v>
      </c>
      <c r="K311" s="3613"/>
      <c r="L311" s="3613">
        <f t="shared" si="35"/>
        <v>6647</v>
      </c>
      <c r="M311" s="3360">
        <v>618</v>
      </c>
      <c r="N311" s="4147"/>
    </row>
    <row r="312" spans="1:16" ht="13.15" customHeight="1">
      <c r="A312" s="3337"/>
      <c r="B312" s="3372">
        <v>619</v>
      </c>
      <c r="C312" s="3360"/>
      <c r="D312" s="3334"/>
      <c r="E312" s="3344" t="s">
        <v>1861</v>
      </c>
      <c r="F312" s="3612">
        <f>SUM(F294:F311)</f>
        <v>0</v>
      </c>
      <c r="G312" s="3612">
        <f t="shared" ref="G312:J312" si="36">SUM(G294:G311)</f>
        <v>1</v>
      </c>
      <c r="H312" s="3612">
        <f t="shared" si="36"/>
        <v>7286</v>
      </c>
      <c r="I312" s="3612">
        <f t="shared" si="36"/>
        <v>3</v>
      </c>
      <c r="J312" s="3612">
        <f t="shared" si="36"/>
        <v>7290</v>
      </c>
      <c r="K312" s="3613"/>
      <c r="L312" s="3613">
        <f>F312+G312+H312+I312</f>
        <v>7290</v>
      </c>
      <c r="M312" s="3360">
        <v>619</v>
      </c>
      <c r="N312" s="4147"/>
      <c r="P312" s="3380"/>
    </row>
    <row r="313" spans="1:16">
      <c r="A313" s="3337"/>
      <c r="B313" s="3372">
        <v>620</v>
      </c>
      <c r="C313" s="3360" t="s">
        <v>98</v>
      </c>
      <c r="D313" s="3334"/>
      <c r="E313" s="3344" t="s">
        <v>1862</v>
      </c>
      <c r="F313" s="3612">
        <f>F118+F205+F292+F312</f>
        <v>0</v>
      </c>
      <c r="G313" s="3612">
        <f>G118+G205+G292+G312</f>
        <v>47</v>
      </c>
      <c r="H313" s="3612">
        <f>H118+H205+H292+H312</f>
        <v>8819</v>
      </c>
      <c r="I313" s="3612">
        <f>I118+I205+I292+I312</f>
        <v>11527</v>
      </c>
      <c r="J313" s="3612">
        <f>J118+J205+J292+J312</f>
        <v>20393</v>
      </c>
      <c r="K313" s="3613"/>
      <c r="L313" s="3613">
        <f>F313+G313+H313+I313</f>
        <v>20393</v>
      </c>
      <c r="M313" s="3360">
        <v>620</v>
      </c>
      <c r="N313" s="4147"/>
    </row>
    <row r="314" spans="1:16">
      <c r="N314" s="3383"/>
    </row>
    <row r="315" spans="1:16">
      <c r="N315" s="3383"/>
    </row>
  </sheetData>
  <customSheetViews>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4"/>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5"/>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s>
  <mergeCells count="17">
    <mergeCell ref="A255:A271"/>
    <mergeCell ref="N227:N238"/>
    <mergeCell ref="N260:N271"/>
    <mergeCell ref="A272:A286"/>
    <mergeCell ref="N301:N313"/>
    <mergeCell ref="N212:N226"/>
    <mergeCell ref="A1:A16"/>
    <mergeCell ref="N35:N46"/>
    <mergeCell ref="N47:N58"/>
    <mergeCell ref="A77:A91"/>
    <mergeCell ref="N80:N91"/>
    <mergeCell ref="A92:A106"/>
    <mergeCell ref="N126:N137"/>
    <mergeCell ref="N138:N149"/>
    <mergeCell ref="A168:A182"/>
    <mergeCell ref="N171:N182"/>
    <mergeCell ref="A183:A199"/>
  </mergeCells>
  <printOptions horizontalCentered="1" verticalCentered="1" gridLinesSet="0"/>
  <pageMargins left="0.25" right="0.25" top="0.5" bottom="0.5" header="0.5" footer="0.5"/>
  <pageSetup scale="85" firstPageNumber="5" fitToHeight="7" orientation="landscape" r:id="rId12"/>
  <headerFooter alignWithMargins="0"/>
  <rowBreaks count="6" manualBreakCount="6">
    <brk id="46" max="13" man="1"/>
    <brk id="91" max="13" man="1"/>
    <brk id="137" max="13" man="1"/>
    <brk id="182" max="13" man="1"/>
    <brk id="226" max="13" man="1"/>
    <brk id="271" max="13" man="1"/>
  </rowBreaks>
  <drawing r:id="rId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M75"/>
  <sheetViews>
    <sheetView topLeftCell="A43" zoomScaleNormal="75" workbookViewId="0">
      <selection activeCell="C38" sqref="C38"/>
    </sheetView>
  </sheetViews>
  <sheetFormatPr defaultColWidth="9.140625" defaultRowHeight="12.75"/>
  <cols>
    <col min="1" max="1" width="9.140625" style="459"/>
    <col min="2" max="2" width="3.85546875" style="459" customWidth="1"/>
    <col min="3" max="3" width="9.140625" style="459"/>
    <col min="4" max="4" width="9.7109375" style="459" customWidth="1"/>
    <col min="5" max="5" width="3.5703125" style="459" customWidth="1"/>
    <col min="6" max="6" width="12.140625" style="459" customWidth="1"/>
    <col min="7" max="7" width="16" style="459" customWidth="1"/>
    <col min="8" max="11" width="9.140625" style="459"/>
    <col min="12" max="12" width="6.42578125" style="459" customWidth="1"/>
    <col min="13" max="16384" width="9.140625" style="459"/>
  </cols>
  <sheetData>
    <row r="3" spans="2:12">
      <c r="B3" s="453">
        <v>4</v>
      </c>
      <c r="C3" s="454"/>
      <c r="D3" s="455"/>
      <c r="E3" s="455"/>
      <c r="F3" s="455"/>
      <c r="G3" s="455"/>
      <c r="H3" s="456"/>
      <c r="I3" s="455"/>
      <c r="J3" s="456"/>
      <c r="K3" s="457"/>
      <c r="L3" s="458" t="s">
        <v>3461</v>
      </c>
    </row>
    <row r="4" spans="2:12" ht="12.6" customHeight="1">
      <c r="B4" s="3880" t="s">
        <v>486</v>
      </c>
      <c r="C4" s="3881"/>
      <c r="D4" s="3881"/>
      <c r="E4" s="3881"/>
      <c r="F4" s="3881"/>
      <c r="G4" s="3881"/>
      <c r="H4" s="3881"/>
      <c r="I4" s="3881"/>
      <c r="J4" s="3881"/>
      <c r="K4" s="3881"/>
      <c r="L4" s="3882"/>
    </row>
    <row r="5" spans="2:12" ht="13.15" customHeight="1">
      <c r="B5" s="460"/>
      <c r="C5" s="455"/>
      <c r="D5" s="455"/>
      <c r="E5" s="455"/>
      <c r="F5" s="455"/>
      <c r="G5" s="455"/>
      <c r="H5" s="455"/>
      <c r="I5" s="455"/>
      <c r="J5" s="455"/>
      <c r="K5" s="455"/>
      <c r="L5" s="461"/>
    </row>
    <row r="6" spans="2:12">
      <c r="B6" s="462">
        <v>10</v>
      </c>
      <c r="C6" s="455" t="s">
        <v>487</v>
      </c>
      <c r="D6" s="455"/>
      <c r="E6" s="455"/>
      <c r="F6" s="455"/>
      <c r="G6" s="455"/>
      <c r="H6" s="455"/>
      <c r="I6" s="455"/>
      <c r="J6" s="463"/>
      <c r="K6" s="464"/>
      <c r="L6" s="461"/>
    </row>
    <row r="7" spans="2:12">
      <c r="B7" s="462"/>
      <c r="C7" s="465" t="s">
        <v>3477</v>
      </c>
      <c r="D7" s="465"/>
      <c r="E7" s="465"/>
      <c r="F7" s="465"/>
      <c r="G7" s="465"/>
      <c r="H7" s="465"/>
      <c r="I7" s="465"/>
      <c r="J7" s="466"/>
      <c r="K7" s="465"/>
      <c r="L7" s="461"/>
    </row>
    <row r="8" spans="2:12">
      <c r="B8" s="462">
        <v>11</v>
      </c>
      <c r="C8" s="455" t="s">
        <v>488</v>
      </c>
      <c r="D8" s="455"/>
      <c r="E8" s="464"/>
      <c r="F8" s="467" t="s">
        <v>3478</v>
      </c>
      <c r="G8" s="467"/>
      <c r="H8" s="467"/>
      <c r="I8" s="467"/>
      <c r="J8" s="467"/>
      <c r="K8" s="467"/>
      <c r="L8" s="461"/>
    </row>
    <row r="9" spans="2:12">
      <c r="B9" s="462">
        <v>12</v>
      </c>
      <c r="C9" s="464" t="s">
        <v>489</v>
      </c>
      <c r="D9" s="464"/>
      <c r="E9" s="464"/>
      <c r="F9" s="465" t="s">
        <v>485</v>
      </c>
      <c r="G9" s="468"/>
      <c r="H9" s="468"/>
      <c r="I9" s="468"/>
      <c r="J9" s="467"/>
      <c r="K9" s="467"/>
      <c r="L9" s="461"/>
    </row>
    <row r="10" spans="2:12" ht="3.75" customHeight="1">
      <c r="B10" s="469"/>
      <c r="C10" s="465"/>
      <c r="D10" s="465"/>
      <c r="E10" s="465"/>
      <c r="F10" s="465"/>
      <c r="G10" s="465"/>
      <c r="H10" s="465"/>
      <c r="I10" s="465"/>
      <c r="J10" s="465"/>
      <c r="K10" s="465"/>
      <c r="L10" s="470"/>
    </row>
    <row r="11" spans="2:12" ht="3.75" customHeight="1">
      <c r="B11" s="460"/>
      <c r="C11" s="464"/>
      <c r="D11" s="464"/>
      <c r="E11" s="464"/>
      <c r="F11" s="464"/>
      <c r="G11" s="464"/>
      <c r="H11" s="464"/>
      <c r="I11" s="464"/>
      <c r="J11" s="464"/>
      <c r="K11" s="464"/>
      <c r="L11" s="461"/>
    </row>
    <row r="12" spans="2:12" ht="11.25" customHeight="1">
      <c r="B12" s="460"/>
      <c r="C12" s="455"/>
      <c r="D12" s="455"/>
      <c r="E12" s="471"/>
      <c r="F12" s="455"/>
      <c r="G12" s="471" t="s">
        <v>37</v>
      </c>
      <c r="H12" s="455"/>
      <c r="I12" s="455"/>
      <c r="J12" s="455"/>
      <c r="K12" s="455"/>
      <c r="L12" s="461"/>
    </row>
    <row r="13" spans="2:12" ht="3" customHeight="1">
      <c r="B13" s="460"/>
      <c r="C13" s="455"/>
      <c r="D13" s="455"/>
      <c r="E13" s="471"/>
      <c r="F13" s="455"/>
      <c r="G13" s="471"/>
      <c r="H13" s="455"/>
      <c r="I13" s="455"/>
      <c r="J13" s="455"/>
      <c r="K13" s="455"/>
      <c r="L13" s="461"/>
    </row>
    <row r="14" spans="2:12">
      <c r="B14" s="460"/>
      <c r="C14" s="455" t="s">
        <v>490</v>
      </c>
      <c r="D14" s="455"/>
      <c r="E14" s="455"/>
      <c r="F14" s="455"/>
      <c r="G14" s="455"/>
      <c r="H14" s="455"/>
      <c r="I14" s="455"/>
      <c r="J14" s="455"/>
      <c r="K14" s="455"/>
      <c r="L14" s="461"/>
    </row>
    <row r="15" spans="2:12">
      <c r="B15" s="460"/>
      <c r="C15" s="455" t="s">
        <v>491</v>
      </c>
      <c r="D15" s="455"/>
      <c r="E15" s="455"/>
      <c r="F15" s="455"/>
      <c r="G15" s="455"/>
      <c r="H15" s="455"/>
      <c r="I15" s="455"/>
      <c r="J15" s="455"/>
      <c r="K15" s="455"/>
      <c r="L15" s="461"/>
    </row>
    <row r="16" spans="2:12">
      <c r="B16" s="460"/>
      <c r="C16" s="455" t="s">
        <v>492</v>
      </c>
      <c r="D16" s="455"/>
      <c r="E16" s="455"/>
      <c r="F16" s="455"/>
      <c r="G16" s="455"/>
      <c r="H16" s="455"/>
      <c r="I16" s="455"/>
      <c r="J16" s="455"/>
      <c r="K16" s="455"/>
      <c r="L16" s="461"/>
    </row>
    <row r="17" spans="2:12">
      <c r="B17" s="460"/>
      <c r="C17" s="455" t="s">
        <v>493</v>
      </c>
      <c r="D17" s="455"/>
      <c r="E17" s="455"/>
      <c r="F17" s="455"/>
      <c r="G17" s="455"/>
      <c r="H17" s="455"/>
      <c r="I17" s="455"/>
      <c r="J17" s="455"/>
      <c r="K17" s="455"/>
      <c r="L17" s="461"/>
    </row>
    <row r="18" spans="2:12">
      <c r="B18" s="460"/>
      <c r="C18" s="455" t="s">
        <v>494</v>
      </c>
      <c r="D18" s="455"/>
      <c r="E18" s="455"/>
      <c r="F18" s="455"/>
      <c r="G18" s="455"/>
      <c r="H18" s="455"/>
      <c r="I18" s="455"/>
      <c r="J18" s="455"/>
      <c r="K18" s="455"/>
      <c r="L18" s="461"/>
    </row>
    <row r="19" spans="2:12">
      <c r="B19" s="460"/>
      <c r="C19" s="455" t="s">
        <v>495</v>
      </c>
      <c r="D19" s="455"/>
      <c r="E19" s="455"/>
      <c r="F19" s="455"/>
      <c r="G19" s="455"/>
      <c r="H19" s="455"/>
      <c r="I19" s="455"/>
      <c r="J19" s="455"/>
      <c r="K19" s="455"/>
      <c r="L19" s="461"/>
    </row>
    <row r="20" spans="2:12">
      <c r="B20" s="460"/>
      <c r="C20" s="455" t="s">
        <v>496</v>
      </c>
      <c r="D20" s="455"/>
      <c r="E20" s="455"/>
      <c r="F20" s="455"/>
      <c r="G20" s="455"/>
      <c r="H20" s="455"/>
      <c r="I20" s="455"/>
      <c r="J20" s="455"/>
      <c r="K20" s="455"/>
      <c r="L20" s="461"/>
    </row>
    <row r="21" spans="2:12">
      <c r="B21" s="460"/>
      <c r="C21" s="455" t="s">
        <v>497</v>
      </c>
      <c r="D21" s="455"/>
      <c r="E21" s="455"/>
      <c r="F21" s="455"/>
      <c r="G21" s="455"/>
      <c r="H21" s="455"/>
      <c r="I21" s="455"/>
      <c r="J21" s="455"/>
      <c r="K21" s="455"/>
      <c r="L21" s="461"/>
    </row>
    <row r="22" spans="2:12" ht="4.5" customHeight="1">
      <c r="B22" s="460"/>
      <c r="C22" s="455"/>
      <c r="D22" s="455"/>
      <c r="E22" s="455"/>
      <c r="F22" s="455"/>
      <c r="G22" s="455"/>
      <c r="H22" s="455"/>
      <c r="I22" s="455"/>
      <c r="J22" s="455"/>
      <c r="K22" s="455"/>
      <c r="L22" s="461"/>
    </row>
    <row r="23" spans="2:12">
      <c r="B23" s="460"/>
      <c r="C23" s="455" t="s">
        <v>498</v>
      </c>
      <c r="D23" s="455"/>
      <c r="E23" s="455"/>
      <c r="F23" s="455"/>
      <c r="G23" s="455"/>
      <c r="H23" s="455"/>
      <c r="I23" s="455"/>
      <c r="J23" s="455"/>
      <c r="K23" s="455"/>
      <c r="L23" s="461"/>
    </row>
    <row r="24" spans="2:12" ht="4.5" customHeight="1">
      <c r="B24" s="460"/>
      <c r="C24" s="455"/>
      <c r="D24" s="455"/>
      <c r="E24" s="455"/>
      <c r="F24" s="455"/>
      <c r="G24" s="455"/>
      <c r="H24" s="455"/>
      <c r="I24" s="455"/>
      <c r="J24" s="455"/>
      <c r="K24" s="455"/>
      <c r="L24" s="461"/>
    </row>
    <row r="25" spans="2:12">
      <c r="B25" s="460"/>
      <c r="C25" s="455" t="s">
        <v>499</v>
      </c>
      <c r="D25" s="455"/>
      <c r="E25" s="455"/>
      <c r="F25" s="455"/>
      <c r="G25" s="455"/>
      <c r="H25" s="455"/>
      <c r="I25" s="455"/>
      <c r="J25" s="455"/>
      <c r="K25" s="455"/>
      <c r="L25" s="461"/>
    </row>
    <row r="26" spans="2:12">
      <c r="B26" s="460"/>
      <c r="C26" s="455" t="s">
        <v>500</v>
      </c>
      <c r="D26" s="455"/>
      <c r="E26" s="455"/>
      <c r="F26" s="455"/>
      <c r="G26" s="455"/>
      <c r="H26" s="455"/>
      <c r="I26" s="455"/>
      <c r="J26" s="455"/>
      <c r="K26" s="455"/>
      <c r="L26" s="461"/>
    </row>
    <row r="27" spans="2:12" ht="4.5" customHeight="1">
      <c r="B27" s="460"/>
      <c r="C27" s="455"/>
      <c r="D27" s="455"/>
      <c r="E27" s="455"/>
      <c r="F27" s="455"/>
      <c r="G27" s="455"/>
      <c r="H27" s="455"/>
      <c r="I27" s="455"/>
      <c r="J27" s="455"/>
      <c r="K27" s="455"/>
      <c r="L27" s="461"/>
    </row>
    <row r="28" spans="2:12">
      <c r="B28" s="460"/>
      <c r="C28" s="455" t="s">
        <v>501</v>
      </c>
      <c r="D28" s="455"/>
      <c r="E28" s="455"/>
      <c r="F28" s="455"/>
      <c r="G28" s="455"/>
      <c r="H28" s="455"/>
      <c r="I28" s="455"/>
      <c r="J28" s="455"/>
      <c r="K28" s="455"/>
      <c r="L28" s="461"/>
    </row>
    <row r="29" spans="2:12" ht="6" customHeight="1">
      <c r="B29" s="460"/>
      <c r="C29" s="455"/>
      <c r="D29" s="455"/>
      <c r="E29" s="455"/>
      <c r="F29" s="455"/>
      <c r="G29" s="455"/>
      <c r="H29" s="455"/>
      <c r="I29" s="455"/>
      <c r="J29" s="455"/>
      <c r="K29" s="455"/>
      <c r="L29" s="461"/>
    </row>
    <row r="30" spans="2:12">
      <c r="B30" s="460"/>
      <c r="C30" s="472" t="s">
        <v>502</v>
      </c>
      <c r="D30" s="455"/>
      <c r="E30" s="455"/>
      <c r="F30" s="455"/>
      <c r="G30" s="455"/>
      <c r="H30" s="465" t="s">
        <v>503</v>
      </c>
      <c r="I30" s="465"/>
      <c r="J30" s="455"/>
      <c r="K30" s="455"/>
      <c r="L30" s="461"/>
    </row>
    <row r="31" spans="2:12" ht="3.75" customHeight="1">
      <c r="B31" s="460"/>
      <c r="C31" s="473"/>
      <c r="D31" s="455"/>
      <c r="E31" s="455"/>
      <c r="F31" s="455"/>
      <c r="G31" s="455"/>
      <c r="H31" s="455"/>
      <c r="I31" s="455"/>
      <c r="J31" s="455"/>
      <c r="K31" s="455"/>
      <c r="L31" s="461"/>
    </row>
    <row r="32" spans="2:12">
      <c r="B32" s="460"/>
      <c r="C32" s="455" t="s">
        <v>504</v>
      </c>
      <c r="D32" s="455"/>
      <c r="E32" s="455"/>
      <c r="F32" s="455"/>
      <c r="G32" s="455"/>
      <c r="H32" s="455" t="s">
        <v>505</v>
      </c>
      <c r="I32" s="455"/>
      <c r="J32" s="455"/>
      <c r="K32" s="455"/>
      <c r="L32" s="461"/>
    </row>
    <row r="33" spans="2:13">
      <c r="B33" s="460"/>
      <c r="C33" s="474" t="s">
        <v>506</v>
      </c>
      <c r="D33" s="455"/>
      <c r="E33" s="455"/>
      <c r="F33" s="455"/>
      <c r="G33" s="455"/>
      <c r="H33" s="455" t="s">
        <v>507</v>
      </c>
      <c r="I33" s="455"/>
      <c r="J33" s="455"/>
      <c r="K33" s="455"/>
      <c r="L33" s="461"/>
      <c r="M33" s="455"/>
    </row>
    <row r="34" spans="2:13">
      <c r="B34" s="460"/>
      <c r="C34" s="455" t="s">
        <v>508</v>
      </c>
      <c r="D34" s="455"/>
      <c r="E34" s="455"/>
      <c r="F34" s="455"/>
      <c r="G34" s="455"/>
      <c r="H34" s="455" t="s">
        <v>509</v>
      </c>
      <c r="K34" s="455"/>
      <c r="L34" s="461"/>
    </row>
    <row r="35" spans="2:13">
      <c r="B35" s="460"/>
      <c r="C35" s="455"/>
      <c r="D35" s="455"/>
      <c r="E35" s="455"/>
      <c r="F35" s="455"/>
      <c r="G35" s="455"/>
      <c r="H35" s="455" t="s">
        <v>510</v>
      </c>
      <c r="I35" s="455"/>
      <c r="J35" s="455"/>
      <c r="K35" s="455"/>
      <c r="L35" s="461"/>
    </row>
    <row r="36" spans="2:13">
      <c r="B36" s="460"/>
      <c r="C36" s="472" t="s">
        <v>511</v>
      </c>
      <c r="D36" s="455"/>
      <c r="E36" s="455"/>
      <c r="F36" s="455"/>
      <c r="G36" s="455"/>
      <c r="H36" s="455" t="s">
        <v>512</v>
      </c>
      <c r="I36" s="455"/>
      <c r="J36" s="455"/>
      <c r="L36" s="475"/>
    </row>
    <row r="37" spans="2:13">
      <c r="B37" s="460"/>
      <c r="C37" s="455" t="s">
        <v>513</v>
      </c>
      <c r="D37" s="455"/>
      <c r="E37" s="455"/>
      <c r="F37" s="455"/>
      <c r="G37" s="455"/>
      <c r="H37" s="455" t="s">
        <v>514</v>
      </c>
      <c r="K37" s="455"/>
      <c r="L37" s="461"/>
    </row>
    <row r="38" spans="2:13">
      <c r="B38" s="460"/>
      <c r="C38" s="455" t="s">
        <v>515</v>
      </c>
      <c r="D38" s="455"/>
      <c r="E38" s="455"/>
      <c r="F38" s="455"/>
      <c r="G38" s="455"/>
      <c r="H38" s="455" t="s">
        <v>516</v>
      </c>
      <c r="I38" s="455"/>
      <c r="J38" s="455"/>
      <c r="K38" s="455"/>
      <c r="L38" s="461"/>
    </row>
    <row r="39" spans="2:13">
      <c r="B39" s="460"/>
      <c r="C39" s="455"/>
      <c r="D39" s="455"/>
      <c r="E39" s="455"/>
      <c r="F39" s="455"/>
      <c r="G39" s="455"/>
      <c r="H39" s="455" t="s">
        <v>517</v>
      </c>
      <c r="I39" s="455"/>
      <c r="J39" s="455"/>
      <c r="K39" s="455"/>
      <c r="L39" s="461"/>
    </row>
    <row r="40" spans="2:13">
      <c r="B40" s="460"/>
      <c r="C40" s="472" t="s">
        <v>518</v>
      </c>
      <c r="D40" s="455"/>
      <c r="E40" s="455"/>
      <c r="F40" s="455"/>
      <c r="G40" s="455"/>
      <c r="H40" s="455" t="s">
        <v>519</v>
      </c>
      <c r="I40" s="455"/>
      <c r="J40" s="455"/>
      <c r="K40" s="455"/>
      <c r="L40" s="461"/>
    </row>
    <row r="41" spans="2:13">
      <c r="B41" s="460"/>
      <c r="C41" s="455"/>
      <c r="D41" s="455"/>
      <c r="E41" s="455"/>
      <c r="F41" s="455"/>
      <c r="G41" s="455"/>
      <c r="H41" s="455" t="s">
        <v>520</v>
      </c>
      <c r="I41" s="455"/>
      <c r="J41" s="455"/>
      <c r="K41" s="455"/>
      <c r="L41" s="461"/>
    </row>
    <row r="42" spans="2:13">
      <c r="B42" s="460"/>
      <c r="C42" s="455" t="s">
        <v>521</v>
      </c>
      <c r="D42" s="455"/>
      <c r="E42" s="455"/>
      <c r="F42" s="455"/>
      <c r="G42" s="455"/>
      <c r="H42" s="455" t="s">
        <v>522</v>
      </c>
      <c r="I42" s="455"/>
      <c r="J42" s="455"/>
      <c r="K42" s="455"/>
      <c r="L42" s="461"/>
    </row>
    <row r="43" spans="2:13">
      <c r="B43" s="460"/>
      <c r="C43" s="455" t="s">
        <v>523</v>
      </c>
      <c r="D43" s="455"/>
      <c r="E43" s="455"/>
      <c r="F43" s="455"/>
      <c r="G43" s="455"/>
      <c r="H43" s="455" t="s">
        <v>524</v>
      </c>
      <c r="I43" s="455"/>
      <c r="J43" s="455"/>
      <c r="K43" s="455"/>
      <c r="L43" s="461"/>
    </row>
    <row r="44" spans="2:13">
      <c r="B44" s="460"/>
      <c r="C44" s="455" t="s">
        <v>525</v>
      </c>
      <c r="D44" s="455"/>
      <c r="E44" s="455"/>
      <c r="F44" s="455"/>
      <c r="G44" s="455"/>
      <c r="H44" s="455" t="s">
        <v>526</v>
      </c>
      <c r="I44" s="455"/>
      <c r="J44" s="455"/>
      <c r="K44" s="455"/>
      <c r="L44" s="461"/>
    </row>
    <row r="45" spans="2:13">
      <c r="B45" s="460"/>
      <c r="C45" s="455" t="s">
        <v>527</v>
      </c>
      <c r="D45" s="455"/>
      <c r="E45" s="455"/>
      <c r="F45" s="455"/>
      <c r="G45" s="455"/>
      <c r="H45" s="455" t="s">
        <v>528</v>
      </c>
      <c r="J45" s="455"/>
      <c r="K45" s="455"/>
      <c r="L45" s="461"/>
    </row>
    <row r="46" spans="2:13">
      <c r="B46" s="460"/>
      <c r="C46" s="455" t="s">
        <v>529</v>
      </c>
      <c r="D46" s="455"/>
      <c r="E46" s="455"/>
      <c r="F46" s="455"/>
      <c r="G46" s="455"/>
      <c r="H46" s="455" t="s">
        <v>530</v>
      </c>
      <c r="L46" s="475"/>
    </row>
    <row r="47" spans="2:13">
      <c r="B47" s="460"/>
      <c r="C47" s="455" t="s">
        <v>531</v>
      </c>
      <c r="D47" s="455"/>
      <c r="E47" s="455"/>
      <c r="F47" s="455"/>
      <c r="G47" s="455"/>
      <c r="H47" s="455" t="s">
        <v>532</v>
      </c>
      <c r="J47" s="455"/>
      <c r="K47" s="455"/>
      <c r="L47" s="461"/>
    </row>
    <row r="48" spans="2:13">
      <c r="B48" s="460"/>
      <c r="C48" s="455" t="s">
        <v>533</v>
      </c>
      <c r="D48" s="455"/>
      <c r="E48" s="455"/>
      <c r="F48" s="455"/>
      <c r="G48" s="455"/>
      <c r="H48" s="455" t="s">
        <v>534</v>
      </c>
      <c r="I48" s="455"/>
      <c r="J48" s="455"/>
      <c r="K48" s="455"/>
      <c r="L48" s="461"/>
    </row>
    <row r="49" spans="2:13">
      <c r="B49" s="460"/>
      <c r="C49" s="455"/>
      <c r="D49" s="455"/>
      <c r="E49" s="455"/>
      <c r="F49" s="455"/>
      <c r="G49" s="455"/>
      <c r="H49" s="455" t="s">
        <v>535</v>
      </c>
      <c r="I49" s="455"/>
      <c r="J49" s="455"/>
      <c r="K49" s="455"/>
      <c r="L49" s="461"/>
    </row>
    <row r="50" spans="2:13">
      <c r="B50" s="460"/>
      <c r="C50" s="455"/>
      <c r="D50" s="455"/>
      <c r="E50" s="455"/>
      <c r="F50" s="455"/>
      <c r="G50" s="455"/>
      <c r="H50" s="455" t="s">
        <v>536</v>
      </c>
      <c r="I50" s="455"/>
      <c r="J50" s="455"/>
      <c r="K50" s="455"/>
      <c r="L50" s="461"/>
    </row>
    <row r="51" spans="2:13">
      <c r="B51" s="460"/>
      <c r="C51" s="455"/>
      <c r="D51" s="455"/>
      <c r="E51" s="455"/>
      <c r="F51" s="455"/>
      <c r="G51" s="455"/>
      <c r="H51" s="455" t="s">
        <v>537</v>
      </c>
      <c r="I51" s="455"/>
      <c r="J51" s="455"/>
      <c r="K51" s="455"/>
      <c r="L51" s="461"/>
    </row>
    <row r="52" spans="2:13">
      <c r="B52" s="460"/>
      <c r="C52" s="455"/>
      <c r="D52" s="455"/>
      <c r="E52" s="455"/>
      <c r="F52" s="455"/>
      <c r="G52" s="455"/>
      <c r="H52" s="455" t="s">
        <v>538</v>
      </c>
      <c r="I52" s="455"/>
      <c r="J52" s="455"/>
      <c r="K52" s="455"/>
      <c r="L52" s="461"/>
    </row>
    <row r="53" spans="2:13">
      <c r="B53" s="460"/>
      <c r="C53" s="455"/>
      <c r="D53" s="455"/>
      <c r="E53" s="455"/>
      <c r="F53" s="455"/>
      <c r="G53" s="455"/>
      <c r="H53" s="455" t="s">
        <v>539</v>
      </c>
      <c r="I53" s="455"/>
      <c r="J53" s="455"/>
      <c r="K53" s="455"/>
      <c r="L53" s="461"/>
    </row>
    <row r="54" spans="2:13">
      <c r="B54" s="460"/>
      <c r="C54" s="455"/>
      <c r="D54" s="455"/>
      <c r="E54" s="455"/>
      <c r="F54" s="455"/>
      <c r="G54" s="455"/>
      <c r="H54" s="455" t="s">
        <v>540</v>
      </c>
      <c r="I54" s="455"/>
      <c r="J54" s="455"/>
      <c r="K54" s="455"/>
      <c r="L54" s="461"/>
    </row>
    <row r="55" spans="2:13">
      <c r="B55" s="460"/>
      <c r="C55" s="455"/>
      <c r="D55" s="455"/>
      <c r="E55" s="455"/>
      <c r="F55" s="455"/>
      <c r="G55" s="455"/>
      <c r="H55" s="455" t="s">
        <v>541</v>
      </c>
      <c r="I55" s="455"/>
      <c r="J55" s="455"/>
      <c r="K55" s="455"/>
      <c r="L55" s="461"/>
    </row>
    <row r="56" spans="2:13">
      <c r="B56" s="460"/>
      <c r="C56" s="455"/>
      <c r="D56" s="455"/>
      <c r="E56" s="455"/>
      <c r="F56" s="455"/>
      <c r="G56" s="455"/>
      <c r="H56" s="455" t="s">
        <v>542</v>
      </c>
      <c r="I56" s="455"/>
      <c r="J56" s="455"/>
      <c r="K56" s="455"/>
      <c r="L56" s="461"/>
    </row>
    <row r="57" spans="2:13">
      <c r="B57" s="460"/>
      <c r="C57" s="455"/>
      <c r="D57" s="455"/>
      <c r="E57" s="455"/>
      <c r="F57" s="455"/>
      <c r="G57" s="455"/>
      <c r="H57" s="455" t="s">
        <v>543</v>
      </c>
      <c r="I57" s="455"/>
      <c r="J57" s="455"/>
      <c r="K57" s="455"/>
      <c r="L57" s="461"/>
    </row>
    <row r="58" spans="2:13">
      <c r="B58" s="460"/>
      <c r="C58" s="455"/>
      <c r="D58" s="455"/>
      <c r="E58" s="455"/>
      <c r="F58" s="455"/>
      <c r="G58" s="455"/>
      <c r="H58" s="455" t="s">
        <v>544</v>
      </c>
      <c r="I58" s="455"/>
      <c r="J58" s="455"/>
      <c r="K58" s="455"/>
      <c r="L58" s="461"/>
    </row>
    <row r="59" spans="2:13">
      <c r="B59" s="460"/>
      <c r="C59" s="455"/>
      <c r="D59" s="455"/>
      <c r="E59" s="455"/>
      <c r="F59" s="455"/>
      <c r="G59" s="455"/>
      <c r="H59" s="455" t="s">
        <v>545</v>
      </c>
      <c r="I59" s="455"/>
      <c r="J59" s="455"/>
      <c r="K59" s="455"/>
      <c r="L59" s="461"/>
    </row>
    <row r="60" spans="2:13">
      <c r="B60" s="460"/>
      <c r="C60" s="455"/>
      <c r="D60" s="455"/>
      <c r="E60" s="455"/>
      <c r="F60" s="455"/>
      <c r="G60" s="455"/>
      <c r="H60" s="455" t="s">
        <v>546</v>
      </c>
      <c r="I60" s="455"/>
      <c r="J60" s="455"/>
      <c r="K60" s="455"/>
      <c r="L60" s="475"/>
      <c r="M60" s="476"/>
    </row>
    <row r="61" spans="2:13">
      <c r="B61" s="460"/>
      <c r="C61" s="455"/>
      <c r="D61" s="455"/>
      <c r="E61" s="455"/>
      <c r="F61" s="455"/>
      <c r="G61" s="455"/>
      <c r="H61" s="455" t="s">
        <v>547</v>
      </c>
      <c r="I61" s="455"/>
      <c r="J61" s="455"/>
      <c r="K61" s="455"/>
      <c r="L61" s="461"/>
      <c r="M61" s="476"/>
    </row>
    <row r="62" spans="2:13">
      <c r="B62" s="460"/>
      <c r="C62" s="455"/>
      <c r="D62" s="455"/>
      <c r="E62" s="455"/>
      <c r="F62" s="455"/>
      <c r="G62" s="455"/>
      <c r="H62" s="455" t="s">
        <v>548</v>
      </c>
      <c r="I62" s="455"/>
      <c r="J62" s="455"/>
      <c r="K62" s="455"/>
      <c r="L62" s="461"/>
    </row>
    <row r="63" spans="2:13">
      <c r="B63" s="460"/>
      <c r="C63" s="455"/>
      <c r="D63" s="455"/>
      <c r="E63" s="455"/>
      <c r="F63" s="455"/>
      <c r="G63" s="455"/>
      <c r="H63" s="455" t="s">
        <v>549</v>
      </c>
      <c r="I63" s="455"/>
      <c r="J63" s="455"/>
      <c r="K63" s="455"/>
      <c r="L63" s="461"/>
    </row>
    <row r="64" spans="2:13">
      <c r="B64" s="460"/>
      <c r="C64" s="455"/>
      <c r="D64" s="455"/>
      <c r="E64" s="455"/>
      <c r="F64" s="455"/>
      <c r="G64" s="455"/>
      <c r="H64" s="455" t="s">
        <v>550</v>
      </c>
      <c r="I64" s="464"/>
      <c r="J64" s="464"/>
      <c r="K64" s="455"/>
      <c r="L64" s="461"/>
    </row>
    <row r="65" spans="2:13">
      <c r="B65" s="460"/>
      <c r="C65" s="477"/>
      <c r="D65" s="455"/>
      <c r="E65" s="455"/>
      <c r="F65" s="455"/>
      <c r="G65" s="455"/>
      <c r="H65" s="455" t="s">
        <v>551</v>
      </c>
      <c r="I65" s="464"/>
      <c r="J65" s="464"/>
      <c r="K65" s="464"/>
      <c r="L65" s="461"/>
      <c r="M65" s="476"/>
    </row>
    <row r="66" spans="2:13" ht="12.75" customHeight="1">
      <c r="B66" s="460"/>
      <c r="C66" s="477"/>
      <c r="D66" s="464"/>
      <c r="E66" s="464"/>
      <c r="F66" s="464"/>
      <c r="G66" s="464"/>
      <c r="H66" s="455" t="s">
        <v>552</v>
      </c>
      <c r="L66" s="461"/>
      <c r="M66" s="476"/>
    </row>
    <row r="67" spans="2:13" ht="12.75" customHeight="1">
      <c r="B67" s="460"/>
      <c r="C67" s="477"/>
      <c r="D67" s="464"/>
      <c r="E67" s="464"/>
      <c r="F67" s="464"/>
      <c r="G67" s="464"/>
      <c r="H67" s="464" t="s">
        <v>553</v>
      </c>
      <c r="L67" s="461"/>
      <c r="M67" s="478"/>
    </row>
    <row r="68" spans="2:13">
      <c r="B68" s="460"/>
      <c r="C68" s="479"/>
      <c r="D68" s="464"/>
      <c r="E68" s="464"/>
      <c r="F68" s="464"/>
      <c r="G68" s="464"/>
      <c r="H68" s="464" t="s">
        <v>554</v>
      </c>
      <c r="I68" s="480"/>
      <c r="J68" s="478"/>
      <c r="K68" s="464"/>
      <c r="L68" s="461"/>
      <c r="M68" s="478"/>
    </row>
    <row r="69" spans="2:13" ht="13.5" customHeight="1">
      <c r="B69" s="481"/>
      <c r="C69" s="482"/>
      <c r="D69" s="480"/>
      <c r="E69" s="480"/>
      <c r="F69" s="480"/>
      <c r="G69" s="480"/>
      <c r="H69" s="465" t="s">
        <v>555</v>
      </c>
      <c r="I69" s="482"/>
      <c r="J69" s="483"/>
      <c r="K69" s="484"/>
      <c r="L69" s="485"/>
      <c r="M69" s="478"/>
    </row>
    <row r="70" spans="2:13">
      <c r="B70" s="486"/>
      <c r="C70" s="487"/>
      <c r="D70" s="488"/>
      <c r="E70" s="488"/>
      <c r="F70" s="488"/>
      <c r="G70" s="488"/>
      <c r="J70" s="384" t="s">
        <v>391</v>
      </c>
    </row>
    <row r="71" spans="2:13">
      <c r="C71" s="487"/>
      <c r="D71" s="487"/>
      <c r="E71" s="487"/>
      <c r="F71" s="487"/>
      <c r="G71" s="487"/>
      <c r="H71" s="464"/>
      <c r="I71" s="487"/>
      <c r="J71" s="487"/>
      <c r="K71" s="487"/>
      <c r="L71" s="487"/>
    </row>
    <row r="72" spans="2:13">
      <c r="C72" s="487"/>
      <c r="D72" s="487"/>
      <c r="E72" s="487"/>
      <c r="F72" s="487"/>
      <c r="G72" s="487"/>
      <c r="H72" s="464"/>
      <c r="I72" s="487"/>
      <c r="J72" s="487"/>
      <c r="K72" s="487"/>
      <c r="L72" s="487"/>
    </row>
    <row r="73" spans="2:13">
      <c r="C73" s="487"/>
      <c r="D73" s="487"/>
      <c r="E73" s="487"/>
      <c r="F73" s="487"/>
      <c r="G73" s="487"/>
      <c r="H73" s="455"/>
      <c r="I73" s="487"/>
      <c r="J73" s="487"/>
      <c r="K73" s="487"/>
      <c r="L73" s="487"/>
    </row>
    <row r="74" spans="2:13">
      <c r="D74" s="487"/>
      <c r="E74" s="487"/>
      <c r="F74" s="487"/>
      <c r="G74" s="487"/>
      <c r="H74" s="455"/>
      <c r="K74" s="487"/>
      <c r="L74" s="487"/>
    </row>
    <row r="75" spans="2:13">
      <c r="H75" s="489"/>
    </row>
  </sheetData>
  <customSheetViews>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1"/>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2"/>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3"/>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4"/>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5"/>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6"/>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7"/>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8"/>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9"/>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10"/>
      <headerFooter alignWithMargins="0"/>
    </customSheetView>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11"/>
      <headerFooter alignWithMargins="0"/>
    </customSheetView>
  </customSheetViews>
  <mergeCells count="1">
    <mergeCell ref="B4:L4"/>
  </mergeCells>
  <printOptions horizontalCentered="1" verticalCentered="1"/>
  <pageMargins left="0.5" right="0.5" top="0.5" bottom="0.25" header="0.5" footer="0.5"/>
  <pageSetup scale="96" orientation="portrait" r:id="rId12"/>
  <headerFooter alignWithMargins="0"/>
  <legacyDrawing r:id="rId1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3"/>
  <sheetViews>
    <sheetView topLeftCell="A124" zoomScaleNormal="100" workbookViewId="0">
      <selection activeCell="C38" sqref="C38"/>
    </sheetView>
  </sheetViews>
  <sheetFormatPr defaultRowHeight="12"/>
  <cols>
    <col min="1" max="1" width="3.85546875" style="6" customWidth="1"/>
    <col min="2" max="2" width="2.5703125" style="6" customWidth="1"/>
    <col min="3" max="3" width="8.85546875" style="6"/>
    <col min="4" max="4" width="9.28515625" style="6" customWidth="1"/>
    <col min="5" max="5" width="8.85546875" style="6"/>
    <col min="6" max="6" width="9.42578125" style="6" customWidth="1"/>
    <col min="7" max="7" width="10" style="6" customWidth="1"/>
    <col min="8" max="9" width="11.7109375" style="6" customWidth="1"/>
    <col min="10" max="10" width="11.85546875" style="6" customWidth="1"/>
    <col min="11" max="16" width="8.85546875" style="6"/>
    <col min="17" max="17" width="2.42578125" style="6" customWidth="1"/>
    <col min="18" max="256" width="8.85546875" style="6"/>
    <col min="257" max="257" width="3.28515625" style="6" customWidth="1"/>
    <col min="258" max="258" width="2.5703125" style="6" customWidth="1"/>
    <col min="259" max="263" width="8.85546875" style="6"/>
    <col min="264" max="264" width="8.140625" style="6" customWidth="1"/>
    <col min="265" max="265" width="8" style="6" customWidth="1"/>
    <col min="266" max="266" width="8.28515625" style="6" customWidth="1"/>
    <col min="267" max="272" width="8.85546875" style="6"/>
    <col min="273" max="273" width="2.42578125" style="6" customWidth="1"/>
    <col min="274" max="512" width="8.85546875" style="6"/>
    <col min="513" max="513" width="3.28515625" style="6" customWidth="1"/>
    <col min="514" max="514" width="2.5703125" style="6" customWidth="1"/>
    <col min="515" max="519" width="8.85546875" style="6"/>
    <col min="520" max="520" width="8.140625" style="6" customWidth="1"/>
    <col min="521" max="521" width="8" style="6" customWidth="1"/>
    <col min="522" max="522" width="8.28515625" style="6" customWidth="1"/>
    <col min="523" max="528" width="8.85546875" style="6"/>
    <col min="529" max="529" width="2.42578125" style="6" customWidth="1"/>
    <col min="530" max="768" width="8.85546875" style="6"/>
    <col min="769" max="769" width="3.28515625" style="6" customWidth="1"/>
    <col min="770" max="770" width="2.5703125" style="6" customWidth="1"/>
    <col min="771" max="775" width="8.85546875" style="6"/>
    <col min="776" max="776" width="8.140625" style="6" customWidth="1"/>
    <col min="777" max="777" width="8" style="6" customWidth="1"/>
    <col min="778" max="778" width="8.28515625" style="6" customWidth="1"/>
    <col min="779" max="784" width="8.85546875" style="6"/>
    <col min="785" max="785" width="2.42578125" style="6" customWidth="1"/>
    <col min="786" max="1024" width="8.85546875" style="6"/>
    <col min="1025" max="1025" width="3.28515625" style="6" customWidth="1"/>
    <col min="1026" max="1026" width="2.5703125" style="6" customWidth="1"/>
    <col min="1027" max="1031" width="8.85546875" style="6"/>
    <col min="1032" max="1032" width="8.140625" style="6" customWidth="1"/>
    <col min="1033" max="1033" width="8" style="6" customWidth="1"/>
    <col min="1034" max="1034" width="8.28515625" style="6" customWidth="1"/>
    <col min="1035" max="1040" width="8.85546875" style="6"/>
    <col min="1041" max="1041" width="2.42578125" style="6" customWidth="1"/>
    <col min="1042" max="1280" width="8.85546875" style="6"/>
    <col min="1281" max="1281" width="3.28515625" style="6" customWidth="1"/>
    <col min="1282" max="1282" width="2.5703125" style="6" customWidth="1"/>
    <col min="1283" max="1287" width="8.85546875" style="6"/>
    <col min="1288" max="1288" width="8.140625" style="6" customWidth="1"/>
    <col min="1289" max="1289" width="8" style="6" customWidth="1"/>
    <col min="1290" max="1290" width="8.28515625" style="6" customWidth="1"/>
    <col min="1291" max="1296" width="8.85546875" style="6"/>
    <col min="1297" max="1297" width="2.42578125" style="6" customWidth="1"/>
    <col min="1298" max="1536" width="8.85546875" style="6"/>
    <col min="1537" max="1537" width="3.28515625" style="6" customWidth="1"/>
    <col min="1538" max="1538" width="2.5703125" style="6" customWidth="1"/>
    <col min="1539" max="1543" width="8.85546875" style="6"/>
    <col min="1544" max="1544" width="8.140625" style="6" customWidth="1"/>
    <col min="1545" max="1545" width="8" style="6" customWidth="1"/>
    <col min="1546" max="1546" width="8.28515625" style="6" customWidth="1"/>
    <col min="1547" max="1552" width="8.85546875" style="6"/>
    <col min="1553" max="1553" width="2.42578125" style="6" customWidth="1"/>
    <col min="1554" max="1792" width="8.85546875" style="6"/>
    <col min="1793" max="1793" width="3.28515625" style="6" customWidth="1"/>
    <col min="1794" max="1794" width="2.5703125" style="6" customWidth="1"/>
    <col min="1795" max="1799" width="8.85546875" style="6"/>
    <col min="1800" max="1800" width="8.140625" style="6" customWidth="1"/>
    <col min="1801" max="1801" width="8" style="6" customWidth="1"/>
    <col min="1802" max="1802" width="8.28515625" style="6" customWidth="1"/>
    <col min="1803" max="1808" width="8.85546875" style="6"/>
    <col min="1809" max="1809" width="2.42578125" style="6" customWidth="1"/>
    <col min="1810" max="2048" width="8.85546875" style="6"/>
    <col min="2049" max="2049" width="3.28515625" style="6" customWidth="1"/>
    <col min="2050" max="2050" width="2.5703125" style="6" customWidth="1"/>
    <col min="2051" max="2055" width="8.85546875" style="6"/>
    <col min="2056" max="2056" width="8.140625" style="6" customWidth="1"/>
    <col min="2057" max="2057" width="8" style="6" customWidth="1"/>
    <col min="2058" max="2058" width="8.28515625" style="6" customWidth="1"/>
    <col min="2059" max="2064" width="8.85546875" style="6"/>
    <col min="2065" max="2065" width="2.42578125" style="6" customWidth="1"/>
    <col min="2066" max="2304" width="8.85546875" style="6"/>
    <col min="2305" max="2305" width="3.28515625" style="6" customWidth="1"/>
    <col min="2306" max="2306" width="2.5703125" style="6" customWidth="1"/>
    <col min="2307" max="2311" width="8.85546875" style="6"/>
    <col min="2312" max="2312" width="8.140625" style="6" customWidth="1"/>
    <col min="2313" max="2313" width="8" style="6" customWidth="1"/>
    <col min="2314" max="2314" width="8.28515625" style="6" customWidth="1"/>
    <col min="2315" max="2320" width="8.85546875" style="6"/>
    <col min="2321" max="2321" width="2.42578125" style="6" customWidth="1"/>
    <col min="2322" max="2560" width="8.85546875" style="6"/>
    <col min="2561" max="2561" width="3.28515625" style="6" customWidth="1"/>
    <col min="2562" max="2562" width="2.5703125" style="6" customWidth="1"/>
    <col min="2563" max="2567" width="8.85546875" style="6"/>
    <col min="2568" max="2568" width="8.140625" style="6" customWidth="1"/>
    <col min="2569" max="2569" width="8" style="6" customWidth="1"/>
    <col min="2570" max="2570" width="8.28515625" style="6" customWidth="1"/>
    <col min="2571" max="2576" width="8.85546875" style="6"/>
    <col min="2577" max="2577" width="2.42578125" style="6" customWidth="1"/>
    <col min="2578" max="2816" width="8.85546875" style="6"/>
    <col min="2817" max="2817" width="3.28515625" style="6" customWidth="1"/>
    <col min="2818" max="2818" width="2.5703125" style="6" customWidth="1"/>
    <col min="2819" max="2823" width="8.85546875" style="6"/>
    <col min="2824" max="2824" width="8.140625" style="6" customWidth="1"/>
    <col min="2825" max="2825" width="8" style="6" customWidth="1"/>
    <col min="2826" max="2826" width="8.28515625" style="6" customWidth="1"/>
    <col min="2827" max="2832" width="8.85546875" style="6"/>
    <col min="2833" max="2833" width="2.42578125" style="6" customWidth="1"/>
    <col min="2834" max="3072" width="8.85546875" style="6"/>
    <col min="3073" max="3073" width="3.28515625" style="6" customWidth="1"/>
    <col min="3074" max="3074" width="2.5703125" style="6" customWidth="1"/>
    <col min="3075" max="3079" width="8.85546875" style="6"/>
    <col min="3080" max="3080" width="8.140625" style="6" customWidth="1"/>
    <col min="3081" max="3081" width="8" style="6" customWidth="1"/>
    <col min="3082" max="3082" width="8.28515625" style="6" customWidth="1"/>
    <col min="3083" max="3088" width="8.85546875" style="6"/>
    <col min="3089" max="3089" width="2.42578125" style="6" customWidth="1"/>
    <col min="3090" max="3328" width="8.85546875" style="6"/>
    <col min="3329" max="3329" width="3.28515625" style="6" customWidth="1"/>
    <col min="3330" max="3330" width="2.5703125" style="6" customWidth="1"/>
    <col min="3331" max="3335" width="8.85546875" style="6"/>
    <col min="3336" max="3336" width="8.140625" style="6" customWidth="1"/>
    <col min="3337" max="3337" width="8" style="6" customWidth="1"/>
    <col min="3338" max="3338" width="8.28515625" style="6" customWidth="1"/>
    <col min="3339" max="3344" width="8.85546875" style="6"/>
    <col min="3345" max="3345" width="2.42578125" style="6" customWidth="1"/>
    <col min="3346" max="3584" width="8.85546875" style="6"/>
    <col min="3585" max="3585" width="3.28515625" style="6" customWidth="1"/>
    <col min="3586" max="3586" width="2.5703125" style="6" customWidth="1"/>
    <col min="3587" max="3591" width="8.85546875" style="6"/>
    <col min="3592" max="3592" width="8.140625" style="6" customWidth="1"/>
    <col min="3593" max="3593" width="8" style="6" customWidth="1"/>
    <col min="3594" max="3594" width="8.28515625" style="6" customWidth="1"/>
    <col min="3595" max="3600" width="8.85546875" style="6"/>
    <col min="3601" max="3601" width="2.42578125" style="6" customWidth="1"/>
    <col min="3602" max="3840" width="8.85546875" style="6"/>
    <col min="3841" max="3841" width="3.28515625" style="6" customWidth="1"/>
    <col min="3842" max="3842" width="2.5703125" style="6" customWidth="1"/>
    <col min="3843" max="3847" width="8.85546875" style="6"/>
    <col min="3848" max="3848" width="8.140625" style="6" customWidth="1"/>
    <col min="3849" max="3849" width="8" style="6" customWidth="1"/>
    <col min="3850" max="3850" width="8.28515625" style="6" customWidth="1"/>
    <col min="3851" max="3856" width="8.85546875" style="6"/>
    <col min="3857" max="3857" width="2.42578125" style="6" customWidth="1"/>
    <col min="3858" max="4096" width="8.85546875" style="6"/>
    <col min="4097" max="4097" width="3.28515625" style="6" customWidth="1"/>
    <col min="4098" max="4098" width="2.5703125" style="6" customWidth="1"/>
    <col min="4099" max="4103" width="8.85546875" style="6"/>
    <col min="4104" max="4104" width="8.140625" style="6" customWidth="1"/>
    <col min="4105" max="4105" width="8" style="6" customWidth="1"/>
    <col min="4106" max="4106" width="8.28515625" style="6" customWidth="1"/>
    <col min="4107" max="4112" width="8.85546875" style="6"/>
    <col min="4113" max="4113" width="2.42578125" style="6" customWidth="1"/>
    <col min="4114" max="4352" width="8.85546875" style="6"/>
    <col min="4353" max="4353" width="3.28515625" style="6" customWidth="1"/>
    <col min="4354" max="4354" width="2.5703125" style="6" customWidth="1"/>
    <col min="4355" max="4359" width="8.85546875" style="6"/>
    <col min="4360" max="4360" width="8.140625" style="6" customWidth="1"/>
    <col min="4361" max="4361" width="8" style="6" customWidth="1"/>
    <col min="4362" max="4362" width="8.28515625" style="6" customWidth="1"/>
    <col min="4363" max="4368" width="8.85546875" style="6"/>
    <col min="4369" max="4369" width="2.42578125" style="6" customWidth="1"/>
    <col min="4370" max="4608" width="8.85546875" style="6"/>
    <col min="4609" max="4609" width="3.28515625" style="6" customWidth="1"/>
    <col min="4610" max="4610" width="2.5703125" style="6" customWidth="1"/>
    <col min="4611" max="4615" width="8.85546875" style="6"/>
    <col min="4616" max="4616" width="8.140625" style="6" customWidth="1"/>
    <col min="4617" max="4617" width="8" style="6" customWidth="1"/>
    <col min="4618" max="4618" width="8.28515625" style="6" customWidth="1"/>
    <col min="4619" max="4624" width="8.85546875" style="6"/>
    <col min="4625" max="4625" width="2.42578125" style="6" customWidth="1"/>
    <col min="4626" max="4864" width="8.85546875" style="6"/>
    <col min="4865" max="4865" width="3.28515625" style="6" customWidth="1"/>
    <col min="4866" max="4866" width="2.5703125" style="6" customWidth="1"/>
    <col min="4867" max="4871" width="8.85546875" style="6"/>
    <col min="4872" max="4872" width="8.140625" style="6" customWidth="1"/>
    <col min="4873" max="4873" width="8" style="6" customWidth="1"/>
    <col min="4874" max="4874" width="8.28515625" style="6" customWidth="1"/>
    <col min="4875" max="4880" width="8.85546875" style="6"/>
    <col min="4881" max="4881" width="2.42578125" style="6" customWidth="1"/>
    <col min="4882" max="5120" width="8.85546875" style="6"/>
    <col min="5121" max="5121" width="3.28515625" style="6" customWidth="1"/>
    <col min="5122" max="5122" width="2.5703125" style="6" customWidth="1"/>
    <col min="5123" max="5127" width="8.85546875" style="6"/>
    <col min="5128" max="5128" width="8.140625" style="6" customWidth="1"/>
    <col min="5129" max="5129" width="8" style="6" customWidth="1"/>
    <col min="5130" max="5130" width="8.28515625" style="6" customWidth="1"/>
    <col min="5131" max="5136" width="8.85546875" style="6"/>
    <col min="5137" max="5137" width="2.42578125" style="6" customWidth="1"/>
    <col min="5138" max="5376" width="8.85546875" style="6"/>
    <col min="5377" max="5377" width="3.28515625" style="6" customWidth="1"/>
    <col min="5378" max="5378" width="2.5703125" style="6" customWidth="1"/>
    <col min="5379" max="5383" width="8.85546875" style="6"/>
    <col min="5384" max="5384" width="8.140625" style="6" customWidth="1"/>
    <col min="5385" max="5385" width="8" style="6" customWidth="1"/>
    <col min="5386" max="5386" width="8.28515625" style="6" customWidth="1"/>
    <col min="5387" max="5392" width="8.85546875" style="6"/>
    <col min="5393" max="5393" width="2.42578125" style="6" customWidth="1"/>
    <col min="5394" max="5632" width="8.85546875" style="6"/>
    <col min="5633" max="5633" width="3.28515625" style="6" customWidth="1"/>
    <col min="5634" max="5634" width="2.5703125" style="6" customWidth="1"/>
    <col min="5635" max="5639" width="8.85546875" style="6"/>
    <col min="5640" max="5640" width="8.140625" style="6" customWidth="1"/>
    <col min="5641" max="5641" width="8" style="6" customWidth="1"/>
    <col min="5642" max="5642" width="8.28515625" style="6" customWidth="1"/>
    <col min="5643" max="5648" width="8.85546875" style="6"/>
    <col min="5649" max="5649" width="2.42578125" style="6" customWidth="1"/>
    <col min="5650" max="5888" width="8.85546875" style="6"/>
    <col min="5889" max="5889" width="3.28515625" style="6" customWidth="1"/>
    <col min="5890" max="5890" width="2.5703125" style="6" customWidth="1"/>
    <col min="5891" max="5895" width="8.85546875" style="6"/>
    <col min="5896" max="5896" width="8.140625" style="6" customWidth="1"/>
    <col min="5897" max="5897" width="8" style="6" customWidth="1"/>
    <col min="5898" max="5898" width="8.28515625" style="6" customWidth="1"/>
    <col min="5899" max="5904" width="8.85546875" style="6"/>
    <col min="5905" max="5905" width="2.42578125" style="6" customWidth="1"/>
    <col min="5906" max="6144" width="8.85546875" style="6"/>
    <col min="6145" max="6145" width="3.28515625" style="6" customWidth="1"/>
    <col min="6146" max="6146" width="2.5703125" style="6" customWidth="1"/>
    <col min="6147" max="6151" width="8.85546875" style="6"/>
    <col min="6152" max="6152" width="8.140625" style="6" customWidth="1"/>
    <col min="6153" max="6153" width="8" style="6" customWidth="1"/>
    <col min="6154" max="6154" width="8.28515625" style="6" customWidth="1"/>
    <col min="6155" max="6160" width="8.85546875" style="6"/>
    <col min="6161" max="6161" width="2.42578125" style="6" customWidth="1"/>
    <col min="6162" max="6400" width="8.85546875" style="6"/>
    <col min="6401" max="6401" width="3.28515625" style="6" customWidth="1"/>
    <col min="6402" max="6402" width="2.5703125" style="6" customWidth="1"/>
    <col min="6403" max="6407" width="8.85546875" style="6"/>
    <col min="6408" max="6408" width="8.140625" style="6" customWidth="1"/>
    <col min="6409" max="6409" width="8" style="6" customWidth="1"/>
    <col min="6410" max="6410" width="8.28515625" style="6" customWidth="1"/>
    <col min="6411" max="6416" width="8.85546875" style="6"/>
    <col min="6417" max="6417" width="2.42578125" style="6" customWidth="1"/>
    <col min="6418" max="6656" width="8.85546875" style="6"/>
    <col min="6657" max="6657" width="3.28515625" style="6" customWidth="1"/>
    <col min="6658" max="6658" width="2.5703125" style="6" customWidth="1"/>
    <col min="6659" max="6663" width="8.85546875" style="6"/>
    <col min="6664" max="6664" width="8.140625" style="6" customWidth="1"/>
    <col min="6665" max="6665" width="8" style="6" customWidth="1"/>
    <col min="6666" max="6666" width="8.28515625" style="6" customWidth="1"/>
    <col min="6667" max="6672" width="8.85546875" style="6"/>
    <col min="6673" max="6673" width="2.42578125" style="6" customWidth="1"/>
    <col min="6674" max="6912" width="8.85546875" style="6"/>
    <col min="6913" max="6913" width="3.28515625" style="6" customWidth="1"/>
    <col min="6914" max="6914" width="2.5703125" style="6" customWidth="1"/>
    <col min="6915" max="6919" width="8.85546875" style="6"/>
    <col min="6920" max="6920" width="8.140625" style="6" customWidth="1"/>
    <col min="6921" max="6921" width="8" style="6" customWidth="1"/>
    <col min="6922" max="6922" width="8.28515625" style="6" customWidth="1"/>
    <col min="6923" max="6928" width="8.85546875" style="6"/>
    <col min="6929" max="6929" width="2.42578125" style="6" customWidth="1"/>
    <col min="6930" max="7168" width="8.85546875" style="6"/>
    <col min="7169" max="7169" width="3.28515625" style="6" customWidth="1"/>
    <col min="7170" max="7170" width="2.5703125" style="6" customWidth="1"/>
    <col min="7171" max="7175" width="8.85546875" style="6"/>
    <col min="7176" max="7176" width="8.140625" style="6" customWidth="1"/>
    <col min="7177" max="7177" width="8" style="6" customWidth="1"/>
    <col min="7178" max="7178" width="8.28515625" style="6" customWidth="1"/>
    <col min="7179" max="7184" width="8.85546875" style="6"/>
    <col min="7185" max="7185" width="2.42578125" style="6" customWidth="1"/>
    <col min="7186" max="7424" width="8.85546875" style="6"/>
    <col min="7425" max="7425" width="3.28515625" style="6" customWidth="1"/>
    <col min="7426" max="7426" width="2.5703125" style="6" customWidth="1"/>
    <col min="7427" max="7431" width="8.85546875" style="6"/>
    <col min="7432" max="7432" width="8.140625" style="6" customWidth="1"/>
    <col min="7433" max="7433" width="8" style="6" customWidth="1"/>
    <col min="7434" max="7434" width="8.28515625" style="6" customWidth="1"/>
    <col min="7435" max="7440" width="8.85546875" style="6"/>
    <col min="7441" max="7441" width="2.42578125" style="6" customWidth="1"/>
    <col min="7442" max="7680" width="8.85546875" style="6"/>
    <col min="7681" max="7681" width="3.28515625" style="6" customWidth="1"/>
    <col min="7682" max="7682" width="2.5703125" style="6" customWidth="1"/>
    <col min="7683" max="7687" width="8.85546875" style="6"/>
    <col min="7688" max="7688" width="8.140625" style="6" customWidth="1"/>
    <col min="7689" max="7689" width="8" style="6" customWidth="1"/>
    <col min="7690" max="7690" width="8.28515625" style="6" customWidth="1"/>
    <col min="7691" max="7696" width="8.85546875" style="6"/>
    <col min="7697" max="7697" width="2.42578125" style="6" customWidth="1"/>
    <col min="7698" max="7936" width="8.85546875" style="6"/>
    <col min="7937" max="7937" width="3.28515625" style="6" customWidth="1"/>
    <col min="7938" max="7938" width="2.5703125" style="6" customWidth="1"/>
    <col min="7939" max="7943" width="8.85546875" style="6"/>
    <col min="7944" max="7944" width="8.140625" style="6" customWidth="1"/>
    <col min="7945" max="7945" width="8" style="6" customWidth="1"/>
    <col min="7946" max="7946" width="8.28515625" style="6" customWidth="1"/>
    <col min="7947" max="7952" width="8.85546875" style="6"/>
    <col min="7953" max="7953" width="2.42578125" style="6" customWidth="1"/>
    <col min="7954" max="8192" width="8.85546875" style="6"/>
    <col min="8193" max="8193" width="3.28515625" style="6" customWidth="1"/>
    <col min="8194" max="8194" width="2.5703125" style="6" customWidth="1"/>
    <col min="8195" max="8199" width="8.85546875" style="6"/>
    <col min="8200" max="8200" width="8.140625" style="6" customWidth="1"/>
    <col min="8201" max="8201" width="8" style="6" customWidth="1"/>
    <col min="8202" max="8202" width="8.28515625" style="6" customWidth="1"/>
    <col min="8203" max="8208" width="8.85546875" style="6"/>
    <col min="8209" max="8209" width="2.42578125" style="6" customWidth="1"/>
    <col min="8210" max="8448" width="8.85546875" style="6"/>
    <col min="8449" max="8449" width="3.28515625" style="6" customWidth="1"/>
    <col min="8450" max="8450" width="2.5703125" style="6" customWidth="1"/>
    <col min="8451" max="8455" width="8.85546875" style="6"/>
    <col min="8456" max="8456" width="8.140625" style="6" customWidth="1"/>
    <col min="8457" max="8457" width="8" style="6" customWidth="1"/>
    <col min="8458" max="8458" width="8.28515625" style="6" customWidth="1"/>
    <col min="8459" max="8464" width="8.85546875" style="6"/>
    <col min="8465" max="8465" width="2.42578125" style="6" customWidth="1"/>
    <col min="8466" max="8704" width="8.85546875" style="6"/>
    <col min="8705" max="8705" width="3.28515625" style="6" customWidth="1"/>
    <col min="8706" max="8706" width="2.5703125" style="6" customWidth="1"/>
    <col min="8707" max="8711" width="8.85546875" style="6"/>
    <col min="8712" max="8712" width="8.140625" style="6" customWidth="1"/>
    <col min="8713" max="8713" width="8" style="6" customWidth="1"/>
    <col min="8714" max="8714" width="8.28515625" style="6" customWidth="1"/>
    <col min="8715" max="8720" width="8.85546875" style="6"/>
    <col min="8721" max="8721" width="2.42578125" style="6" customWidth="1"/>
    <col min="8722" max="8960" width="8.85546875" style="6"/>
    <col min="8961" max="8961" width="3.28515625" style="6" customWidth="1"/>
    <col min="8962" max="8962" width="2.5703125" style="6" customWidth="1"/>
    <col min="8963" max="8967" width="8.85546875" style="6"/>
    <col min="8968" max="8968" width="8.140625" style="6" customWidth="1"/>
    <col min="8969" max="8969" width="8" style="6" customWidth="1"/>
    <col min="8970" max="8970" width="8.28515625" style="6" customWidth="1"/>
    <col min="8971" max="8976" width="8.85546875" style="6"/>
    <col min="8977" max="8977" width="2.42578125" style="6" customWidth="1"/>
    <col min="8978" max="9216" width="8.85546875" style="6"/>
    <col min="9217" max="9217" width="3.28515625" style="6" customWidth="1"/>
    <col min="9218" max="9218" width="2.5703125" style="6" customWidth="1"/>
    <col min="9219" max="9223" width="8.85546875" style="6"/>
    <col min="9224" max="9224" width="8.140625" style="6" customWidth="1"/>
    <col min="9225" max="9225" width="8" style="6" customWidth="1"/>
    <col min="9226" max="9226" width="8.28515625" style="6" customWidth="1"/>
    <col min="9227" max="9232" width="8.85546875" style="6"/>
    <col min="9233" max="9233" width="2.42578125" style="6" customWidth="1"/>
    <col min="9234" max="9472" width="8.85546875" style="6"/>
    <col min="9473" max="9473" width="3.28515625" style="6" customWidth="1"/>
    <col min="9474" max="9474" width="2.5703125" style="6" customWidth="1"/>
    <col min="9475" max="9479" width="8.85546875" style="6"/>
    <col min="9480" max="9480" width="8.140625" style="6" customWidth="1"/>
    <col min="9481" max="9481" width="8" style="6" customWidth="1"/>
    <col min="9482" max="9482" width="8.28515625" style="6" customWidth="1"/>
    <col min="9483" max="9488" width="8.85546875" style="6"/>
    <col min="9489" max="9489" width="2.42578125" style="6" customWidth="1"/>
    <col min="9490" max="9728" width="8.85546875" style="6"/>
    <col min="9729" max="9729" width="3.28515625" style="6" customWidth="1"/>
    <col min="9730" max="9730" width="2.5703125" style="6" customWidth="1"/>
    <col min="9731" max="9735" width="8.85546875" style="6"/>
    <col min="9736" max="9736" width="8.140625" style="6" customWidth="1"/>
    <col min="9737" max="9737" width="8" style="6" customWidth="1"/>
    <col min="9738" max="9738" width="8.28515625" style="6" customWidth="1"/>
    <col min="9739" max="9744" width="8.85546875" style="6"/>
    <col min="9745" max="9745" width="2.42578125" style="6" customWidth="1"/>
    <col min="9746" max="9984" width="8.85546875" style="6"/>
    <col min="9985" max="9985" width="3.28515625" style="6" customWidth="1"/>
    <col min="9986" max="9986" width="2.5703125" style="6" customWidth="1"/>
    <col min="9987" max="9991" width="8.85546875" style="6"/>
    <col min="9992" max="9992" width="8.140625" style="6" customWidth="1"/>
    <col min="9993" max="9993" width="8" style="6" customWidth="1"/>
    <col min="9994" max="9994" width="8.28515625" style="6" customWidth="1"/>
    <col min="9995" max="10000" width="8.85546875" style="6"/>
    <col min="10001" max="10001" width="2.42578125" style="6" customWidth="1"/>
    <col min="10002" max="10240" width="8.85546875" style="6"/>
    <col min="10241" max="10241" width="3.28515625" style="6" customWidth="1"/>
    <col min="10242" max="10242" width="2.5703125" style="6" customWidth="1"/>
    <col min="10243" max="10247" width="8.85546875" style="6"/>
    <col min="10248" max="10248" width="8.140625" style="6" customWidth="1"/>
    <col min="10249" max="10249" width="8" style="6" customWidth="1"/>
    <col min="10250" max="10250" width="8.28515625" style="6" customWidth="1"/>
    <col min="10251" max="10256" width="8.85546875" style="6"/>
    <col min="10257" max="10257" width="2.42578125" style="6" customWidth="1"/>
    <col min="10258" max="10496" width="8.85546875" style="6"/>
    <col min="10497" max="10497" width="3.28515625" style="6" customWidth="1"/>
    <col min="10498" max="10498" width="2.5703125" style="6" customWidth="1"/>
    <col min="10499" max="10503" width="8.85546875" style="6"/>
    <col min="10504" max="10504" width="8.140625" style="6" customWidth="1"/>
    <col min="10505" max="10505" width="8" style="6" customWidth="1"/>
    <col min="10506" max="10506" width="8.28515625" style="6" customWidth="1"/>
    <col min="10507" max="10512" width="8.85546875" style="6"/>
    <col min="10513" max="10513" width="2.42578125" style="6" customWidth="1"/>
    <col min="10514" max="10752" width="8.85546875" style="6"/>
    <col min="10753" max="10753" width="3.28515625" style="6" customWidth="1"/>
    <col min="10754" max="10754" width="2.5703125" style="6" customWidth="1"/>
    <col min="10755" max="10759" width="8.85546875" style="6"/>
    <col min="10760" max="10760" width="8.140625" style="6" customWidth="1"/>
    <col min="10761" max="10761" width="8" style="6" customWidth="1"/>
    <col min="10762" max="10762" width="8.28515625" style="6" customWidth="1"/>
    <col min="10763" max="10768" width="8.85546875" style="6"/>
    <col min="10769" max="10769" width="2.42578125" style="6" customWidth="1"/>
    <col min="10770" max="11008" width="8.85546875" style="6"/>
    <col min="11009" max="11009" width="3.28515625" style="6" customWidth="1"/>
    <col min="11010" max="11010" width="2.5703125" style="6" customWidth="1"/>
    <col min="11011" max="11015" width="8.85546875" style="6"/>
    <col min="11016" max="11016" width="8.140625" style="6" customWidth="1"/>
    <col min="11017" max="11017" width="8" style="6" customWidth="1"/>
    <col min="11018" max="11018" width="8.28515625" style="6" customWidth="1"/>
    <col min="11019" max="11024" width="8.85546875" style="6"/>
    <col min="11025" max="11025" width="2.42578125" style="6" customWidth="1"/>
    <col min="11026" max="11264" width="8.85546875" style="6"/>
    <col min="11265" max="11265" width="3.28515625" style="6" customWidth="1"/>
    <col min="11266" max="11266" width="2.5703125" style="6" customWidth="1"/>
    <col min="11267" max="11271" width="8.85546875" style="6"/>
    <col min="11272" max="11272" width="8.140625" style="6" customWidth="1"/>
    <col min="11273" max="11273" width="8" style="6" customWidth="1"/>
    <col min="11274" max="11274" width="8.28515625" style="6" customWidth="1"/>
    <col min="11275" max="11280" width="8.85546875" style="6"/>
    <col min="11281" max="11281" width="2.42578125" style="6" customWidth="1"/>
    <col min="11282" max="11520" width="8.85546875" style="6"/>
    <col min="11521" max="11521" width="3.28515625" style="6" customWidth="1"/>
    <col min="11522" max="11522" width="2.5703125" style="6" customWidth="1"/>
    <col min="11523" max="11527" width="8.85546875" style="6"/>
    <col min="11528" max="11528" width="8.140625" style="6" customWidth="1"/>
    <col min="11529" max="11529" width="8" style="6" customWidth="1"/>
    <col min="11530" max="11530" width="8.28515625" style="6" customWidth="1"/>
    <col min="11531" max="11536" width="8.85546875" style="6"/>
    <col min="11537" max="11537" width="2.42578125" style="6" customWidth="1"/>
    <col min="11538" max="11776" width="8.85546875" style="6"/>
    <col min="11777" max="11777" width="3.28515625" style="6" customWidth="1"/>
    <col min="11778" max="11778" width="2.5703125" style="6" customWidth="1"/>
    <col min="11779" max="11783" width="8.85546875" style="6"/>
    <col min="11784" max="11784" width="8.140625" style="6" customWidth="1"/>
    <col min="11785" max="11785" width="8" style="6" customWidth="1"/>
    <col min="11786" max="11786" width="8.28515625" style="6" customWidth="1"/>
    <col min="11787" max="11792" width="8.85546875" style="6"/>
    <col min="11793" max="11793" width="2.42578125" style="6" customWidth="1"/>
    <col min="11794" max="12032" width="8.85546875" style="6"/>
    <col min="12033" max="12033" width="3.28515625" style="6" customWidth="1"/>
    <col min="12034" max="12034" width="2.5703125" style="6" customWidth="1"/>
    <col min="12035" max="12039" width="8.85546875" style="6"/>
    <col min="12040" max="12040" width="8.140625" style="6" customWidth="1"/>
    <col min="12041" max="12041" width="8" style="6" customWidth="1"/>
    <col min="12042" max="12042" width="8.28515625" style="6" customWidth="1"/>
    <col min="12043" max="12048" width="8.85546875" style="6"/>
    <col min="12049" max="12049" width="2.42578125" style="6" customWidth="1"/>
    <col min="12050" max="12288" width="8.85546875" style="6"/>
    <col min="12289" max="12289" width="3.28515625" style="6" customWidth="1"/>
    <col min="12290" max="12290" width="2.5703125" style="6" customWidth="1"/>
    <col min="12291" max="12295" width="8.85546875" style="6"/>
    <col min="12296" max="12296" width="8.140625" style="6" customWidth="1"/>
    <col min="12297" max="12297" width="8" style="6" customWidth="1"/>
    <col min="12298" max="12298" width="8.28515625" style="6" customWidth="1"/>
    <col min="12299" max="12304" width="8.85546875" style="6"/>
    <col min="12305" max="12305" width="2.42578125" style="6" customWidth="1"/>
    <col min="12306" max="12544" width="8.85546875" style="6"/>
    <col min="12545" max="12545" width="3.28515625" style="6" customWidth="1"/>
    <col min="12546" max="12546" width="2.5703125" style="6" customWidth="1"/>
    <col min="12547" max="12551" width="8.85546875" style="6"/>
    <col min="12552" max="12552" width="8.140625" style="6" customWidth="1"/>
    <col min="12553" max="12553" width="8" style="6" customWidth="1"/>
    <col min="12554" max="12554" width="8.28515625" style="6" customWidth="1"/>
    <col min="12555" max="12560" width="8.85546875" style="6"/>
    <col min="12561" max="12561" width="2.42578125" style="6" customWidth="1"/>
    <col min="12562" max="12800" width="8.85546875" style="6"/>
    <col min="12801" max="12801" width="3.28515625" style="6" customWidth="1"/>
    <col min="12802" max="12802" width="2.5703125" style="6" customWidth="1"/>
    <col min="12803" max="12807" width="8.85546875" style="6"/>
    <col min="12808" max="12808" width="8.140625" style="6" customWidth="1"/>
    <col min="12809" max="12809" width="8" style="6" customWidth="1"/>
    <col min="12810" max="12810" width="8.28515625" style="6" customWidth="1"/>
    <col min="12811" max="12816" width="8.85546875" style="6"/>
    <col min="12817" max="12817" width="2.42578125" style="6" customWidth="1"/>
    <col min="12818" max="13056" width="8.85546875" style="6"/>
    <col min="13057" max="13057" width="3.28515625" style="6" customWidth="1"/>
    <col min="13058" max="13058" width="2.5703125" style="6" customWidth="1"/>
    <col min="13059" max="13063" width="8.85546875" style="6"/>
    <col min="13064" max="13064" width="8.140625" style="6" customWidth="1"/>
    <col min="13065" max="13065" width="8" style="6" customWidth="1"/>
    <col min="13066" max="13066" width="8.28515625" style="6" customWidth="1"/>
    <col min="13067" max="13072" width="8.85546875" style="6"/>
    <col min="13073" max="13073" width="2.42578125" style="6" customWidth="1"/>
    <col min="13074" max="13312" width="8.85546875" style="6"/>
    <col min="13313" max="13313" width="3.28515625" style="6" customWidth="1"/>
    <col min="13314" max="13314" width="2.5703125" style="6" customWidth="1"/>
    <col min="13315" max="13319" width="8.85546875" style="6"/>
    <col min="13320" max="13320" width="8.140625" style="6" customWidth="1"/>
    <col min="13321" max="13321" width="8" style="6" customWidth="1"/>
    <col min="13322" max="13322" width="8.28515625" style="6" customWidth="1"/>
    <col min="13323" max="13328" width="8.85546875" style="6"/>
    <col min="13329" max="13329" width="2.42578125" style="6" customWidth="1"/>
    <col min="13330" max="13568" width="8.85546875" style="6"/>
    <col min="13569" max="13569" width="3.28515625" style="6" customWidth="1"/>
    <col min="13570" max="13570" width="2.5703125" style="6" customWidth="1"/>
    <col min="13571" max="13575" width="8.85546875" style="6"/>
    <col min="13576" max="13576" width="8.140625" style="6" customWidth="1"/>
    <col min="13577" max="13577" width="8" style="6" customWidth="1"/>
    <col min="13578" max="13578" width="8.28515625" style="6" customWidth="1"/>
    <col min="13579" max="13584" width="8.85546875" style="6"/>
    <col min="13585" max="13585" width="2.42578125" style="6" customWidth="1"/>
    <col min="13586" max="13824" width="8.85546875" style="6"/>
    <col min="13825" max="13825" width="3.28515625" style="6" customWidth="1"/>
    <col min="13826" max="13826" width="2.5703125" style="6" customWidth="1"/>
    <col min="13827" max="13831" width="8.85546875" style="6"/>
    <col min="13832" max="13832" width="8.140625" style="6" customWidth="1"/>
    <col min="13833" max="13833" width="8" style="6" customWidth="1"/>
    <col min="13834" max="13834" width="8.28515625" style="6" customWidth="1"/>
    <col min="13835" max="13840" width="8.85546875" style="6"/>
    <col min="13841" max="13841" width="2.42578125" style="6" customWidth="1"/>
    <col min="13842" max="14080" width="8.85546875" style="6"/>
    <col min="14081" max="14081" width="3.28515625" style="6" customWidth="1"/>
    <col min="14082" max="14082" width="2.5703125" style="6" customWidth="1"/>
    <col min="14083" max="14087" width="8.85546875" style="6"/>
    <col min="14088" max="14088" width="8.140625" style="6" customWidth="1"/>
    <col min="14089" max="14089" width="8" style="6" customWidth="1"/>
    <col min="14090" max="14090" width="8.28515625" style="6" customWidth="1"/>
    <col min="14091" max="14096" width="8.85546875" style="6"/>
    <col min="14097" max="14097" width="2.42578125" style="6" customWidth="1"/>
    <col min="14098" max="14336" width="8.85546875" style="6"/>
    <col min="14337" max="14337" width="3.28515625" style="6" customWidth="1"/>
    <col min="14338" max="14338" width="2.5703125" style="6" customWidth="1"/>
    <col min="14339" max="14343" width="8.85546875" style="6"/>
    <col min="14344" max="14344" width="8.140625" style="6" customWidth="1"/>
    <col min="14345" max="14345" width="8" style="6" customWidth="1"/>
    <col min="14346" max="14346" width="8.28515625" style="6" customWidth="1"/>
    <col min="14347" max="14352" width="8.85546875" style="6"/>
    <col min="14353" max="14353" width="2.42578125" style="6" customWidth="1"/>
    <col min="14354" max="14592" width="8.85546875" style="6"/>
    <col min="14593" max="14593" width="3.28515625" style="6" customWidth="1"/>
    <col min="14594" max="14594" width="2.5703125" style="6" customWidth="1"/>
    <col min="14595" max="14599" width="8.85546875" style="6"/>
    <col min="14600" max="14600" width="8.140625" style="6" customWidth="1"/>
    <col min="14601" max="14601" width="8" style="6" customWidth="1"/>
    <col min="14602" max="14602" width="8.28515625" style="6" customWidth="1"/>
    <col min="14603" max="14608" width="8.85546875" style="6"/>
    <col min="14609" max="14609" width="2.42578125" style="6" customWidth="1"/>
    <col min="14610" max="14848" width="8.85546875" style="6"/>
    <col min="14849" max="14849" width="3.28515625" style="6" customWidth="1"/>
    <col min="14850" max="14850" width="2.5703125" style="6" customWidth="1"/>
    <col min="14851" max="14855" width="8.85546875" style="6"/>
    <col min="14856" max="14856" width="8.140625" style="6" customWidth="1"/>
    <col min="14857" max="14857" width="8" style="6" customWidth="1"/>
    <col min="14858" max="14858" width="8.28515625" style="6" customWidth="1"/>
    <col min="14859" max="14864" width="8.85546875" style="6"/>
    <col min="14865" max="14865" width="2.42578125" style="6" customWidth="1"/>
    <col min="14866" max="15104" width="8.85546875" style="6"/>
    <col min="15105" max="15105" width="3.28515625" style="6" customWidth="1"/>
    <col min="15106" max="15106" width="2.5703125" style="6" customWidth="1"/>
    <col min="15107" max="15111" width="8.85546875" style="6"/>
    <col min="15112" max="15112" width="8.140625" style="6" customWidth="1"/>
    <col min="15113" max="15113" width="8" style="6" customWidth="1"/>
    <col min="15114" max="15114" width="8.28515625" style="6" customWidth="1"/>
    <col min="15115" max="15120" width="8.85546875" style="6"/>
    <col min="15121" max="15121" width="2.42578125" style="6" customWidth="1"/>
    <col min="15122" max="15360" width="8.85546875" style="6"/>
    <col min="15361" max="15361" width="3.28515625" style="6" customWidth="1"/>
    <col min="15362" max="15362" width="2.5703125" style="6" customWidth="1"/>
    <col min="15363" max="15367" width="8.85546875" style="6"/>
    <col min="15368" max="15368" width="8.140625" style="6" customWidth="1"/>
    <col min="15369" max="15369" width="8" style="6" customWidth="1"/>
    <col min="15370" max="15370" width="8.28515625" style="6" customWidth="1"/>
    <col min="15371" max="15376" width="8.85546875" style="6"/>
    <col min="15377" max="15377" width="2.42578125" style="6" customWidth="1"/>
    <col min="15378" max="15616" width="8.85546875" style="6"/>
    <col min="15617" max="15617" width="3.28515625" style="6" customWidth="1"/>
    <col min="15618" max="15618" width="2.5703125" style="6" customWidth="1"/>
    <col min="15619" max="15623" width="8.85546875" style="6"/>
    <col min="15624" max="15624" width="8.140625" style="6" customWidth="1"/>
    <col min="15625" max="15625" width="8" style="6" customWidth="1"/>
    <col min="15626" max="15626" width="8.28515625" style="6" customWidth="1"/>
    <col min="15627" max="15632" width="8.85546875" style="6"/>
    <col min="15633" max="15633" width="2.42578125" style="6" customWidth="1"/>
    <col min="15634" max="15872" width="8.85546875" style="6"/>
    <col min="15873" max="15873" width="3.28515625" style="6" customWidth="1"/>
    <col min="15874" max="15874" width="2.5703125" style="6" customWidth="1"/>
    <col min="15875" max="15879" width="8.85546875" style="6"/>
    <col min="15880" max="15880" width="8.140625" style="6" customWidth="1"/>
    <col min="15881" max="15881" width="8" style="6" customWidth="1"/>
    <col min="15882" max="15882" width="8.28515625" style="6" customWidth="1"/>
    <col min="15883" max="15888" width="8.85546875" style="6"/>
    <col min="15889" max="15889" width="2.42578125" style="6" customWidth="1"/>
    <col min="15890" max="16128" width="8.85546875" style="6"/>
    <col min="16129" max="16129" width="3.28515625" style="6" customWidth="1"/>
    <col min="16130" max="16130" width="2.5703125" style="6" customWidth="1"/>
    <col min="16131" max="16135" width="8.85546875" style="6"/>
    <col min="16136" max="16136" width="8.140625" style="6" customWidth="1"/>
    <col min="16137" max="16137" width="8" style="6" customWidth="1"/>
    <col min="16138" max="16138" width="8.28515625" style="6" customWidth="1"/>
    <col min="16139" max="16144" width="8.85546875" style="6"/>
    <col min="16145" max="16145" width="2.42578125" style="6" customWidth="1"/>
    <col min="16146" max="16384" width="8.85546875" style="6"/>
  </cols>
  <sheetData>
    <row r="1" spans="1:12">
      <c r="A1" s="1" t="s">
        <v>3461</v>
      </c>
      <c r="B1" s="2"/>
      <c r="C1" s="2"/>
      <c r="D1" s="1"/>
      <c r="E1" s="2"/>
      <c r="F1" s="1"/>
      <c r="G1" s="3"/>
      <c r="H1" s="1"/>
      <c r="I1" s="4"/>
      <c r="J1" s="5"/>
      <c r="K1" s="5"/>
      <c r="L1" s="6">
        <v>111</v>
      </c>
    </row>
    <row r="2" spans="1:12">
      <c r="A2" s="7" t="s">
        <v>0</v>
      </c>
      <c r="B2" s="8"/>
      <c r="C2" s="8"/>
      <c r="D2" s="8"/>
      <c r="E2" s="8"/>
      <c r="F2" s="8"/>
      <c r="G2" s="8"/>
      <c r="H2" s="8"/>
      <c r="I2" s="8"/>
      <c r="J2" s="8"/>
      <c r="K2" s="8"/>
      <c r="L2" s="9"/>
    </row>
    <row r="3" spans="1:12" ht="9.9499999999999993" customHeight="1">
      <c r="A3" s="10"/>
      <c r="B3" s="10"/>
      <c r="C3" s="10"/>
      <c r="D3" s="10"/>
      <c r="E3" s="11" t="s">
        <v>1</v>
      </c>
      <c r="F3" s="11"/>
      <c r="G3" s="11"/>
      <c r="H3" s="11"/>
      <c r="I3" s="10"/>
      <c r="J3" s="10"/>
      <c r="K3" s="10"/>
      <c r="L3" s="10"/>
    </row>
    <row r="4" spans="1:12" ht="9.9499999999999993" customHeight="1">
      <c r="A4" s="12"/>
      <c r="B4" s="12"/>
      <c r="C4" s="12"/>
      <c r="D4" s="13" t="s">
        <v>2</v>
      </c>
      <c r="E4" s="14"/>
      <c r="F4" s="14"/>
      <c r="G4" s="14"/>
      <c r="H4" s="14" t="s">
        <v>3</v>
      </c>
      <c r="I4" s="12"/>
      <c r="J4" s="12"/>
      <c r="K4" s="12"/>
      <c r="L4" s="12"/>
    </row>
    <row r="5" spans="1:12" ht="9.9499999999999993" customHeight="1">
      <c r="A5" s="12"/>
      <c r="B5" s="12"/>
      <c r="C5" s="12"/>
      <c r="D5" s="13" t="s">
        <v>4</v>
      </c>
      <c r="E5" s="13" t="s">
        <v>5</v>
      </c>
      <c r="F5" s="13" t="s">
        <v>3</v>
      </c>
      <c r="G5" s="13" t="s">
        <v>3</v>
      </c>
      <c r="H5" s="13" t="s">
        <v>6</v>
      </c>
      <c r="I5" s="13" t="s">
        <v>3</v>
      </c>
      <c r="J5" s="13" t="s">
        <v>3</v>
      </c>
      <c r="K5" s="12"/>
      <c r="L5" s="12"/>
    </row>
    <row r="6" spans="1:12" ht="9.9499999999999993" customHeight="1">
      <c r="A6" s="13" t="s">
        <v>7</v>
      </c>
      <c r="B6" s="13"/>
      <c r="C6" s="13" t="s">
        <v>8</v>
      </c>
      <c r="D6" s="13" t="s">
        <v>9</v>
      </c>
      <c r="E6" s="13" t="s">
        <v>10</v>
      </c>
      <c r="F6" s="13" t="s">
        <v>11</v>
      </c>
      <c r="G6" s="13" t="s">
        <v>12</v>
      </c>
      <c r="H6" s="13" t="s">
        <v>13</v>
      </c>
      <c r="I6" s="13" t="s">
        <v>14</v>
      </c>
      <c r="J6" s="13" t="s">
        <v>15</v>
      </c>
      <c r="K6" s="13" t="s">
        <v>16</v>
      </c>
      <c r="L6" s="13" t="s">
        <v>7</v>
      </c>
    </row>
    <row r="7" spans="1:12" ht="9.9499999999999993" customHeight="1">
      <c r="A7" s="13" t="s">
        <v>17</v>
      </c>
      <c r="B7" s="13"/>
      <c r="C7" s="13"/>
      <c r="D7" s="13" t="s">
        <v>18</v>
      </c>
      <c r="E7" s="13" t="s">
        <v>19</v>
      </c>
      <c r="F7" s="13" t="s">
        <v>20</v>
      </c>
      <c r="G7" s="13" t="s">
        <v>21</v>
      </c>
      <c r="H7" s="13" t="s">
        <v>22</v>
      </c>
      <c r="I7" s="13" t="s">
        <v>23</v>
      </c>
      <c r="J7" s="13" t="s">
        <v>23</v>
      </c>
      <c r="K7" s="13"/>
      <c r="L7" s="13" t="s">
        <v>17</v>
      </c>
    </row>
    <row r="8" spans="1:12" ht="9.9499999999999993" customHeight="1">
      <c r="A8" s="15"/>
      <c r="B8" s="15"/>
      <c r="C8" s="16" t="s">
        <v>24</v>
      </c>
      <c r="D8" s="16" t="s">
        <v>25</v>
      </c>
      <c r="E8" s="16" t="s">
        <v>26</v>
      </c>
      <c r="F8" s="16" t="s">
        <v>27</v>
      </c>
      <c r="G8" s="16" t="s">
        <v>28</v>
      </c>
      <c r="H8" s="16" t="s">
        <v>29</v>
      </c>
      <c r="I8" s="16" t="s">
        <v>30</v>
      </c>
      <c r="J8" s="16" t="s">
        <v>31</v>
      </c>
      <c r="K8" s="16" t="s">
        <v>32</v>
      </c>
      <c r="L8" s="15"/>
    </row>
    <row r="9" spans="1:12" ht="9.9499999999999993" customHeight="1">
      <c r="A9" s="17">
        <v>1</v>
      </c>
      <c r="B9" s="18"/>
      <c r="C9" s="18"/>
      <c r="D9" s="18"/>
      <c r="E9" s="18"/>
      <c r="F9" s="18"/>
      <c r="G9" s="18"/>
      <c r="H9" s="18"/>
      <c r="I9" s="18"/>
      <c r="J9" s="18"/>
      <c r="K9" s="18"/>
      <c r="L9" s="17">
        <v>1</v>
      </c>
    </row>
    <row r="10" spans="1:12" ht="9.9499999999999993" customHeight="1">
      <c r="A10" s="17">
        <v>2</v>
      </c>
      <c r="B10" s="18"/>
      <c r="C10" s="18"/>
      <c r="D10" s="18"/>
      <c r="E10" s="18"/>
      <c r="F10" s="18"/>
      <c r="G10" s="18"/>
      <c r="H10" s="18"/>
      <c r="I10" s="18"/>
      <c r="J10" s="18"/>
      <c r="K10" s="18"/>
      <c r="L10" s="17">
        <v>2</v>
      </c>
    </row>
    <row r="11" spans="1:12" ht="9.9499999999999993" customHeight="1">
      <c r="A11" s="17">
        <v>3</v>
      </c>
      <c r="B11" s="18"/>
      <c r="C11" s="18"/>
      <c r="D11" s="18"/>
      <c r="E11" s="18"/>
      <c r="F11" s="18"/>
      <c r="G11" s="18"/>
      <c r="H11" s="18"/>
      <c r="I11" s="18"/>
      <c r="J11" s="18"/>
      <c r="K11" s="18"/>
      <c r="L11" s="17">
        <v>3</v>
      </c>
    </row>
    <row r="12" spans="1:12" ht="9.9499999999999993" customHeight="1">
      <c r="A12" s="17">
        <v>4</v>
      </c>
      <c r="B12" s="18"/>
      <c r="C12" s="18"/>
      <c r="D12" s="18"/>
      <c r="E12" s="18"/>
      <c r="F12" s="18"/>
      <c r="G12" s="18"/>
      <c r="H12" s="18"/>
      <c r="I12" s="18"/>
      <c r="J12" s="18"/>
      <c r="K12" s="18"/>
      <c r="L12" s="17">
        <v>4</v>
      </c>
    </row>
    <row r="13" spans="1:12" ht="9.9499999999999993" customHeight="1">
      <c r="A13" s="17">
        <v>5</v>
      </c>
      <c r="B13" s="18"/>
      <c r="C13" s="18"/>
      <c r="D13" s="18"/>
      <c r="E13" s="18"/>
      <c r="F13" s="18"/>
      <c r="G13" s="18"/>
      <c r="H13" s="18"/>
      <c r="I13" s="18"/>
      <c r="J13" s="18"/>
      <c r="K13" s="18"/>
      <c r="L13" s="17">
        <v>5</v>
      </c>
    </row>
    <row r="14" spans="1:12" ht="9.9499999999999993" customHeight="1">
      <c r="A14" s="17">
        <v>6</v>
      </c>
      <c r="B14" s="18"/>
      <c r="C14" s="18"/>
      <c r="D14" s="18"/>
      <c r="E14" s="18"/>
      <c r="F14" s="18"/>
      <c r="G14" s="18"/>
      <c r="H14" s="18"/>
      <c r="I14" s="18"/>
      <c r="J14" s="18"/>
      <c r="K14" s="18"/>
      <c r="L14" s="17">
        <v>6</v>
      </c>
    </row>
    <row r="15" spans="1:12" ht="9.9499999999999993" customHeight="1">
      <c r="A15" s="17">
        <v>7</v>
      </c>
      <c r="B15" s="18"/>
      <c r="C15" s="18"/>
      <c r="D15" s="18"/>
      <c r="E15" s="18"/>
      <c r="F15" s="18"/>
      <c r="G15" s="18"/>
      <c r="H15" s="18"/>
      <c r="I15" s="18"/>
      <c r="J15" s="18"/>
      <c r="K15" s="18"/>
      <c r="L15" s="17">
        <v>7</v>
      </c>
    </row>
    <row r="16" spans="1:12" ht="9.9499999999999993" customHeight="1">
      <c r="A16" s="17">
        <v>8</v>
      </c>
      <c r="B16" s="18"/>
      <c r="C16" s="18"/>
      <c r="D16" s="18"/>
      <c r="E16" s="18"/>
      <c r="F16" s="18"/>
      <c r="G16" s="18"/>
      <c r="H16" s="18"/>
      <c r="I16" s="18"/>
      <c r="J16" s="18"/>
      <c r="K16" s="18"/>
      <c r="L16" s="17">
        <v>8</v>
      </c>
    </row>
    <row r="17" spans="1:12" ht="9.9499999999999993" customHeight="1">
      <c r="A17" s="17">
        <v>9</v>
      </c>
      <c r="B17" s="18"/>
      <c r="C17" s="18"/>
      <c r="D17" s="18"/>
      <c r="E17" s="18"/>
      <c r="F17" s="18"/>
      <c r="G17" s="18"/>
      <c r="H17" s="18"/>
      <c r="I17" s="18"/>
      <c r="J17" s="18"/>
      <c r="K17" s="18"/>
      <c r="L17" s="17">
        <v>9</v>
      </c>
    </row>
    <row r="18" spans="1:12" ht="9.9499999999999993" customHeight="1">
      <c r="A18" s="17">
        <v>10</v>
      </c>
      <c r="B18" s="18"/>
      <c r="C18" s="18"/>
      <c r="D18" s="18"/>
      <c r="E18" s="18"/>
      <c r="F18" s="18"/>
      <c r="G18" s="18"/>
      <c r="H18" s="18"/>
      <c r="I18" s="18"/>
      <c r="J18" s="18"/>
      <c r="K18" s="18"/>
      <c r="L18" s="17">
        <v>10</v>
      </c>
    </row>
    <row r="19" spans="1:12" ht="9.9499999999999993" customHeight="1">
      <c r="A19" s="17">
        <v>11</v>
      </c>
      <c r="B19" s="18"/>
      <c r="C19" s="18"/>
      <c r="D19" s="18"/>
      <c r="E19" s="18"/>
      <c r="F19" s="18"/>
      <c r="G19" s="18"/>
      <c r="H19" s="18"/>
      <c r="I19" s="18"/>
      <c r="J19" s="18"/>
      <c r="K19" s="18"/>
      <c r="L19" s="17">
        <v>11</v>
      </c>
    </row>
    <row r="20" spans="1:12" ht="9.9499999999999993" customHeight="1">
      <c r="A20" s="17">
        <v>12</v>
      </c>
      <c r="B20" s="18"/>
      <c r="C20" s="18"/>
      <c r="D20" s="18"/>
      <c r="E20" s="18"/>
      <c r="F20" s="18"/>
      <c r="G20" s="18"/>
      <c r="H20" s="18"/>
      <c r="I20" s="18"/>
      <c r="J20" s="18"/>
      <c r="K20" s="18"/>
      <c r="L20" s="17">
        <v>12</v>
      </c>
    </row>
    <row r="21" spans="1:12" ht="9.9499999999999993" customHeight="1">
      <c r="A21" s="17">
        <v>13</v>
      </c>
      <c r="B21" s="18"/>
      <c r="C21" s="18"/>
      <c r="D21" s="18"/>
      <c r="E21" s="18"/>
      <c r="F21" s="18"/>
      <c r="G21" s="18"/>
      <c r="H21" s="18"/>
      <c r="I21" s="18"/>
      <c r="J21" s="18"/>
      <c r="K21" s="18"/>
      <c r="L21" s="17">
        <v>13</v>
      </c>
    </row>
    <row r="22" spans="1:12" ht="9.9499999999999993" customHeight="1">
      <c r="A22" s="17">
        <v>14</v>
      </c>
      <c r="B22" s="18"/>
      <c r="C22" s="18"/>
      <c r="D22" s="18"/>
      <c r="E22" s="18"/>
      <c r="F22" s="18"/>
      <c r="G22" s="18"/>
      <c r="H22" s="18"/>
      <c r="I22" s="18"/>
      <c r="J22" s="18"/>
      <c r="K22" s="18"/>
      <c r="L22" s="17">
        <v>14</v>
      </c>
    </row>
    <row r="23" spans="1:12" ht="9.9499999999999993" customHeight="1">
      <c r="A23" s="17">
        <v>15</v>
      </c>
      <c r="B23" s="18"/>
      <c r="C23" s="18"/>
      <c r="D23" s="18"/>
      <c r="E23" s="18"/>
      <c r="F23" s="18"/>
      <c r="G23" s="18"/>
      <c r="H23" s="18"/>
      <c r="I23" s="18"/>
      <c r="J23" s="18"/>
      <c r="K23" s="18"/>
      <c r="L23" s="17">
        <v>15</v>
      </c>
    </row>
    <row r="24" spans="1:12" ht="9.9499999999999993" customHeight="1">
      <c r="A24" s="17">
        <v>16</v>
      </c>
      <c r="B24" s="18"/>
      <c r="C24" s="18"/>
      <c r="D24" s="18"/>
      <c r="E24" s="18"/>
      <c r="F24" s="18"/>
      <c r="G24" s="18"/>
      <c r="H24" s="18"/>
      <c r="I24" s="18"/>
      <c r="J24" s="18"/>
      <c r="K24" s="18"/>
      <c r="L24" s="17">
        <v>16</v>
      </c>
    </row>
    <row r="25" spans="1:12" ht="9.9499999999999993" customHeight="1">
      <c r="A25" s="17">
        <v>17</v>
      </c>
      <c r="B25" s="18"/>
      <c r="C25" s="18"/>
      <c r="D25" s="18"/>
      <c r="E25" s="18"/>
      <c r="F25" s="18"/>
      <c r="G25" s="18"/>
      <c r="H25" s="18"/>
      <c r="I25" s="18"/>
      <c r="J25" s="18"/>
      <c r="K25" s="18"/>
      <c r="L25" s="17">
        <v>17</v>
      </c>
    </row>
    <row r="26" spans="1:12" ht="9.9499999999999993" customHeight="1">
      <c r="A26" s="17">
        <v>18</v>
      </c>
      <c r="B26" s="18"/>
      <c r="C26" s="18"/>
      <c r="D26" s="18"/>
      <c r="E26" s="18"/>
      <c r="F26" s="18"/>
      <c r="G26" s="18"/>
      <c r="H26" s="18"/>
      <c r="I26" s="18"/>
      <c r="J26" s="18"/>
      <c r="K26" s="18"/>
      <c r="L26" s="17">
        <v>18</v>
      </c>
    </row>
    <row r="27" spans="1:12" ht="9.9499999999999993" customHeight="1">
      <c r="A27" s="17">
        <v>19</v>
      </c>
      <c r="B27" s="18"/>
      <c r="C27" s="18"/>
      <c r="D27" s="18"/>
      <c r="E27" s="18"/>
      <c r="F27" s="18"/>
      <c r="G27" s="18"/>
      <c r="H27" s="18"/>
      <c r="I27" s="18"/>
      <c r="J27" s="18"/>
      <c r="K27" s="18"/>
      <c r="L27" s="17">
        <v>19</v>
      </c>
    </row>
    <row r="28" spans="1:12" ht="9.9499999999999993" customHeight="1">
      <c r="A28" s="17">
        <v>20</v>
      </c>
      <c r="B28" s="18"/>
      <c r="C28" s="18"/>
      <c r="D28" s="18"/>
      <c r="E28" s="18"/>
      <c r="F28" s="18"/>
      <c r="G28" s="18"/>
      <c r="H28" s="18"/>
      <c r="I28" s="18"/>
      <c r="J28" s="18"/>
      <c r="K28" s="18"/>
      <c r="L28" s="17">
        <v>20</v>
      </c>
    </row>
    <row r="29" spans="1:12" ht="9.9499999999999993" customHeight="1">
      <c r="A29" s="17">
        <v>21</v>
      </c>
      <c r="B29" s="18"/>
      <c r="C29" s="18"/>
      <c r="D29" s="18"/>
      <c r="E29" s="18"/>
      <c r="F29" s="18"/>
      <c r="G29" s="18"/>
      <c r="H29" s="18"/>
      <c r="I29" s="18"/>
      <c r="J29" s="18"/>
      <c r="K29" s="18"/>
      <c r="L29" s="17">
        <v>21</v>
      </c>
    </row>
    <row r="30" spans="1:12" ht="9.9499999999999993" customHeight="1">
      <c r="A30" s="17">
        <v>22</v>
      </c>
      <c r="B30" s="18"/>
      <c r="C30" s="18"/>
      <c r="D30" s="18"/>
      <c r="E30" s="18"/>
      <c r="F30" s="18"/>
      <c r="G30" s="18"/>
      <c r="H30" s="18"/>
      <c r="I30" s="18"/>
      <c r="J30" s="18"/>
      <c r="K30" s="18"/>
      <c r="L30" s="17">
        <v>22</v>
      </c>
    </row>
    <row r="31" spans="1:12" ht="9.9499999999999993" customHeight="1">
      <c r="A31" s="17">
        <v>23</v>
      </c>
      <c r="B31" s="18"/>
      <c r="C31" s="18"/>
      <c r="D31" s="18"/>
      <c r="E31" s="18"/>
      <c r="F31" s="18"/>
      <c r="G31" s="18"/>
      <c r="H31" s="18"/>
      <c r="I31" s="18"/>
      <c r="J31" s="18"/>
      <c r="K31" s="18"/>
      <c r="L31" s="17">
        <v>23</v>
      </c>
    </row>
    <row r="32" spans="1:12" ht="9.9499999999999993" customHeight="1">
      <c r="A32" s="17">
        <v>24</v>
      </c>
      <c r="B32" s="18"/>
      <c r="C32" s="18"/>
      <c r="D32" s="18"/>
      <c r="E32" s="18"/>
      <c r="F32" s="18"/>
      <c r="G32" s="18"/>
      <c r="H32" s="18"/>
      <c r="I32" s="18"/>
      <c r="J32" s="18"/>
      <c r="K32" s="18"/>
      <c r="L32" s="17">
        <v>24</v>
      </c>
    </row>
    <row r="33" spans="1:12" ht="9.9499999999999993" customHeight="1">
      <c r="A33" s="17">
        <v>25</v>
      </c>
      <c r="B33" s="18"/>
      <c r="C33" s="18"/>
      <c r="D33" s="18"/>
      <c r="E33" s="18"/>
      <c r="F33" s="18"/>
      <c r="G33" s="18"/>
      <c r="H33" s="18"/>
      <c r="I33" s="18"/>
      <c r="J33" s="18"/>
      <c r="K33" s="18"/>
      <c r="L33" s="17">
        <v>25</v>
      </c>
    </row>
    <row r="34" spans="1:12" ht="9.9499999999999993" customHeight="1">
      <c r="A34" s="17">
        <v>26</v>
      </c>
      <c r="B34" s="18"/>
      <c r="C34" s="18"/>
      <c r="D34" s="18"/>
      <c r="E34" s="18"/>
      <c r="F34" s="18"/>
      <c r="G34" s="18"/>
      <c r="H34" s="18"/>
      <c r="I34" s="18"/>
      <c r="J34" s="18"/>
      <c r="K34" s="18"/>
      <c r="L34" s="17">
        <v>26</v>
      </c>
    </row>
    <row r="35" spans="1:12" ht="9.9499999999999993" customHeight="1">
      <c r="A35" s="17">
        <v>27</v>
      </c>
      <c r="B35" s="18"/>
      <c r="C35" s="18"/>
      <c r="D35" s="18"/>
      <c r="E35" s="18"/>
      <c r="F35" s="18"/>
      <c r="G35" s="18"/>
      <c r="H35" s="18"/>
      <c r="I35" s="18"/>
      <c r="J35" s="18"/>
      <c r="K35" s="18"/>
      <c r="L35" s="17">
        <v>27</v>
      </c>
    </row>
    <row r="36" spans="1:12" ht="9.9499999999999993" customHeight="1">
      <c r="A36" s="17">
        <v>28</v>
      </c>
      <c r="B36" s="18"/>
      <c r="C36" s="18"/>
      <c r="D36" s="18"/>
      <c r="E36" s="18"/>
      <c r="F36" s="18"/>
      <c r="G36" s="18"/>
      <c r="H36" s="18"/>
      <c r="I36" s="18"/>
      <c r="J36" s="18"/>
      <c r="K36" s="18"/>
      <c r="L36" s="17">
        <v>28</v>
      </c>
    </row>
    <row r="37" spans="1:12" ht="9.9499999999999993" customHeight="1">
      <c r="A37" s="17">
        <v>29</v>
      </c>
      <c r="B37" s="18"/>
      <c r="C37" s="18"/>
      <c r="D37" s="18"/>
      <c r="E37" s="18"/>
      <c r="F37" s="18"/>
      <c r="G37" s="18"/>
      <c r="H37" s="18"/>
      <c r="I37" s="18"/>
      <c r="J37" s="18"/>
      <c r="K37" s="18"/>
      <c r="L37" s="17">
        <v>29</v>
      </c>
    </row>
    <row r="38" spans="1:12" ht="9.9499999999999993" customHeight="1">
      <c r="A38" s="17">
        <v>30</v>
      </c>
      <c r="B38" s="18"/>
      <c r="C38" s="18"/>
      <c r="D38" s="18"/>
      <c r="E38" s="18"/>
      <c r="F38" s="18"/>
      <c r="G38" s="18"/>
      <c r="H38" s="18"/>
      <c r="I38" s="18"/>
      <c r="J38" s="18"/>
      <c r="K38" s="18"/>
      <c r="L38" s="17">
        <v>30</v>
      </c>
    </row>
    <row r="39" spans="1:12" ht="9.9499999999999993" customHeight="1">
      <c r="A39" s="17">
        <v>31</v>
      </c>
      <c r="B39" s="18"/>
      <c r="C39" s="18"/>
      <c r="D39" s="18"/>
      <c r="E39" s="18"/>
      <c r="F39" s="18"/>
      <c r="G39" s="18"/>
      <c r="H39" s="18"/>
      <c r="I39" s="18"/>
      <c r="J39" s="18"/>
      <c r="K39" s="18"/>
      <c r="L39" s="17">
        <v>31</v>
      </c>
    </row>
    <row r="40" spans="1:12" ht="9.9499999999999993" customHeight="1">
      <c r="A40" s="17">
        <v>32</v>
      </c>
      <c r="B40" s="18"/>
      <c r="C40" s="18"/>
      <c r="D40" s="18"/>
      <c r="E40" s="18"/>
      <c r="F40" s="18"/>
      <c r="G40" s="18"/>
      <c r="H40" s="18"/>
      <c r="I40" s="18"/>
      <c r="J40" s="18"/>
      <c r="K40" s="18"/>
      <c r="L40" s="17">
        <v>32</v>
      </c>
    </row>
    <row r="41" spans="1:12" ht="9.9499999999999993" customHeight="1">
      <c r="A41" s="17">
        <v>33</v>
      </c>
      <c r="B41" s="18"/>
      <c r="C41" s="18"/>
      <c r="D41" s="18"/>
      <c r="E41" s="18"/>
      <c r="F41" s="18"/>
      <c r="G41" s="18"/>
      <c r="H41" s="18"/>
      <c r="I41" s="18"/>
      <c r="J41" s="18"/>
      <c r="K41" s="18"/>
      <c r="L41" s="17">
        <v>33</v>
      </c>
    </row>
    <row r="42" spans="1:12" ht="9.9499999999999993" customHeight="1">
      <c r="A42" s="17">
        <v>34</v>
      </c>
      <c r="B42" s="18"/>
      <c r="C42" s="18"/>
      <c r="D42" s="18"/>
      <c r="E42" s="18"/>
      <c r="F42" s="18"/>
      <c r="G42" s="18"/>
      <c r="H42" s="18"/>
      <c r="I42" s="18"/>
      <c r="J42" s="18"/>
      <c r="K42" s="18"/>
      <c r="L42" s="17">
        <v>34</v>
      </c>
    </row>
    <row r="43" spans="1:12" ht="9.9499999999999993" customHeight="1">
      <c r="A43" s="17">
        <v>35</v>
      </c>
      <c r="B43" s="18"/>
      <c r="C43" s="18"/>
      <c r="D43" s="18"/>
      <c r="E43" s="18"/>
      <c r="F43" s="18"/>
      <c r="G43" s="18"/>
      <c r="H43" s="18"/>
      <c r="I43" s="18"/>
      <c r="J43" s="18"/>
      <c r="K43" s="18"/>
      <c r="L43" s="17">
        <v>35</v>
      </c>
    </row>
    <row r="44" spans="1:12" ht="9.9499999999999993" customHeight="1">
      <c r="A44" s="17">
        <v>36</v>
      </c>
      <c r="B44" s="18"/>
      <c r="C44" s="18"/>
      <c r="D44" s="18"/>
      <c r="E44" s="18"/>
      <c r="F44" s="18"/>
      <c r="G44" s="18"/>
      <c r="H44" s="18"/>
      <c r="I44" s="18"/>
      <c r="J44" s="18"/>
      <c r="K44" s="18"/>
      <c r="L44" s="17">
        <v>36</v>
      </c>
    </row>
    <row r="45" spans="1:12" ht="9.9499999999999993" customHeight="1">
      <c r="A45" s="17">
        <v>37</v>
      </c>
      <c r="B45" s="18"/>
      <c r="C45" s="18"/>
      <c r="D45" s="18"/>
      <c r="E45" s="18"/>
      <c r="F45" s="18"/>
      <c r="G45" s="18"/>
      <c r="H45" s="18"/>
      <c r="I45" s="18"/>
      <c r="J45" s="18"/>
      <c r="K45" s="18"/>
      <c r="L45" s="17">
        <v>37</v>
      </c>
    </row>
    <row r="46" spans="1:12" ht="9.9499999999999993" customHeight="1">
      <c r="A46" s="17">
        <v>38</v>
      </c>
      <c r="B46" s="18"/>
      <c r="C46" s="18"/>
      <c r="D46" s="18"/>
      <c r="E46" s="18"/>
      <c r="F46" s="18"/>
      <c r="G46" s="18"/>
      <c r="H46" s="18"/>
      <c r="I46" s="18"/>
      <c r="J46" s="18"/>
      <c r="K46" s="18"/>
      <c r="L46" s="17">
        <v>38</v>
      </c>
    </row>
    <row r="47" spans="1:12" ht="9.9499999999999993" customHeight="1">
      <c r="A47" s="17">
        <v>39</v>
      </c>
      <c r="B47" s="18"/>
      <c r="C47" s="18"/>
      <c r="D47" s="18"/>
      <c r="E47" s="18"/>
      <c r="F47" s="18"/>
      <c r="G47" s="18"/>
      <c r="H47" s="18"/>
      <c r="I47" s="18"/>
      <c r="J47" s="18"/>
      <c r="K47" s="18"/>
      <c r="L47" s="17">
        <v>39</v>
      </c>
    </row>
    <row r="48" spans="1:12" ht="9.9499999999999993" customHeight="1">
      <c r="A48" s="17">
        <v>40</v>
      </c>
      <c r="B48" s="18"/>
      <c r="C48" s="18"/>
      <c r="D48" s="18"/>
      <c r="E48" s="18"/>
      <c r="F48" s="18"/>
      <c r="G48" s="18"/>
      <c r="H48" s="18"/>
      <c r="I48" s="18"/>
      <c r="J48" s="18"/>
      <c r="K48" s="18"/>
      <c r="L48" s="17">
        <v>40</v>
      </c>
    </row>
    <row r="49" spans="1:12" ht="9.9499999999999993" customHeight="1">
      <c r="A49" s="17">
        <v>41</v>
      </c>
      <c r="B49" s="18"/>
      <c r="C49" s="18"/>
      <c r="D49" s="18"/>
      <c r="E49" s="18"/>
      <c r="F49" s="18"/>
      <c r="G49" s="18"/>
      <c r="H49" s="18"/>
      <c r="I49" s="18"/>
      <c r="J49" s="18"/>
      <c r="K49" s="18"/>
      <c r="L49" s="17">
        <v>41</v>
      </c>
    </row>
    <row r="50" spans="1:12" ht="9.9499999999999993" customHeight="1">
      <c r="A50" s="17">
        <v>42</v>
      </c>
      <c r="B50" s="18"/>
      <c r="C50" s="18"/>
      <c r="D50" s="18"/>
      <c r="E50" s="18"/>
      <c r="F50" s="18"/>
      <c r="G50" s="18"/>
      <c r="H50" s="18"/>
      <c r="I50" s="18"/>
      <c r="J50" s="18"/>
      <c r="K50" s="18"/>
      <c r="L50" s="17">
        <v>42</v>
      </c>
    </row>
    <row r="51" spans="1:12" ht="9.9499999999999993" customHeight="1">
      <c r="A51" s="17">
        <v>43</v>
      </c>
      <c r="B51" s="18"/>
      <c r="C51" s="18"/>
      <c r="D51" s="18"/>
      <c r="E51" s="18"/>
      <c r="F51" s="18"/>
      <c r="G51" s="18"/>
      <c r="H51" s="18"/>
      <c r="I51" s="18"/>
      <c r="J51" s="18"/>
      <c r="K51" s="18"/>
      <c r="L51" s="17">
        <v>43</v>
      </c>
    </row>
    <row r="52" spans="1:12" ht="9.9499999999999993" customHeight="1">
      <c r="A52" s="17">
        <v>44</v>
      </c>
      <c r="B52" s="18"/>
      <c r="C52" s="18"/>
      <c r="D52" s="18"/>
      <c r="E52" s="18"/>
      <c r="F52" s="18"/>
      <c r="G52" s="18"/>
      <c r="H52" s="18"/>
      <c r="I52" s="18"/>
      <c r="J52" s="18"/>
      <c r="K52" s="18"/>
      <c r="L52" s="17">
        <v>44</v>
      </c>
    </row>
    <row r="53" spans="1:12" ht="9.9499999999999993" customHeight="1">
      <c r="A53" s="17">
        <v>45</v>
      </c>
      <c r="B53" s="18"/>
      <c r="C53" s="18"/>
      <c r="D53" s="18"/>
      <c r="E53" s="18"/>
      <c r="F53" s="18"/>
      <c r="G53" s="18"/>
      <c r="H53" s="18"/>
      <c r="I53" s="18"/>
      <c r="J53" s="18"/>
      <c r="K53" s="18"/>
      <c r="L53" s="17">
        <v>45</v>
      </c>
    </row>
    <row r="54" spans="1:12" ht="9.9499999999999993" customHeight="1">
      <c r="A54" s="17">
        <v>46</v>
      </c>
      <c r="B54" s="18"/>
      <c r="C54" s="18"/>
      <c r="D54" s="18"/>
      <c r="E54" s="18"/>
      <c r="F54" s="18"/>
      <c r="G54" s="18"/>
      <c r="H54" s="18"/>
      <c r="I54" s="18"/>
      <c r="J54" s="18"/>
      <c r="K54" s="18"/>
      <c r="L54" s="17">
        <v>46</v>
      </c>
    </row>
    <row r="55" spans="1:12" ht="9.9499999999999993" customHeight="1">
      <c r="A55" s="17">
        <v>47</v>
      </c>
      <c r="B55" s="18"/>
      <c r="C55" s="18"/>
      <c r="D55" s="18"/>
      <c r="E55" s="18"/>
      <c r="F55" s="18"/>
      <c r="G55" s="18"/>
      <c r="H55" s="18"/>
      <c r="I55" s="18"/>
      <c r="J55" s="18"/>
      <c r="K55" s="18"/>
      <c r="L55" s="17">
        <v>47</v>
      </c>
    </row>
    <row r="56" spans="1:12" ht="9.9499999999999993" customHeight="1">
      <c r="A56" s="17">
        <v>48</v>
      </c>
      <c r="B56" s="18"/>
      <c r="C56" s="18"/>
      <c r="D56" s="18"/>
      <c r="E56" s="18"/>
      <c r="F56" s="18"/>
      <c r="G56" s="18"/>
      <c r="H56" s="18"/>
      <c r="I56" s="18"/>
      <c r="J56" s="18"/>
      <c r="K56" s="18"/>
      <c r="L56" s="17">
        <v>48</v>
      </c>
    </row>
    <row r="57" spans="1:12" ht="9.9499999999999993" customHeight="1">
      <c r="A57" s="17">
        <v>49</v>
      </c>
      <c r="B57" s="18"/>
      <c r="C57" s="18"/>
      <c r="D57" s="18"/>
      <c r="E57" s="18"/>
      <c r="F57" s="18"/>
      <c r="G57" s="18"/>
      <c r="H57" s="18"/>
      <c r="I57" s="18"/>
      <c r="J57" s="18"/>
      <c r="K57" s="18"/>
      <c r="L57" s="17">
        <v>49</v>
      </c>
    </row>
    <row r="58" spans="1:12" ht="9.9499999999999993" customHeight="1">
      <c r="A58" s="17">
        <v>50</v>
      </c>
      <c r="B58" s="18"/>
      <c r="C58" s="18"/>
      <c r="D58" s="18"/>
      <c r="E58" s="18"/>
      <c r="F58" s="18"/>
      <c r="G58" s="18"/>
      <c r="H58" s="18"/>
      <c r="I58" s="18"/>
      <c r="J58" s="18"/>
      <c r="K58" s="18"/>
      <c r="L58" s="17">
        <v>50</v>
      </c>
    </row>
    <row r="59" spans="1:12" ht="9.9499999999999993" customHeight="1">
      <c r="A59" s="17">
        <v>51</v>
      </c>
      <c r="B59" s="18"/>
      <c r="C59" s="18"/>
      <c r="D59" s="18"/>
      <c r="E59" s="18"/>
      <c r="F59" s="18"/>
      <c r="G59" s="18"/>
      <c r="H59" s="18"/>
      <c r="I59" s="18"/>
      <c r="J59" s="18"/>
      <c r="K59" s="18"/>
      <c r="L59" s="17">
        <v>51</v>
      </c>
    </row>
    <row r="60" spans="1:12" ht="9.9499999999999993" customHeight="1">
      <c r="A60" s="17">
        <v>52</v>
      </c>
      <c r="B60" s="18"/>
      <c r="C60" s="18"/>
      <c r="D60" s="18"/>
      <c r="E60" s="18"/>
      <c r="F60" s="18"/>
      <c r="G60" s="18"/>
      <c r="H60" s="18"/>
      <c r="I60" s="18"/>
      <c r="J60" s="18"/>
      <c r="K60" s="18"/>
      <c r="L60" s="17">
        <v>52</v>
      </c>
    </row>
    <row r="61" spans="1:12" ht="9.9499999999999993" customHeight="1">
      <c r="A61" s="17">
        <v>53</v>
      </c>
      <c r="B61" s="18"/>
      <c r="C61" s="18"/>
      <c r="D61" s="18"/>
      <c r="E61" s="18"/>
      <c r="F61" s="18"/>
      <c r="G61" s="18"/>
      <c r="H61" s="18"/>
      <c r="I61" s="18"/>
      <c r="J61" s="18"/>
      <c r="K61" s="18"/>
      <c r="L61" s="17">
        <v>53</v>
      </c>
    </row>
    <row r="62" spans="1:12" ht="9.9499999999999993" customHeight="1">
      <c r="A62" s="17">
        <v>54</v>
      </c>
      <c r="B62" s="18"/>
      <c r="C62" s="18"/>
      <c r="D62" s="18"/>
      <c r="E62" s="18"/>
      <c r="F62" s="18"/>
      <c r="G62" s="18"/>
      <c r="H62" s="18"/>
      <c r="I62" s="18"/>
      <c r="J62" s="18"/>
      <c r="K62" s="18"/>
      <c r="L62" s="17">
        <v>54</v>
      </c>
    </row>
    <row r="63" spans="1:12" ht="9.9499999999999993" customHeight="1">
      <c r="A63" s="17">
        <v>55</v>
      </c>
      <c r="B63" s="18"/>
      <c r="C63" s="18"/>
      <c r="D63" s="18"/>
      <c r="E63" s="18"/>
      <c r="F63" s="18"/>
      <c r="G63" s="18"/>
      <c r="H63" s="18"/>
      <c r="I63" s="18"/>
      <c r="J63" s="18"/>
      <c r="K63" s="18"/>
      <c r="L63" s="17">
        <v>55</v>
      </c>
    </row>
    <row r="64" spans="1:12" ht="9.9499999999999993" customHeight="1" thickBot="1">
      <c r="A64" s="17">
        <v>56</v>
      </c>
      <c r="B64" s="18"/>
      <c r="C64" s="18"/>
      <c r="D64" s="18"/>
      <c r="E64" s="18"/>
      <c r="F64" s="18"/>
      <c r="G64" s="18"/>
      <c r="H64" s="18"/>
      <c r="I64" s="18"/>
      <c r="J64" s="18"/>
      <c r="K64" s="18"/>
      <c r="L64" s="17">
        <v>56</v>
      </c>
    </row>
    <row r="65" spans="1:17" ht="12.75" thickBot="1">
      <c r="A65" s="17">
        <v>57</v>
      </c>
      <c r="B65" s="19" t="s">
        <v>16</v>
      </c>
      <c r="C65" s="19"/>
      <c r="D65" s="18"/>
      <c r="E65" s="20">
        <v>0</v>
      </c>
      <c r="F65" s="21">
        <v>0</v>
      </c>
      <c r="G65" s="21">
        <v>0</v>
      </c>
      <c r="H65" s="21">
        <v>0</v>
      </c>
      <c r="I65" s="21"/>
      <c r="J65" s="21"/>
      <c r="K65" s="22">
        <v>0</v>
      </c>
      <c r="L65" s="17">
        <v>57</v>
      </c>
    </row>
    <row r="66" spans="1:17">
      <c r="A66" s="14">
        <v>58</v>
      </c>
      <c r="B66" s="23" t="s">
        <v>33</v>
      </c>
      <c r="C66" s="23"/>
      <c r="D66" s="23"/>
      <c r="E66" s="24"/>
      <c r="F66" s="25"/>
      <c r="G66" s="25"/>
      <c r="H66" s="25"/>
      <c r="I66" s="12"/>
      <c r="J66" s="26"/>
      <c r="K66" s="27"/>
      <c r="L66" s="28"/>
      <c r="O66" s="29"/>
      <c r="P66" s="23"/>
      <c r="Q66" s="30"/>
    </row>
    <row r="67" spans="1:17" ht="9.9499999999999993" customHeight="1">
      <c r="A67" s="12"/>
      <c r="B67" s="31" t="s">
        <v>34</v>
      </c>
      <c r="C67" s="31"/>
      <c r="D67" s="31"/>
      <c r="E67" s="12"/>
      <c r="F67" s="12"/>
      <c r="G67" s="12"/>
      <c r="H67" s="12"/>
      <c r="I67" s="12"/>
      <c r="J67" s="12"/>
      <c r="K67" s="12"/>
      <c r="L67" s="12"/>
    </row>
    <row r="68" spans="1:17" ht="14.45" customHeight="1">
      <c r="A68" s="15"/>
      <c r="B68" s="32" t="s">
        <v>35</v>
      </c>
      <c r="C68" s="32"/>
      <c r="D68" s="32"/>
      <c r="E68" s="15"/>
      <c r="F68" s="15"/>
      <c r="G68" s="15"/>
      <c r="H68" s="15"/>
      <c r="I68" s="15"/>
      <c r="J68" s="15"/>
      <c r="K68" s="15"/>
      <c r="L68" s="15"/>
    </row>
    <row r="69" spans="1:17" ht="3.95" customHeight="1">
      <c r="A69" s="33"/>
      <c r="B69" s="34"/>
      <c r="C69" s="34"/>
      <c r="D69" s="34"/>
      <c r="E69" s="34"/>
      <c r="F69" s="34"/>
      <c r="G69" s="34"/>
      <c r="H69" s="34"/>
      <c r="I69" s="34"/>
      <c r="J69" s="34"/>
      <c r="K69" s="34"/>
      <c r="L69" s="35"/>
    </row>
    <row r="70" spans="1:17">
      <c r="A70" s="36"/>
      <c r="B70" s="31"/>
      <c r="C70" s="31"/>
      <c r="D70" s="31"/>
      <c r="E70" s="31"/>
      <c r="F70" s="31"/>
      <c r="G70" s="31"/>
      <c r="H70" s="31"/>
      <c r="I70" s="31"/>
      <c r="J70" s="31"/>
      <c r="K70" s="31"/>
      <c r="L70" s="37" t="s">
        <v>36</v>
      </c>
    </row>
    <row r="71" spans="1:17">
      <c r="A71" s="38">
        <v>112</v>
      </c>
      <c r="B71" s="39"/>
      <c r="C71" s="2"/>
      <c r="D71" s="1"/>
      <c r="E71" s="2"/>
      <c r="F71" s="1"/>
      <c r="G71" s="3"/>
      <c r="H71" s="1"/>
      <c r="I71" s="2"/>
      <c r="J71" s="40"/>
      <c r="K71" s="41"/>
      <c r="L71" s="41" t="s">
        <v>3461</v>
      </c>
    </row>
    <row r="72" spans="1:17">
      <c r="A72" s="42"/>
      <c r="B72" s="43"/>
      <c r="C72" s="43"/>
      <c r="D72" s="43"/>
      <c r="E72" s="43"/>
      <c r="F72" s="43"/>
      <c r="G72" s="43"/>
      <c r="H72" s="43"/>
      <c r="I72" s="43"/>
      <c r="J72" s="43"/>
      <c r="K72" s="43"/>
      <c r="L72" s="44"/>
    </row>
    <row r="73" spans="1:17">
      <c r="A73" s="45" t="s">
        <v>37</v>
      </c>
      <c r="B73" s="46"/>
      <c r="C73" s="46"/>
      <c r="D73" s="46"/>
      <c r="E73" s="46"/>
      <c r="F73" s="46"/>
      <c r="G73" s="46"/>
      <c r="H73" s="46"/>
      <c r="I73" s="46"/>
      <c r="J73" s="46"/>
      <c r="K73" s="46"/>
      <c r="L73" s="47"/>
    </row>
    <row r="74" spans="1:17">
      <c r="A74" s="45"/>
      <c r="B74" s="46"/>
      <c r="C74" s="46"/>
      <c r="D74" s="46"/>
      <c r="E74" s="46"/>
      <c r="F74" s="46"/>
      <c r="G74" s="46"/>
      <c r="H74" s="46"/>
      <c r="I74" s="46"/>
      <c r="J74" s="46"/>
      <c r="K74" s="46"/>
      <c r="L74" s="47"/>
    </row>
    <row r="75" spans="1:17" ht="87.75" customHeight="1">
      <c r="A75" s="45"/>
      <c r="B75" s="46"/>
      <c r="C75" s="46"/>
      <c r="D75" s="46"/>
      <c r="E75" s="46"/>
      <c r="F75" s="46"/>
      <c r="G75" s="46"/>
      <c r="H75" s="46"/>
      <c r="I75" s="46"/>
      <c r="J75" s="46"/>
      <c r="K75" s="46"/>
      <c r="L75" s="47"/>
    </row>
    <row r="76" spans="1:17">
      <c r="A76" s="45"/>
      <c r="B76" s="46"/>
      <c r="C76" s="46"/>
      <c r="D76" s="46"/>
      <c r="E76" s="46"/>
      <c r="F76" s="46"/>
      <c r="G76" s="46"/>
      <c r="H76" s="46"/>
      <c r="I76" s="46"/>
      <c r="J76" s="46"/>
      <c r="K76" s="46"/>
      <c r="L76" s="47"/>
    </row>
    <row r="77" spans="1:17" ht="25.5" customHeight="1">
      <c r="A77" s="45"/>
      <c r="B77" s="46"/>
      <c r="C77" s="46"/>
      <c r="D77" s="46"/>
      <c r="E77" s="46"/>
      <c r="F77" s="46"/>
      <c r="G77" s="46"/>
      <c r="H77" s="46"/>
      <c r="I77" s="46"/>
      <c r="J77" s="46"/>
      <c r="K77" s="46"/>
      <c r="L77" s="47"/>
    </row>
    <row r="78" spans="1:17">
      <c r="A78" s="45"/>
      <c r="B78" s="46"/>
      <c r="C78" s="46"/>
      <c r="D78" s="46"/>
      <c r="E78" s="46"/>
      <c r="F78" s="46"/>
      <c r="G78" s="46"/>
      <c r="H78" s="46"/>
      <c r="I78" s="46"/>
      <c r="J78" s="46"/>
      <c r="K78" s="46"/>
      <c r="L78" s="47"/>
    </row>
    <row r="79" spans="1:17">
      <c r="A79" s="45"/>
      <c r="B79" s="46"/>
      <c r="C79" s="46"/>
      <c r="D79" s="46"/>
      <c r="E79" s="46"/>
      <c r="F79" s="46"/>
      <c r="G79" s="46"/>
      <c r="H79" s="46"/>
      <c r="I79" s="46"/>
      <c r="J79" s="46"/>
      <c r="K79" s="46"/>
      <c r="L79" s="47"/>
    </row>
    <row r="80" spans="1:17">
      <c r="A80" s="45"/>
      <c r="B80" s="46"/>
      <c r="C80" s="46"/>
      <c r="D80" s="46"/>
      <c r="E80" s="46"/>
      <c r="F80" s="46"/>
      <c r="G80" s="46"/>
      <c r="H80" s="46"/>
      <c r="I80" s="46"/>
      <c r="J80" s="46"/>
      <c r="K80" s="46"/>
      <c r="L80" s="47"/>
    </row>
    <row r="81" spans="1:12">
      <c r="A81" s="45"/>
      <c r="B81" s="46"/>
      <c r="C81" s="46"/>
      <c r="D81" s="46"/>
      <c r="E81" s="46"/>
      <c r="F81" s="46"/>
      <c r="G81" s="46"/>
      <c r="H81" s="46"/>
      <c r="I81" s="46"/>
      <c r="J81" s="46"/>
      <c r="K81" s="46"/>
      <c r="L81" s="47"/>
    </row>
    <row r="82" spans="1:12">
      <c r="A82" s="45"/>
      <c r="B82" s="46"/>
      <c r="C82" s="46"/>
      <c r="D82" s="46"/>
      <c r="E82" s="46"/>
      <c r="F82" s="46"/>
      <c r="G82" s="46"/>
      <c r="H82" s="46"/>
      <c r="I82" s="46"/>
      <c r="J82" s="46"/>
      <c r="K82" s="46"/>
      <c r="L82" s="47"/>
    </row>
    <row r="83" spans="1:12">
      <c r="A83" s="45"/>
      <c r="B83" s="46"/>
      <c r="C83" s="46"/>
      <c r="D83" s="46"/>
      <c r="E83" s="46"/>
      <c r="F83" s="46"/>
      <c r="G83" s="46"/>
      <c r="H83" s="46"/>
      <c r="I83" s="46"/>
      <c r="J83" s="46"/>
      <c r="K83" s="46"/>
      <c r="L83" s="47"/>
    </row>
    <row r="84" spans="1:12">
      <c r="A84" s="45"/>
      <c r="B84" s="46"/>
      <c r="C84" s="46"/>
      <c r="D84" s="46"/>
      <c r="E84" s="46"/>
      <c r="F84" s="46"/>
      <c r="G84" s="46"/>
      <c r="H84" s="46"/>
      <c r="I84" s="46"/>
      <c r="J84" s="46"/>
      <c r="K84" s="46"/>
      <c r="L84" s="47"/>
    </row>
    <row r="85" spans="1:12">
      <c r="A85" s="45"/>
      <c r="B85" s="46"/>
      <c r="C85" s="46"/>
      <c r="D85" s="46"/>
      <c r="E85" s="46"/>
      <c r="F85" s="46"/>
      <c r="G85" s="46"/>
      <c r="H85" s="46"/>
      <c r="I85" s="46"/>
      <c r="J85" s="46"/>
      <c r="K85" s="46"/>
      <c r="L85" s="47"/>
    </row>
    <row r="86" spans="1:12">
      <c r="A86" s="45"/>
      <c r="B86" s="46"/>
      <c r="C86" s="46"/>
      <c r="D86" s="46"/>
      <c r="E86" s="46"/>
      <c r="F86" s="46"/>
      <c r="G86" s="46"/>
      <c r="H86" s="46"/>
      <c r="I86" s="46"/>
      <c r="J86" s="46"/>
      <c r="K86" s="46"/>
      <c r="L86" s="47"/>
    </row>
    <row r="87" spans="1:12">
      <c r="A87" s="45"/>
      <c r="B87" s="46"/>
      <c r="C87" s="46"/>
      <c r="D87" s="46"/>
      <c r="E87" s="46"/>
      <c r="F87" s="46"/>
      <c r="G87" s="46"/>
      <c r="H87" s="46"/>
      <c r="I87" s="46"/>
      <c r="J87" s="46"/>
      <c r="K87" s="46"/>
      <c r="L87" s="47"/>
    </row>
    <row r="88" spans="1:12">
      <c r="A88" s="45"/>
      <c r="B88" s="46"/>
      <c r="C88" s="46"/>
      <c r="D88" s="46"/>
      <c r="E88" s="46"/>
      <c r="F88" s="46"/>
      <c r="G88" s="46"/>
      <c r="H88" s="46"/>
      <c r="I88" s="46"/>
      <c r="J88" s="46"/>
      <c r="K88" s="46"/>
      <c r="L88" s="47"/>
    </row>
    <row r="89" spans="1:12">
      <c r="A89" s="45"/>
      <c r="B89" s="46"/>
      <c r="C89" s="46"/>
      <c r="D89" s="46"/>
      <c r="E89" s="46"/>
      <c r="F89" s="46"/>
      <c r="G89" s="46"/>
      <c r="H89" s="46"/>
      <c r="I89" s="46"/>
      <c r="J89" s="46"/>
      <c r="K89" s="46"/>
      <c r="L89" s="47"/>
    </row>
    <row r="90" spans="1:12">
      <c r="A90" s="45"/>
      <c r="B90" s="46"/>
      <c r="C90" s="46"/>
      <c r="D90" s="46"/>
      <c r="E90" s="46"/>
      <c r="F90" s="46"/>
      <c r="G90" s="46"/>
      <c r="H90" s="46"/>
      <c r="I90" s="46"/>
      <c r="J90" s="46"/>
      <c r="K90" s="46"/>
      <c r="L90" s="47"/>
    </row>
    <row r="91" spans="1:12">
      <c r="A91" s="45"/>
      <c r="B91" s="46"/>
      <c r="C91" s="46"/>
      <c r="D91" s="46"/>
      <c r="E91" s="46"/>
      <c r="F91" s="46"/>
      <c r="G91" s="46"/>
      <c r="H91" s="46"/>
      <c r="I91" s="46"/>
      <c r="J91" s="46"/>
      <c r="K91" s="46"/>
      <c r="L91" s="47"/>
    </row>
    <row r="92" spans="1:12">
      <c r="A92" s="45"/>
      <c r="B92" s="46"/>
      <c r="C92" s="46"/>
      <c r="D92" s="46"/>
      <c r="E92" s="46"/>
      <c r="F92" s="46"/>
      <c r="G92" s="46"/>
      <c r="H92" s="46"/>
      <c r="I92" s="46"/>
      <c r="J92" s="46"/>
      <c r="K92" s="46"/>
      <c r="L92" s="47"/>
    </row>
    <row r="93" spans="1:12">
      <c r="A93" s="45"/>
      <c r="B93" s="46"/>
      <c r="C93" s="46"/>
      <c r="D93" s="46"/>
      <c r="E93" s="46"/>
      <c r="F93" s="46"/>
      <c r="G93" s="46"/>
      <c r="H93" s="46"/>
      <c r="I93" s="46"/>
      <c r="J93" s="46"/>
      <c r="K93" s="46"/>
      <c r="L93" s="47"/>
    </row>
    <row r="94" spans="1:12">
      <c r="A94" s="45"/>
      <c r="B94" s="46"/>
      <c r="C94" s="46"/>
      <c r="D94" s="46"/>
      <c r="E94" s="46"/>
      <c r="F94" s="46"/>
      <c r="G94" s="46"/>
      <c r="H94" s="46"/>
      <c r="I94" s="46"/>
      <c r="J94" s="46"/>
      <c r="K94" s="46"/>
      <c r="L94" s="47"/>
    </row>
    <row r="95" spans="1:12">
      <c r="A95" s="45"/>
      <c r="B95" s="46"/>
      <c r="C95" s="46"/>
      <c r="D95" s="46"/>
      <c r="E95" s="46"/>
      <c r="F95" s="46"/>
      <c r="G95" s="46"/>
      <c r="H95" s="46"/>
      <c r="I95" s="46"/>
      <c r="J95" s="46"/>
      <c r="K95" s="46"/>
      <c r="L95" s="47"/>
    </row>
    <row r="96" spans="1:12">
      <c r="A96" s="45"/>
      <c r="B96" s="46"/>
      <c r="C96" s="46"/>
      <c r="D96" s="46"/>
      <c r="E96" s="46"/>
      <c r="F96" s="46"/>
      <c r="G96" s="46"/>
      <c r="H96" s="46"/>
      <c r="I96" s="46"/>
      <c r="J96" s="46"/>
      <c r="K96" s="46"/>
      <c r="L96" s="47"/>
    </row>
    <row r="97" spans="1:12">
      <c r="A97" s="45"/>
      <c r="B97" s="46"/>
      <c r="C97" s="46"/>
      <c r="D97" s="46"/>
      <c r="E97" s="46"/>
      <c r="F97" s="46"/>
      <c r="G97" s="46"/>
      <c r="H97" s="46"/>
      <c r="I97" s="46"/>
      <c r="J97" s="46"/>
      <c r="K97" s="46"/>
      <c r="L97" s="47"/>
    </row>
    <row r="98" spans="1:12">
      <c r="A98" s="45"/>
      <c r="B98" s="46"/>
      <c r="C98" s="46"/>
      <c r="D98" s="46"/>
      <c r="E98" s="46"/>
      <c r="F98" s="46"/>
      <c r="G98" s="46"/>
      <c r="H98" s="46"/>
      <c r="I98" s="46"/>
      <c r="J98" s="46"/>
      <c r="K98" s="46"/>
      <c r="L98" s="47"/>
    </row>
    <row r="99" spans="1:12">
      <c r="A99" s="45"/>
      <c r="B99" s="46"/>
      <c r="C99" s="46"/>
      <c r="D99" s="46"/>
      <c r="E99" s="46"/>
      <c r="F99" s="46"/>
      <c r="G99" s="46"/>
      <c r="H99" s="46"/>
      <c r="I99" s="46"/>
      <c r="J99" s="46"/>
      <c r="K99" s="46"/>
      <c r="L99" s="47"/>
    </row>
    <row r="100" spans="1:12">
      <c r="A100" s="45"/>
      <c r="B100" s="46"/>
      <c r="C100" s="46"/>
      <c r="D100" s="46"/>
      <c r="E100" s="46"/>
      <c r="F100" s="46"/>
      <c r="G100" s="46"/>
      <c r="H100" s="46"/>
      <c r="I100" s="46"/>
      <c r="J100" s="46"/>
      <c r="K100" s="46"/>
      <c r="L100" s="47"/>
    </row>
    <row r="101" spans="1:12">
      <c r="A101" s="45"/>
      <c r="B101" s="46"/>
      <c r="C101" s="46"/>
      <c r="D101" s="46"/>
      <c r="E101" s="46"/>
      <c r="F101" s="46"/>
      <c r="G101" s="46"/>
      <c r="H101" s="46"/>
      <c r="I101" s="46"/>
      <c r="J101" s="46"/>
      <c r="K101" s="46"/>
      <c r="L101" s="47"/>
    </row>
    <row r="102" spans="1:12">
      <c r="A102" s="45"/>
      <c r="B102" s="46"/>
      <c r="C102" s="46"/>
      <c r="D102" s="46"/>
      <c r="E102" s="46"/>
      <c r="F102" s="46"/>
      <c r="G102" s="46"/>
      <c r="H102" s="46"/>
      <c r="I102" s="46"/>
      <c r="J102" s="46"/>
      <c r="K102" s="46"/>
      <c r="L102" s="47"/>
    </row>
    <row r="103" spans="1:12">
      <c r="A103" s="45"/>
      <c r="B103" s="46"/>
      <c r="C103" s="46"/>
      <c r="D103" s="46"/>
      <c r="E103" s="46"/>
      <c r="F103" s="46"/>
      <c r="G103" s="46"/>
      <c r="H103" s="46"/>
      <c r="I103" s="46"/>
      <c r="J103" s="46"/>
      <c r="K103" s="46"/>
      <c r="L103" s="47"/>
    </row>
    <row r="104" spans="1:12">
      <c r="A104" s="45"/>
      <c r="B104" s="46"/>
      <c r="C104" s="46"/>
      <c r="D104" s="46"/>
      <c r="E104" s="46"/>
      <c r="F104" s="46"/>
      <c r="G104" s="46"/>
      <c r="H104" s="46"/>
      <c r="I104" s="46"/>
      <c r="J104" s="46"/>
      <c r="K104" s="46"/>
      <c r="L104" s="47"/>
    </row>
    <row r="105" spans="1:12">
      <c r="A105" s="45"/>
      <c r="B105" s="46"/>
      <c r="C105" s="46"/>
      <c r="D105" s="46"/>
      <c r="E105" s="46"/>
      <c r="F105" s="46"/>
      <c r="G105" s="46"/>
      <c r="H105" s="46"/>
      <c r="I105" s="46"/>
      <c r="J105" s="46"/>
      <c r="K105" s="46"/>
      <c r="L105" s="47"/>
    </row>
    <row r="106" spans="1:12">
      <c r="A106" s="45"/>
      <c r="B106" s="46"/>
      <c r="C106" s="46"/>
      <c r="D106" s="46"/>
      <c r="E106" s="46"/>
      <c r="F106" s="46"/>
      <c r="G106" s="46"/>
      <c r="H106" s="46"/>
      <c r="I106" s="46"/>
      <c r="J106" s="46"/>
      <c r="K106" s="46"/>
      <c r="L106" s="47"/>
    </row>
    <row r="107" spans="1:12">
      <c r="A107" s="45"/>
      <c r="B107" s="46"/>
      <c r="C107" s="46"/>
      <c r="D107" s="46"/>
      <c r="E107" s="46"/>
      <c r="F107" s="46"/>
      <c r="G107" s="46"/>
      <c r="H107" s="46"/>
      <c r="I107" s="46"/>
      <c r="J107" s="46"/>
      <c r="K107" s="46"/>
      <c r="L107" s="47"/>
    </row>
    <row r="108" spans="1:12">
      <c r="A108" s="45"/>
      <c r="B108" s="46"/>
      <c r="C108" s="46"/>
      <c r="D108" s="46"/>
      <c r="E108" s="46"/>
      <c r="F108" s="46"/>
      <c r="G108" s="46"/>
      <c r="H108" s="46"/>
      <c r="I108" s="46"/>
      <c r="J108" s="46"/>
      <c r="K108" s="46"/>
      <c r="L108" s="47"/>
    </row>
    <row r="109" spans="1:12">
      <c r="A109" s="45"/>
      <c r="B109" s="46"/>
      <c r="C109" s="46"/>
      <c r="D109" s="46"/>
      <c r="E109" s="46"/>
      <c r="F109" s="46"/>
      <c r="G109" s="46"/>
      <c r="H109" s="46"/>
      <c r="I109" s="46"/>
      <c r="J109" s="46"/>
      <c r="K109" s="46"/>
      <c r="L109" s="47"/>
    </row>
    <row r="110" spans="1:12">
      <c r="A110" s="45"/>
      <c r="B110" s="46"/>
      <c r="C110" s="46"/>
      <c r="D110" s="46"/>
      <c r="E110" s="46"/>
      <c r="F110" s="46"/>
      <c r="G110" s="46"/>
      <c r="H110" s="46"/>
      <c r="I110" s="46"/>
      <c r="J110" s="46"/>
      <c r="K110" s="46"/>
      <c r="L110" s="47"/>
    </row>
    <row r="111" spans="1:12">
      <c r="A111" s="45"/>
      <c r="B111" s="46"/>
      <c r="C111" s="46"/>
      <c r="D111" s="46"/>
      <c r="E111" s="46"/>
      <c r="F111" s="46"/>
      <c r="G111" s="46"/>
      <c r="H111" s="46"/>
      <c r="I111" s="46"/>
      <c r="J111" s="46"/>
      <c r="K111" s="46"/>
      <c r="L111" s="47"/>
    </row>
    <row r="112" spans="1:12">
      <c r="A112" s="45"/>
      <c r="B112" s="46"/>
      <c r="C112" s="46"/>
      <c r="D112" s="46"/>
      <c r="E112" s="46"/>
      <c r="F112" s="46"/>
      <c r="G112" s="46"/>
      <c r="H112" s="46"/>
      <c r="I112" s="46"/>
      <c r="J112" s="46"/>
      <c r="K112" s="46"/>
      <c r="L112" s="47"/>
    </row>
    <row r="113" spans="1:12">
      <c r="A113" s="45"/>
      <c r="B113" s="46"/>
      <c r="C113" s="46"/>
      <c r="D113" s="46"/>
      <c r="E113" s="46"/>
      <c r="F113" s="46"/>
      <c r="G113" s="46"/>
      <c r="H113" s="46"/>
      <c r="I113" s="46"/>
      <c r="J113" s="46"/>
      <c r="K113" s="46"/>
      <c r="L113" s="47"/>
    </row>
    <row r="114" spans="1:12">
      <c r="A114" s="48"/>
      <c r="B114" s="31"/>
      <c r="C114" s="31"/>
      <c r="D114" s="31"/>
      <c r="E114" s="31"/>
      <c r="F114" s="31"/>
      <c r="G114" s="31"/>
      <c r="H114" s="31"/>
      <c r="I114" s="31"/>
      <c r="J114" s="31"/>
      <c r="K114" s="31"/>
      <c r="L114" s="49"/>
    </row>
    <row r="115" spans="1:12">
      <c r="A115" s="48"/>
      <c r="B115" s="31"/>
      <c r="C115" s="31"/>
      <c r="D115" s="31"/>
      <c r="E115" s="31"/>
      <c r="F115" s="31"/>
      <c r="G115" s="31"/>
      <c r="H115" s="31"/>
      <c r="I115" s="31"/>
      <c r="J115" s="31"/>
      <c r="K115" s="31"/>
      <c r="L115" s="49"/>
    </row>
    <row r="116" spans="1:12">
      <c r="A116" s="48"/>
      <c r="B116" s="31"/>
      <c r="C116" s="31"/>
      <c r="D116" s="31"/>
      <c r="E116" s="31"/>
      <c r="F116" s="31"/>
      <c r="G116" s="31"/>
      <c r="H116" s="31"/>
      <c r="I116" s="31"/>
      <c r="J116" s="31"/>
      <c r="K116" s="31"/>
      <c r="L116" s="49"/>
    </row>
    <row r="117" spans="1:12">
      <c r="A117" s="48"/>
      <c r="B117" s="31"/>
      <c r="C117" s="31"/>
      <c r="D117" s="31"/>
      <c r="E117" s="31"/>
      <c r="F117" s="31"/>
      <c r="G117" s="31"/>
      <c r="H117" s="31"/>
      <c r="I117" s="31"/>
      <c r="J117" s="31"/>
      <c r="K117" s="31"/>
      <c r="L117" s="49"/>
    </row>
    <row r="118" spans="1:12">
      <c r="A118" s="48"/>
      <c r="B118" s="31"/>
      <c r="C118" s="31"/>
      <c r="D118" s="31"/>
      <c r="E118" s="31"/>
      <c r="F118" s="31"/>
      <c r="G118" s="31"/>
      <c r="H118" s="31"/>
      <c r="I118" s="31"/>
      <c r="J118" s="31"/>
      <c r="K118" s="31"/>
      <c r="L118" s="49"/>
    </row>
    <row r="119" spans="1:12">
      <c r="A119" s="48"/>
      <c r="B119" s="31"/>
      <c r="C119" s="31"/>
      <c r="D119" s="31"/>
      <c r="E119" s="31"/>
      <c r="F119" s="31"/>
      <c r="G119" s="31"/>
      <c r="H119" s="31"/>
      <c r="I119" s="31"/>
      <c r="J119" s="31"/>
      <c r="K119" s="31"/>
      <c r="L119" s="49"/>
    </row>
    <row r="120" spans="1:12">
      <c r="A120" s="48"/>
      <c r="B120" s="31"/>
      <c r="C120" s="31"/>
      <c r="D120" s="31"/>
      <c r="E120" s="31"/>
      <c r="F120" s="31"/>
      <c r="G120" s="31"/>
      <c r="H120" s="31"/>
      <c r="I120" s="31"/>
      <c r="J120" s="31"/>
      <c r="K120" s="31"/>
      <c r="L120" s="49"/>
    </row>
    <row r="121" spans="1:12">
      <c r="A121" s="48"/>
      <c r="B121" s="31"/>
      <c r="C121" s="31"/>
      <c r="D121" s="31"/>
      <c r="E121" s="31"/>
      <c r="F121" s="31"/>
      <c r="G121" s="31"/>
      <c r="H121" s="31"/>
      <c r="I121" s="31"/>
      <c r="J121" s="31"/>
      <c r="K121" s="31"/>
      <c r="L121" s="49"/>
    </row>
    <row r="122" spans="1:12">
      <c r="A122" s="50"/>
      <c r="B122" s="32"/>
      <c r="C122" s="32"/>
      <c r="D122" s="32"/>
      <c r="E122" s="32"/>
      <c r="F122" s="32"/>
      <c r="G122" s="32"/>
      <c r="H122" s="32"/>
      <c r="I122" s="32"/>
      <c r="J122" s="32"/>
      <c r="K122" s="32"/>
      <c r="L122" s="51"/>
    </row>
    <row r="123" spans="1:12">
      <c r="A123" s="52" t="s">
        <v>38</v>
      </c>
      <c r="B123" s="31"/>
      <c r="C123" s="31"/>
      <c r="D123" s="31"/>
      <c r="E123" s="31"/>
      <c r="F123" s="31"/>
      <c r="G123" s="31"/>
      <c r="H123" s="31"/>
      <c r="J123" s="31"/>
      <c r="K123" s="31"/>
      <c r="L123" s="37"/>
    </row>
  </sheetData>
  <customSheetViews>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1"/>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2"/>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3"/>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4"/>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5"/>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6"/>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7"/>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8"/>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9"/>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10"/>
      <headerFooter alignWithMargins="0"/>
    </customSheetView>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11"/>
      <headerFooter alignWithMargins="0"/>
    </customSheetView>
  </customSheetViews>
  <printOptions horizontalCentered="1" verticalCentered="1"/>
  <pageMargins left="0.5" right="0.5" top="0.5" bottom="0.25" header="0" footer="0"/>
  <pageSetup scale="90" orientation="portrait" r:id="rId12"/>
  <headerFooter alignWithMargins="0"/>
  <rowBreaks count="1" manualBreakCount="1">
    <brk id="70" max="16383" man="1"/>
  </rowBreaks>
  <legacyDrawing r:id="rId1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92"/>
  <sheetViews>
    <sheetView topLeftCell="A73" zoomScaleNormal="100" workbookViewId="0">
      <selection activeCell="AS66" sqref="A46:AS66"/>
    </sheetView>
  </sheetViews>
  <sheetFormatPr defaultColWidth="8.85546875" defaultRowHeight="12"/>
  <cols>
    <col min="1" max="1" width="3.28515625" style="6" customWidth="1"/>
    <col min="2" max="2" width="4.42578125" style="6" bestFit="1" customWidth="1"/>
    <col min="3" max="3" width="5.42578125" style="6" bestFit="1" customWidth="1"/>
    <col min="4" max="4" width="17" style="6" customWidth="1"/>
    <col min="5" max="5" width="8.85546875" style="6" customWidth="1"/>
    <col min="6" max="6" width="9.5703125" style="6" bestFit="1" customWidth="1"/>
    <col min="7" max="8" width="9.85546875" style="6" bestFit="1" customWidth="1"/>
    <col min="9" max="9" width="10.42578125" style="6" bestFit="1" customWidth="1"/>
    <col min="10" max="11" width="11.85546875" style="6" bestFit="1" customWidth="1"/>
    <col min="12" max="12" width="6.140625" style="6" bestFit="1" customWidth="1"/>
    <col min="13" max="13" width="6.28515625" style="6" customWidth="1"/>
    <col min="14" max="14" width="9.85546875" style="6" bestFit="1" customWidth="1"/>
    <col min="15" max="15" width="9.28515625" style="6" bestFit="1" customWidth="1"/>
    <col min="16" max="16" width="8.85546875" style="6"/>
    <col min="17" max="17" width="4.28515625" style="6" customWidth="1"/>
    <col min="18" max="18" width="2.140625" style="61" customWidth="1"/>
    <col min="19" max="34" width="7.28515625" style="6" hidden="1" customWidth="1"/>
    <col min="35" max="16384" width="8.85546875" style="6"/>
  </cols>
  <sheetData>
    <row r="1" spans="1:20" ht="12" customHeight="1">
      <c r="A1" s="53"/>
      <c r="B1" s="54"/>
      <c r="C1" s="55"/>
      <c r="D1" s="56"/>
      <c r="E1" s="55"/>
      <c r="F1" s="56"/>
      <c r="G1" s="57"/>
      <c r="H1" s="57" t="s">
        <v>39</v>
      </c>
      <c r="I1" s="55"/>
      <c r="J1" s="58"/>
      <c r="K1" s="57"/>
      <c r="L1" s="56"/>
      <c r="M1" s="56"/>
      <c r="N1" s="56"/>
      <c r="O1" s="55"/>
      <c r="P1" s="55"/>
      <c r="Q1" s="59"/>
      <c r="R1" s="4157" t="s">
        <v>3463</v>
      </c>
      <c r="S1" s="60"/>
      <c r="T1" s="60"/>
    </row>
    <row r="2" spans="1:20" ht="12" customHeight="1">
      <c r="A2" s="61"/>
      <c r="B2" s="62" t="s">
        <v>40</v>
      </c>
      <c r="C2" s="63"/>
      <c r="D2" s="63"/>
      <c r="E2" s="63"/>
      <c r="F2" s="63"/>
      <c r="G2" s="63"/>
      <c r="H2" s="63"/>
      <c r="I2" s="63"/>
      <c r="J2" s="63"/>
      <c r="K2" s="63"/>
      <c r="L2" s="63"/>
      <c r="M2" s="63"/>
      <c r="N2" s="63"/>
      <c r="O2" s="63"/>
      <c r="P2" s="63"/>
      <c r="Q2" s="64"/>
      <c r="R2" s="4158"/>
    </row>
    <row r="3" spans="1:20" ht="12" customHeight="1">
      <c r="A3" s="61"/>
      <c r="B3" s="62"/>
      <c r="C3" s="63"/>
      <c r="D3" s="63"/>
      <c r="E3" s="63"/>
      <c r="F3" s="63"/>
      <c r="G3" s="63"/>
      <c r="H3" s="63"/>
      <c r="I3" s="63"/>
      <c r="J3" s="63"/>
      <c r="K3" s="63"/>
      <c r="L3" s="63"/>
      <c r="M3" s="63"/>
      <c r="N3" s="63"/>
      <c r="O3" s="63"/>
      <c r="P3" s="63"/>
      <c r="Q3" s="64"/>
      <c r="R3" s="4158"/>
    </row>
    <row r="4" spans="1:20">
      <c r="A4" s="61"/>
      <c r="B4" s="65"/>
      <c r="C4" s="65"/>
      <c r="D4" s="66"/>
      <c r="E4" s="67"/>
      <c r="F4" s="68"/>
      <c r="G4" s="69" t="s">
        <v>41</v>
      </c>
      <c r="H4" s="70"/>
      <c r="I4" s="70"/>
      <c r="J4" s="70"/>
      <c r="K4" s="65"/>
      <c r="L4" s="71" t="s">
        <v>42</v>
      </c>
      <c r="M4" s="71"/>
      <c r="N4" s="71"/>
      <c r="O4" s="71"/>
      <c r="P4" s="71"/>
      <c r="Q4" s="65"/>
      <c r="R4" s="4158"/>
    </row>
    <row r="5" spans="1:20">
      <c r="A5" s="61"/>
      <c r="B5" s="72"/>
      <c r="C5" s="72"/>
      <c r="E5" s="73"/>
      <c r="F5" s="72"/>
      <c r="G5" s="71" t="s">
        <v>43</v>
      </c>
      <c r="H5" s="71"/>
      <c r="I5" s="71"/>
      <c r="J5" s="71"/>
      <c r="K5" s="72"/>
      <c r="L5" s="72"/>
      <c r="M5" s="72"/>
      <c r="N5" s="72"/>
      <c r="O5" s="72"/>
      <c r="P5" s="72"/>
      <c r="Q5" s="72"/>
      <c r="R5" s="4158"/>
    </row>
    <row r="6" spans="1:20">
      <c r="A6" s="61"/>
      <c r="B6" s="72"/>
      <c r="C6" s="72"/>
      <c r="E6" s="73"/>
      <c r="F6" s="72"/>
      <c r="G6" s="72"/>
      <c r="H6" s="72"/>
      <c r="I6" s="72"/>
      <c r="J6" s="72" t="s">
        <v>44</v>
      </c>
      <c r="K6" s="72" t="s">
        <v>45</v>
      </c>
      <c r="L6" s="72"/>
      <c r="M6" s="72"/>
      <c r="N6" s="72"/>
      <c r="O6" s="72"/>
      <c r="P6" s="72"/>
      <c r="Q6" s="72"/>
      <c r="R6" s="4158"/>
    </row>
    <row r="7" spans="1:20">
      <c r="A7" s="61"/>
      <c r="B7" s="72"/>
      <c r="C7" s="72"/>
      <c r="E7" s="73"/>
      <c r="F7" s="72"/>
      <c r="G7" s="72"/>
      <c r="H7" s="72"/>
      <c r="I7" s="72"/>
      <c r="J7" s="72" t="s">
        <v>46</v>
      </c>
      <c r="K7" s="72" t="s">
        <v>47</v>
      </c>
      <c r="L7" s="72"/>
      <c r="M7" s="72"/>
      <c r="N7" s="72"/>
      <c r="O7" s="72"/>
      <c r="P7" s="72"/>
      <c r="Q7" s="72"/>
      <c r="R7" s="4158"/>
    </row>
    <row r="8" spans="1:20">
      <c r="A8" s="61"/>
      <c r="B8" s="72"/>
      <c r="C8" s="72"/>
      <c r="E8" s="73"/>
      <c r="F8" s="72"/>
      <c r="G8" s="72"/>
      <c r="H8" s="72"/>
      <c r="I8" s="72" t="s">
        <v>48</v>
      </c>
      <c r="J8" s="72" t="s">
        <v>49</v>
      </c>
      <c r="K8" s="72" t="s">
        <v>50</v>
      </c>
      <c r="L8" s="72"/>
      <c r="M8" s="72"/>
      <c r="N8" s="72"/>
      <c r="O8" s="72" t="s">
        <v>51</v>
      </c>
      <c r="P8" s="72"/>
      <c r="Q8" s="72"/>
      <c r="R8" s="4158"/>
    </row>
    <row r="9" spans="1:20">
      <c r="A9" s="61"/>
      <c r="B9" s="72"/>
      <c r="C9" s="72"/>
      <c r="E9" s="73"/>
      <c r="F9" s="72" t="s">
        <v>52</v>
      </c>
      <c r="G9" s="72"/>
      <c r="H9" s="72"/>
      <c r="I9" s="72" t="s">
        <v>53</v>
      </c>
      <c r="J9" s="72" t="s">
        <v>54</v>
      </c>
      <c r="K9" s="72" t="s">
        <v>55</v>
      </c>
      <c r="L9" s="72"/>
      <c r="M9" s="72"/>
      <c r="N9" s="72"/>
      <c r="O9" s="72" t="s">
        <v>56</v>
      </c>
      <c r="P9" s="72"/>
      <c r="Q9" s="72"/>
      <c r="R9" s="4158"/>
    </row>
    <row r="10" spans="1:20">
      <c r="A10" s="61"/>
      <c r="B10" s="72"/>
      <c r="C10" s="72"/>
      <c r="E10" s="73"/>
      <c r="F10" s="72" t="s">
        <v>57</v>
      </c>
      <c r="G10" s="72"/>
      <c r="H10" s="72" t="s">
        <v>58</v>
      </c>
      <c r="I10" s="72" t="s">
        <v>59</v>
      </c>
      <c r="J10" s="72" t="s">
        <v>60</v>
      </c>
      <c r="K10" s="72" t="s">
        <v>4</v>
      </c>
      <c r="L10" s="72"/>
      <c r="M10" s="72"/>
      <c r="N10" s="72" t="s">
        <v>61</v>
      </c>
      <c r="O10" s="72" t="s">
        <v>62</v>
      </c>
      <c r="P10" s="72"/>
      <c r="Q10" s="72"/>
      <c r="R10" s="4158"/>
    </row>
    <row r="11" spans="1:20">
      <c r="A11" s="61"/>
      <c r="B11" s="72"/>
      <c r="C11" s="72"/>
      <c r="E11" s="73"/>
      <c r="F11" s="72" t="s">
        <v>18</v>
      </c>
      <c r="G11" s="72" t="s">
        <v>58</v>
      </c>
      <c r="H11" s="72" t="s">
        <v>63</v>
      </c>
      <c r="I11" s="72" t="s">
        <v>64</v>
      </c>
      <c r="J11" s="72" t="s">
        <v>65</v>
      </c>
      <c r="K11" s="72" t="s">
        <v>66</v>
      </c>
      <c r="L11" s="72" t="s">
        <v>67</v>
      </c>
      <c r="M11" s="72" t="s">
        <v>68</v>
      </c>
      <c r="N11" s="72" t="s">
        <v>57</v>
      </c>
      <c r="O11" s="72" t="s">
        <v>69</v>
      </c>
      <c r="P11" s="72"/>
      <c r="Q11" s="72"/>
      <c r="R11" s="4158"/>
    </row>
    <row r="12" spans="1:20">
      <c r="A12" s="61"/>
      <c r="B12" s="72" t="s">
        <v>70</v>
      </c>
      <c r="C12" s="72" t="s">
        <v>71</v>
      </c>
      <c r="E12" s="73"/>
      <c r="F12" s="72" t="s">
        <v>72</v>
      </c>
      <c r="G12" s="72" t="s">
        <v>65</v>
      </c>
      <c r="H12" s="72" t="s">
        <v>73</v>
      </c>
      <c r="I12" s="72" t="s">
        <v>74</v>
      </c>
      <c r="J12" s="72" t="s">
        <v>75</v>
      </c>
      <c r="K12" s="72" t="s">
        <v>76</v>
      </c>
      <c r="L12" s="72" t="s">
        <v>77</v>
      </c>
      <c r="M12" s="72" t="s">
        <v>73</v>
      </c>
      <c r="N12" s="72" t="s">
        <v>18</v>
      </c>
      <c r="O12" s="72" t="s">
        <v>78</v>
      </c>
      <c r="P12" s="72" t="s">
        <v>68</v>
      </c>
      <c r="Q12" s="72" t="s">
        <v>70</v>
      </c>
      <c r="R12" s="4158"/>
    </row>
    <row r="13" spans="1:20">
      <c r="A13" s="61"/>
      <c r="B13" s="72" t="s">
        <v>17</v>
      </c>
      <c r="C13" s="72" t="s">
        <v>79</v>
      </c>
      <c r="D13" s="63" t="s">
        <v>80</v>
      </c>
      <c r="E13" s="64"/>
      <c r="F13" s="72" t="s">
        <v>81</v>
      </c>
      <c r="G13" s="72" t="s">
        <v>82</v>
      </c>
      <c r="H13" s="72" t="s">
        <v>83</v>
      </c>
      <c r="I13" s="72" t="s">
        <v>84</v>
      </c>
      <c r="J13" s="72" t="s">
        <v>83</v>
      </c>
      <c r="K13" s="72" t="s">
        <v>49</v>
      </c>
      <c r="L13" s="72" t="s">
        <v>85</v>
      </c>
      <c r="M13" s="72" t="s">
        <v>83</v>
      </c>
      <c r="N13" s="72" t="s">
        <v>86</v>
      </c>
      <c r="O13" s="72" t="s">
        <v>87</v>
      </c>
      <c r="P13" s="72" t="s">
        <v>88</v>
      </c>
      <c r="Q13" s="72" t="s">
        <v>17</v>
      </c>
    </row>
    <row r="14" spans="1:20" ht="12.75" thickBot="1">
      <c r="A14" s="61"/>
      <c r="B14" s="74"/>
      <c r="C14" s="74"/>
      <c r="D14" s="75" t="s">
        <v>24</v>
      </c>
      <c r="E14" s="76"/>
      <c r="F14" s="74" t="s">
        <v>25</v>
      </c>
      <c r="G14" s="74" t="s">
        <v>26</v>
      </c>
      <c r="H14" s="74" t="s">
        <v>27</v>
      </c>
      <c r="I14" s="74" t="s">
        <v>28</v>
      </c>
      <c r="J14" s="74" t="s">
        <v>29</v>
      </c>
      <c r="K14" s="74" t="s">
        <v>30</v>
      </c>
      <c r="L14" s="74" t="s">
        <v>31</v>
      </c>
      <c r="M14" s="74" t="s">
        <v>32</v>
      </c>
      <c r="N14" s="74" t="s">
        <v>89</v>
      </c>
      <c r="O14" s="74" t="s">
        <v>90</v>
      </c>
      <c r="P14" s="74" t="s">
        <v>91</v>
      </c>
      <c r="Q14" s="74"/>
    </row>
    <row r="15" spans="1:20">
      <c r="A15" s="61"/>
      <c r="B15" s="72"/>
      <c r="C15" s="72"/>
      <c r="D15" s="77" t="s">
        <v>92</v>
      </c>
      <c r="E15" s="78"/>
      <c r="F15" s="79"/>
      <c r="G15" s="80"/>
      <c r="H15" s="80"/>
      <c r="I15" s="80"/>
      <c r="J15" s="80"/>
      <c r="K15" s="80"/>
      <c r="L15" s="80"/>
      <c r="M15" s="80"/>
      <c r="N15" s="80"/>
      <c r="O15" s="80" t="s">
        <v>93</v>
      </c>
      <c r="P15" s="81"/>
      <c r="Q15" s="72"/>
    </row>
    <row r="16" spans="1:20" ht="12" customHeight="1">
      <c r="A16" s="61"/>
      <c r="B16" s="74">
        <v>1</v>
      </c>
      <c r="C16" s="74"/>
      <c r="D16" s="82" t="s">
        <v>94</v>
      </c>
      <c r="E16" s="83" t="s">
        <v>62</v>
      </c>
      <c r="F16" s="84"/>
      <c r="G16" s="74"/>
      <c r="H16" s="74"/>
      <c r="I16" s="74"/>
      <c r="J16" s="74"/>
      <c r="K16" s="74"/>
      <c r="L16" s="74"/>
      <c r="M16" s="74"/>
      <c r="N16" s="74"/>
      <c r="O16" s="74"/>
      <c r="P16" s="85"/>
      <c r="Q16" s="74">
        <v>1</v>
      </c>
    </row>
    <row r="17" spans="1:17" ht="12" customHeight="1">
      <c r="A17" s="61"/>
      <c r="B17" s="74">
        <v>2</v>
      </c>
      <c r="C17" s="74"/>
      <c r="D17" s="82" t="s">
        <v>95</v>
      </c>
      <c r="E17" s="83" t="s">
        <v>62</v>
      </c>
      <c r="F17" s="84"/>
      <c r="G17" s="74"/>
      <c r="H17" s="74"/>
      <c r="I17" s="74"/>
      <c r="J17" s="74"/>
      <c r="K17" s="74"/>
      <c r="L17" s="74"/>
      <c r="M17" s="74"/>
      <c r="N17" s="74"/>
      <c r="O17" s="74"/>
      <c r="P17" s="85"/>
      <c r="Q17" s="74">
        <v>2</v>
      </c>
    </row>
    <row r="18" spans="1:17" ht="12" customHeight="1">
      <c r="A18" s="61"/>
      <c r="B18" s="74">
        <v>3</v>
      </c>
      <c r="C18" s="74"/>
      <c r="D18" s="82" t="s">
        <v>96</v>
      </c>
      <c r="E18" s="83" t="s">
        <v>62</v>
      </c>
      <c r="F18" s="84"/>
      <c r="G18" s="74"/>
      <c r="H18" s="74"/>
      <c r="I18" s="74"/>
      <c r="J18" s="74"/>
      <c r="K18" s="74"/>
      <c r="L18" s="74"/>
      <c r="M18" s="74"/>
      <c r="N18" s="74"/>
      <c r="O18" s="74"/>
      <c r="P18" s="85"/>
      <c r="Q18" s="74">
        <v>3</v>
      </c>
    </row>
    <row r="19" spans="1:17" ht="12" customHeight="1">
      <c r="A19" s="61"/>
      <c r="B19" s="74">
        <v>4</v>
      </c>
      <c r="C19" s="74"/>
      <c r="D19" s="82" t="s">
        <v>97</v>
      </c>
      <c r="E19" s="83" t="s">
        <v>62</v>
      </c>
      <c r="F19" s="84"/>
      <c r="G19" s="74"/>
      <c r="H19" s="74"/>
      <c r="I19" s="74"/>
      <c r="J19" s="74"/>
      <c r="K19" s="74"/>
      <c r="L19" s="74"/>
      <c r="M19" s="74"/>
      <c r="N19" s="74"/>
      <c r="O19" s="74"/>
      <c r="P19" s="85"/>
      <c r="Q19" s="74">
        <v>4</v>
      </c>
    </row>
    <row r="20" spans="1:17" ht="12" customHeight="1">
      <c r="A20" s="61"/>
      <c r="B20" s="74">
        <v>5</v>
      </c>
      <c r="C20" s="74" t="s">
        <v>98</v>
      </c>
      <c r="D20" s="82" t="s">
        <v>99</v>
      </c>
      <c r="E20" s="83" t="s">
        <v>62</v>
      </c>
      <c r="F20" s="84"/>
      <c r="G20" s="74"/>
      <c r="H20" s="74"/>
      <c r="I20" s="74"/>
      <c r="J20" s="74"/>
      <c r="K20" s="74"/>
      <c r="L20" s="74"/>
      <c r="M20" s="74"/>
      <c r="N20" s="74"/>
      <c r="O20" s="74"/>
      <c r="P20" s="85"/>
      <c r="Q20" s="74">
        <v>5</v>
      </c>
    </row>
    <row r="21" spans="1:17" ht="12" customHeight="1">
      <c r="A21" s="61"/>
      <c r="B21" s="74">
        <v>6</v>
      </c>
      <c r="C21" s="74" t="s">
        <v>98</v>
      </c>
      <c r="D21" s="82" t="s">
        <v>100</v>
      </c>
      <c r="E21" s="83"/>
      <c r="F21" s="84"/>
      <c r="G21" s="74"/>
      <c r="H21" s="74"/>
      <c r="I21" s="74"/>
      <c r="J21" s="74"/>
      <c r="K21" s="74"/>
      <c r="L21" s="74"/>
      <c r="M21" s="74"/>
      <c r="N21" s="74"/>
      <c r="O21" s="74"/>
      <c r="P21" s="85"/>
      <c r="Q21" s="74">
        <v>6</v>
      </c>
    </row>
    <row r="22" spans="1:17" ht="12" customHeight="1">
      <c r="A22" s="61"/>
      <c r="B22" s="74">
        <v>7</v>
      </c>
      <c r="C22" s="74" t="s">
        <v>98</v>
      </c>
      <c r="D22" s="82" t="s">
        <v>101</v>
      </c>
      <c r="E22" s="83"/>
      <c r="F22" s="84"/>
      <c r="G22" s="74"/>
      <c r="H22" s="74"/>
      <c r="I22" s="74"/>
      <c r="J22" s="74"/>
      <c r="K22" s="74"/>
      <c r="L22" s="74"/>
      <c r="M22" s="74"/>
      <c r="N22" s="74"/>
      <c r="O22" s="74"/>
      <c r="P22" s="85"/>
      <c r="Q22" s="74">
        <v>7</v>
      </c>
    </row>
    <row r="23" spans="1:17" ht="12" customHeight="1">
      <c r="A23" s="61"/>
      <c r="B23" s="74">
        <v>8</v>
      </c>
      <c r="C23" s="74" t="s">
        <v>98</v>
      </c>
      <c r="D23" s="82" t="s">
        <v>102</v>
      </c>
      <c r="E23" s="83"/>
      <c r="F23" s="84"/>
      <c r="G23" s="74"/>
      <c r="H23" s="74"/>
      <c r="I23" s="74"/>
      <c r="J23" s="74"/>
      <c r="K23" s="74"/>
      <c r="L23" s="74"/>
      <c r="M23" s="74"/>
      <c r="N23" s="74"/>
      <c r="O23" s="74"/>
      <c r="P23" s="85"/>
      <c r="Q23" s="74">
        <v>8</v>
      </c>
    </row>
    <row r="24" spans="1:17" ht="12" customHeight="1">
      <c r="A24" s="61"/>
      <c r="B24" s="74">
        <v>9</v>
      </c>
      <c r="C24" s="74" t="s">
        <v>98</v>
      </c>
      <c r="D24" s="82" t="s">
        <v>103</v>
      </c>
      <c r="E24" s="83"/>
      <c r="F24" s="84"/>
      <c r="G24" s="74"/>
      <c r="H24" s="74"/>
      <c r="I24" s="74"/>
      <c r="J24" s="74"/>
      <c r="K24" s="74"/>
      <c r="L24" s="74"/>
      <c r="M24" s="74"/>
      <c r="N24" s="74"/>
      <c r="O24" s="74" t="s">
        <v>104</v>
      </c>
      <c r="P24" s="85"/>
      <c r="Q24" s="74">
        <v>9</v>
      </c>
    </row>
    <row r="25" spans="1:17">
      <c r="A25" s="61"/>
      <c r="B25" s="72"/>
      <c r="C25" s="72"/>
      <c r="D25" s="6" t="s">
        <v>105</v>
      </c>
      <c r="E25" s="73"/>
      <c r="F25" s="86"/>
      <c r="G25" s="72"/>
      <c r="H25" s="72"/>
      <c r="I25" s="72"/>
      <c r="J25" s="72"/>
      <c r="K25" s="72"/>
      <c r="L25" s="72"/>
      <c r="M25" s="72"/>
      <c r="N25" s="72"/>
      <c r="O25" s="72"/>
      <c r="P25" s="87"/>
      <c r="Q25" s="72"/>
    </row>
    <row r="26" spans="1:17" ht="12.75" thickBot="1">
      <c r="A26" s="61"/>
      <c r="B26" s="74">
        <v>10</v>
      </c>
      <c r="C26" s="74" t="s">
        <v>98</v>
      </c>
      <c r="D26" s="82" t="s">
        <v>106</v>
      </c>
      <c r="E26" s="83"/>
      <c r="F26" s="88"/>
      <c r="G26" s="89"/>
      <c r="H26" s="89"/>
      <c r="I26" s="89"/>
      <c r="J26" s="89"/>
      <c r="K26" s="89"/>
      <c r="L26" s="89"/>
      <c r="M26" s="89"/>
      <c r="N26" s="89"/>
      <c r="O26" s="89" t="s">
        <v>104</v>
      </c>
      <c r="P26" s="90"/>
      <c r="Q26" s="74">
        <v>10</v>
      </c>
    </row>
    <row r="27" spans="1:17">
      <c r="B27" s="91"/>
      <c r="C27" s="92"/>
      <c r="D27" s="82"/>
      <c r="E27" s="82"/>
      <c r="F27" s="93"/>
      <c r="G27" s="93"/>
      <c r="H27" s="93"/>
      <c r="I27" s="93"/>
      <c r="J27" s="93"/>
      <c r="K27" s="93"/>
      <c r="L27" s="93"/>
      <c r="M27" s="93"/>
      <c r="N27" s="93"/>
      <c r="O27" s="93"/>
      <c r="P27" s="93"/>
      <c r="Q27" s="83"/>
    </row>
    <row r="28" spans="1:17" ht="12" customHeight="1">
      <c r="A28" s="4156" t="s">
        <v>108</v>
      </c>
      <c r="B28" s="62" t="s">
        <v>107</v>
      </c>
      <c r="C28" s="63"/>
      <c r="D28" s="63"/>
      <c r="E28" s="63"/>
      <c r="F28" s="63"/>
      <c r="G28" s="63"/>
      <c r="H28" s="63"/>
      <c r="I28" s="63"/>
      <c r="J28" s="63"/>
      <c r="K28" s="63"/>
      <c r="L28" s="63"/>
      <c r="M28" s="63"/>
      <c r="N28" s="63"/>
      <c r="O28" s="63"/>
      <c r="P28" s="63"/>
      <c r="Q28" s="64"/>
    </row>
    <row r="29" spans="1:17" ht="14.25" customHeight="1">
      <c r="A29" s="4156"/>
      <c r="B29" s="94"/>
      <c r="C29" s="75"/>
      <c r="D29" s="75"/>
      <c r="E29" s="75"/>
      <c r="F29" s="75"/>
      <c r="G29" s="75"/>
      <c r="H29" s="75"/>
      <c r="I29" s="75"/>
      <c r="J29" s="75"/>
      <c r="K29" s="75"/>
      <c r="L29" s="75"/>
      <c r="M29" s="75"/>
      <c r="N29" s="75"/>
      <c r="O29" s="75"/>
      <c r="P29" s="75"/>
      <c r="Q29" s="76"/>
    </row>
    <row r="30" spans="1:17" ht="12" customHeight="1">
      <c r="A30" s="4156"/>
      <c r="B30" s="72"/>
      <c r="C30" s="95"/>
      <c r="D30" s="96"/>
      <c r="E30" s="73"/>
      <c r="F30" s="72"/>
      <c r="G30" s="72"/>
      <c r="H30" s="72"/>
      <c r="I30" s="72"/>
      <c r="J30" s="72"/>
      <c r="K30" s="75" t="s">
        <v>109</v>
      </c>
      <c r="L30" s="75"/>
      <c r="M30" s="75"/>
      <c r="N30" s="75"/>
      <c r="O30" s="75"/>
      <c r="P30" s="75"/>
      <c r="Q30" s="97"/>
    </row>
    <row r="31" spans="1:17" ht="12" customHeight="1">
      <c r="A31" s="4156"/>
      <c r="B31" s="72"/>
      <c r="C31" s="95"/>
      <c r="D31" s="96"/>
      <c r="E31" s="73"/>
      <c r="F31" s="72"/>
      <c r="G31" s="72" t="s">
        <v>110</v>
      </c>
      <c r="H31" s="72" t="s">
        <v>110</v>
      </c>
      <c r="I31" s="72" t="s">
        <v>110</v>
      </c>
      <c r="J31" s="72" t="s">
        <v>110</v>
      </c>
      <c r="K31" s="72"/>
      <c r="L31" s="72"/>
      <c r="M31" s="72"/>
      <c r="N31" s="72"/>
      <c r="O31" s="72"/>
      <c r="P31" s="72"/>
      <c r="Q31" s="97"/>
    </row>
    <row r="32" spans="1:17" ht="12" customHeight="1">
      <c r="A32" s="4156"/>
      <c r="B32" s="72"/>
      <c r="C32" s="95"/>
      <c r="D32" s="96"/>
      <c r="E32" s="73"/>
      <c r="F32" s="72"/>
      <c r="G32" s="98">
        <v>29221</v>
      </c>
      <c r="H32" s="98">
        <v>31048</v>
      </c>
      <c r="I32" s="98">
        <v>32874</v>
      </c>
      <c r="J32" s="98">
        <v>34700</v>
      </c>
      <c r="K32" s="72"/>
      <c r="L32" s="72"/>
      <c r="M32" s="72"/>
      <c r="N32" s="72"/>
      <c r="O32" s="72"/>
      <c r="P32" s="72"/>
      <c r="Q32" s="97"/>
    </row>
    <row r="33" spans="1:34" ht="11.45" customHeight="1">
      <c r="A33" s="4156"/>
      <c r="B33" s="72" t="s">
        <v>7</v>
      </c>
      <c r="C33" s="72" t="s">
        <v>71</v>
      </c>
      <c r="D33" s="96"/>
      <c r="E33" s="73"/>
      <c r="F33" s="72" t="s">
        <v>111</v>
      </c>
      <c r="G33" s="72" t="s">
        <v>77</v>
      </c>
      <c r="H33" s="72" t="s">
        <v>77</v>
      </c>
      <c r="I33" s="72" t="s">
        <v>77</v>
      </c>
      <c r="J33" s="72" t="s">
        <v>77</v>
      </c>
      <c r="K33" s="72"/>
      <c r="L33" s="72"/>
      <c r="M33" s="72"/>
      <c r="N33" s="72"/>
      <c r="O33" s="72"/>
      <c r="P33" s="72"/>
      <c r="Q33" s="72" t="s">
        <v>70</v>
      </c>
    </row>
    <row r="34" spans="1:34" ht="11.45" customHeight="1">
      <c r="A34" s="4156"/>
      <c r="B34" s="72" t="s">
        <v>17</v>
      </c>
      <c r="C34" s="72" t="s">
        <v>79</v>
      </c>
      <c r="D34" s="99" t="s">
        <v>80</v>
      </c>
      <c r="E34" s="64"/>
      <c r="F34" s="98">
        <v>29221</v>
      </c>
      <c r="G34" s="98">
        <v>31047</v>
      </c>
      <c r="H34" s="98">
        <v>32873</v>
      </c>
      <c r="I34" s="98">
        <v>34699</v>
      </c>
      <c r="J34" s="98">
        <v>36525</v>
      </c>
      <c r="K34" s="72">
        <v>2000</v>
      </c>
      <c r="L34" s="72">
        <v>2001</v>
      </c>
      <c r="M34" s="72">
        <v>2002</v>
      </c>
      <c r="N34" s="72">
        <v>2003</v>
      </c>
      <c r="O34" s="72">
        <v>2004</v>
      </c>
      <c r="P34" s="72" t="s">
        <v>16</v>
      </c>
      <c r="Q34" s="72" t="s">
        <v>17</v>
      </c>
    </row>
    <row r="35" spans="1:34" ht="12" customHeight="1" thickBot="1">
      <c r="A35" s="4156"/>
      <c r="B35" s="74"/>
      <c r="C35" s="74"/>
      <c r="D35" s="93" t="s">
        <v>24</v>
      </c>
      <c r="E35" s="83"/>
      <c r="F35" s="74" t="s">
        <v>25</v>
      </c>
      <c r="G35" s="74" t="s">
        <v>26</v>
      </c>
      <c r="H35" s="74" t="s">
        <v>27</v>
      </c>
      <c r="I35" s="74" t="s">
        <v>28</v>
      </c>
      <c r="J35" s="74" t="s">
        <v>29</v>
      </c>
      <c r="K35" s="74" t="s">
        <v>30</v>
      </c>
      <c r="L35" s="74" t="s">
        <v>31</v>
      </c>
      <c r="M35" s="74" t="s">
        <v>32</v>
      </c>
      <c r="N35" s="74" t="s">
        <v>89</v>
      </c>
      <c r="O35" s="74" t="s">
        <v>90</v>
      </c>
      <c r="P35" s="74" t="s">
        <v>91</v>
      </c>
      <c r="Q35" s="74"/>
    </row>
    <row r="36" spans="1:34" ht="12" customHeight="1">
      <c r="A36" s="4156"/>
      <c r="B36" s="74">
        <v>11</v>
      </c>
      <c r="C36" s="74" t="s">
        <v>98</v>
      </c>
      <c r="D36" s="82" t="s">
        <v>112</v>
      </c>
      <c r="E36" s="83"/>
      <c r="F36" s="100"/>
      <c r="G36" s="101"/>
      <c r="H36" s="101"/>
      <c r="I36" s="101"/>
      <c r="J36" s="101"/>
      <c r="K36" s="101"/>
      <c r="L36" s="101"/>
      <c r="M36" s="101"/>
      <c r="N36" s="102"/>
      <c r="O36" s="102"/>
      <c r="P36" s="103"/>
      <c r="Q36" s="74">
        <v>11</v>
      </c>
    </row>
    <row r="37" spans="1:34" ht="12" customHeight="1">
      <c r="A37" s="4156"/>
      <c r="B37" s="74">
        <v>12</v>
      </c>
      <c r="C37" s="74" t="s">
        <v>98</v>
      </c>
      <c r="D37" s="82" t="s">
        <v>113</v>
      </c>
      <c r="E37" s="83"/>
      <c r="F37" s="84"/>
      <c r="G37" s="74"/>
      <c r="H37" s="74"/>
      <c r="I37" s="74"/>
      <c r="J37" s="74"/>
      <c r="K37" s="74"/>
      <c r="L37" s="74"/>
      <c r="M37" s="74"/>
      <c r="N37" s="74"/>
      <c r="O37" s="74"/>
      <c r="P37" s="85"/>
      <c r="Q37" s="74">
        <v>12</v>
      </c>
    </row>
    <row r="38" spans="1:34" ht="12" customHeight="1">
      <c r="A38" s="4156"/>
      <c r="B38" s="74">
        <v>13</v>
      </c>
      <c r="C38" s="74" t="s">
        <v>98</v>
      </c>
      <c r="D38" s="82" t="s">
        <v>101</v>
      </c>
      <c r="E38" s="83"/>
      <c r="F38" s="84"/>
      <c r="G38" s="74"/>
      <c r="H38" s="74"/>
      <c r="I38" s="74"/>
      <c r="J38" s="74"/>
      <c r="K38" s="74"/>
      <c r="L38" s="74"/>
      <c r="M38" s="74"/>
      <c r="N38" s="74"/>
      <c r="O38" s="74"/>
      <c r="P38" s="85"/>
      <c r="Q38" s="74">
        <v>13</v>
      </c>
    </row>
    <row r="39" spans="1:34" ht="12" customHeight="1">
      <c r="A39" s="4156"/>
      <c r="B39" s="74">
        <v>14</v>
      </c>
      <c r="C39" s="74" t="s">
        <v>98</v>
      </c>
      <c r="D39" s="82" t="s">
        <v>114</v>
      </c>
      <c r="E39" s="83"/>
      <c r="F39" s="84"/>
      <c r="G39" s="74"/>
      <c r="H39" s="74"/>
      <c r="I39" s="74"/>
      <c r="J39" s="74"/>
      <c r="K39" s="74"/>
      <c r="L39" s="74"/>
      <c r="M39" s="74"/>
      <c r="N39" s="74"/>
      <c r="O39" s="74"/>
      <c r="P39" s="85"/>
      <c r="Q39" s="74">
        <v>14</v>
      </c>
    </row>
    <row r="40" spans="1:34" ht="12" customHeight="1">
      <c r="A40" s="4156"/>
      <c r="B40" s="74">
        <v>15</v>
      </c>
      <c r="C40" s="74" t="s">
        <v>98</v>
      </c>
      <c r="D40" s="82" t="s">
        <v>103</v>
      </c>
      <c r="E40" s="83"/>
      <c r="F40" s="84"/>
      <c r="G40" s="74"/>
      <c r="H40" s="74"/>
      <c r="I40" s="74"/>
      <c r="J40" s="74"/>
      <c r="K40" s="74"/>
      <c r="L40" s="74"/>
      <c r="M40" s="74"/>
      <c r="N40" s="74"/>
      <c r="O40" s="74"/>
      <c r="P40" s="85"/>
      <c r="Q40" s="74">
        <v>15</v>
      </c>
    </row>
    <row r="41" spans="1:34">
      <c r="A41" s="4156"/>
      <c r="B41" s="72"/>
      <c r="C41" s="72"/>
      <c r="D41" s="6" t="s">
        <v>105</v>
      </c>
      <c r="E41" s="73"/>
      <c r="F41" s="86"/>
      <c r="G41" s="72"/>
      <c r="H41" s="72"/>
      <c r="I41" s="72"/>
      <c r="J41" s="72"/>
      <c r="K41" s="72"/>
      <c r="L41" s="72"/>
      <c r="M41" s="72"/>
      <c r="N41" s="72"/>
      <c r="O41" s="72"/>
      <c r="P41" s="87"/>
      <c r="Q41" s="72"/>
    </row>
    <row r="42" spans="1:34" ht="12.75" thickBot="1">
      <c r="A42" s="4156"/>
      <c r="B42" s="74">
        <v>16</v>
      </c>
      <c r="C42" s="74" t="s">
        <v>98</v>
      </c>
      <c r="D42" s="82" t="s">
        <v>115</v>
      </c>
      <c r="E42" s="83"/>
      <c r="F42" s="88"/>
      <c r="G42" s="89"/>
      <c r="H42" s="89"/>
      <c r="I42" s="89"/>
      <c r="J42" s="89"/>
      <c r="K42" s="89"/>
      <c r="L42" s="89"/>
      <c r="M42" s="89"/>
      <c r="N42" s="89"/>
      <c r="O42" s="89" t="s">
        <v>104</v>
      </c>
      <c r="P42" s="90"/>
      <c r="Q42" s="74">
        <v>16</v>
      </c>
    </row>
    <row r="43" spans="1:34">
      <c r="A43" s="4156"/>
      <c r="B43" s="96"/>
      <c r="Q43" s="73"/>
    </row>
    <row r="44" spans="1:34">
      <c r="A44" s="4156"/>
      <c r="B44" s="4159" t="s">
        <v>37</v>
      </c>
      <c r="C44" s="4160"/>
      <c r="D44" s="4160"/>
      <c r="E44" s="4160"/>
      <c r="F44" s="4160"/>
      <c r="G44" s="4160"/>
      <c r="H44" s="4160"/>
      <c r="I44" s="4160"/>
      <c r="J44" s="4160"/>
      <c r="K44" s="4160"/>
      <c r="L44" s="4160"/>
      <c r="M44" s="4160"/>
      <c r="N44" s="4160"/>
      <c r="O44" s="4160"/>
      <c r="P44" s="4160"/>
      <c r="Q44" s="4161"/>
      <c r="R44" s="96"/>
      <c r="S44" s="73"/>
      <c r="T44" s="73"/>
      <c r="U44" s="73"/>
      <c r="V44" s="73"/>
      <c r="W44" s="73"/>
      <c r="X44" s="73"/>
      <c r="Y44" s="73"/>
      <c r="Z44" s="73"/>
      <c r="AA44" s="73"/>
      <c r="AB44" s="73"/>
      <c r="AC44" s="73"/>
      <c r="AD44" s="73"/>
      <c r="AE44" s="73"/>
      <c r="AF44" s="73"/>
      <c r="AG44" s="73"/>
      <c r="AH44" s="73"/>
    </row>
    <row r="45" spans="1:34" ht="38.25" customHeight="1">
      <c r="A45" s="4156"/>
      <c r="B45" s="104" t="s">
        <v>116</v>
      </c>
      <c r="C45" s="82"/>
      <c r="D45" s="82"/>
      <c r="E45" s="82"/>
      <c r="F45" s="82"/>
      <c r="G45" s="82"/>
      <c r="H45" s="82"/>
      <c r="I45" s="82"/>
      <c r="J45" s="82"/>
      <c r="K45" s="82"/>
      <c r="L45" s="82"/>
      <c r="M45" s="82"/>
      <c r="N45" s="82"/>
      <c r="O45" s="82"/>
      <c r="P45" s="82"/>
      <c r="Q45" s="83"/>
      <c r="R45" s="61">
        <v>113</v>
      </c>
    </row>
    <row r="46" spans="1:34" ht="21">
      <c r="A46" s="4162" t="s">
        <v>3716</v>
      </c>
      <c r="B46" s="105" t="s">
        <v>117</v>
      </c>
      <c r="C46" s="70"/>
      <c r="D46" s="70"/>
      <c r="E46" s="70"/>
      <c r="F46" s="70"/>
      <c r="G46" s="70"/>
      <c r="H46" s="70"/>
      <c r="I46" s="70"/>
      <c r="J46" s="70"/>
      <c r="K46" s="70"/>
      <c r="L46" s="70"/>
      <c r="M46" s="70"/>
      <c r="N46" s="70"/>
      <c r="O46" s="70"/>
      <c r="P46" s="70"/>
      <c r="Q46" s="106"/>
      <c r="R46" s="61">
        <v>114</v>
      </c>
    </row>
    <row r="47" spans="1:34" ht="10.5" customHeight="1">
      <c r="A47" s="4163"/>
      <c r="B47" s="62" t="s">
        <v>40</v>
      </c>
      <c r="C47" s="63"/>
      <c r="D47" s="63"/>
      <c r="E47" s="63"/>
      <c r="F47" s="63"/>
      <c r="G47" s="63"/>
      <c r="H47" s="63"/>
      <c r="I47" s="63"/>
      <c r="J47" s="63"/>
      <c r="K47" s="63"/>
      <c r="L47" s="63"/>
      <c r="M47" s="63"/>
      <c r="N47" s="63"/>
      <c r="O47" s="63"/>
      <c r="P47" s="63"/>
      <c r="Q47" s="64"/>
    </row>
    <row r="48" spans="1:34" ht="10.5" customHeight="1">
      <c r="A48" s="4163"/>
      <c r="B48" s="62"/>
      <c r="C48" s="63"/>
      <c r="D48" s="63"/>
      <c r="E48" s="63"/>
      <c r="F48" s="63"/>
      <c r="G48" s="63"/>
      <c r="H48" s="63"/>
      <c r="I48" s="63"/>
      <c r="J48" s="63"/>
      <c r="K48" s="63"/>
      <c r="L48" s="63"/>
      <c r="M48" s="63"/>
      <c r="N48" s="63"/>
      <c r="O48" s="63"/>
      <c r="P48" s="63"/>
      <c r="Q48" s="64"/>
    </row>
    <row r="49" spans="1:17" ht="10.5" customHeight="1">
      <c r="A49" s="4163"/>
      <c r="B49" s="65"/>
      <c r="C49" s="65"/>
      <c r="D49" s="66"/>
      <c r="E49" s="67"/>
      <c r="F49" s="68"/>
      <c r="G49" s="69" t="s">
        <v>41</v>
      </c>
      <c r="H49" s="70"/>
      <c r="I49" s="70"/>
      <c r="J49" s="70"/>
      <c r="K49" s="65"/>
      <c r="L49" s="71" t="s">
        <v>42</v>
      </c>
      <c r="M49" s="71"/>
      <c r="N49" s="71"/>
      <c r="O49" s="71"/>
      <c r="P49" s="71"/>
      <c r="Q49" s="65"/>
    </row>
    <row r="50" spans="1:17" ht="10.5" customHeight="1">
      <c r="A50" s="4163"/>
      <c r="B50" s="72"/>
      <c r="C50" s="72"/>
      <c r="E50" s="73"/>
      <c r="F50" s="72"/>
      <c r="G50" s="71" t="s">
        <v>43</v>
      </c>
      <c r="H50" s="71"/>
      <c r="I50" s="71"/>
      <c r="J50" s="71"/>
      <c r="K50" s="72"/>
      <c r="L50" s="72"/>
      <c r="M50" s="72"/>
      <c r="N50" s="72"/>
      <c r="O50" s="72"/>
      <c r="P50" s="72"/>
      <c r="Q50" s="72"/>
    </row>
    <row r="51" spans="1:17" ht="10.5" customHeight="1">
      <c r="A51" s="4163"/>
      <c r="B51" s="72"/>
      <c r="C51" s="72"/>
      <c r="E51" s="73"/>
      <c r="F51" s="72"/>
      <c r="G51" s="72"/>
      <c r="H51" s="72"/>
      <c r="I51" s="72"/>
      <c r="J51" s="72" t="s">
        <v>44</v>
      </c>
      <c r="K51" s="72" t="s">
        <v>45</v>
      </c>
      <c r="L51" s="72"/>
      <c r="M51" s="72"/>
      <c r="N51" s="72"/>
      <c r="O51" s="72"/>
      <c r="P51" s="72"/>
      <c r="Q51" s="72"/>
    </row>
    <row r="52" spans="1:17" ht="10.5" customHeight="1">
      <c r="A52" s="4163"/>
      <c r="B52" s="72"/>
      <c r="C52" s="72"/>
      <c r="E52" s="73"/>
      <c r="F52" s="72"/>
      <c r="G52" s="72"/>
      <c r="H52" s="72"/>
      <c r="I52" s="72"/>
      <c r="J52" s="72" t="s">
        <v>46</v>
      </c>
      <c r="K52" s="72" t="s">
        <v>47</v>
      </c>
      <c r="L52" s="72"/>
      <c r="M52" s="72"/>
      <c r="N52" s="72"/>
      <c r="O52" s="72"/>
      <c r="P52" s="72"/>
      <c r="Q52" s="72"/>
    </row>
    <row r="53" spans="1:17" ht="10.5" customHeight="1">
      <c r="A53" s="4163"/>
      <c r="B53" s="72"/>
      <c r="C53" s="72"/>
      <c r="E53" s="73"/>
      <c r="F53" s="72"/>
      <c r="G53" s="72"/>
      <c r="H53" s="72"/>
      <c r="I53" s="72" t="s">
        <v>48</v>
      </c>
      <c r="J53" s="72" t="s">
        <v>49</v>
      </c>
      <c r="K53" s="72" t="s">
        <v>50</v>
      </c>
      <c r="L53" s="72"/>
      <c r="M53" s="72"/>
      <c r="N53" s="72"/>
      <c r="O53" s="72" t="s">
        <v>51</v>
      </c>
      <c r="P53" s="72"/>
      <c r="Q53" s="72"/>
    </row>
    <row r="54" spans="1:17" ht="10.5" customHeight="1">
      <c r="A54" s="4163"/>
      <c r="B54" s="72"/>
      <c r="C54" s="72"/>
      <c r="E54" s="73"/>
      <c r="F54" s="72" t="s">
        <v>52</v>
      </c>
      <c r="G54" s="72"/>
      <c r="H54" s="72"/>
      <c r="I54" s="72" t="s">
        <v>53</v>
      </c>
      <c r="J54" s="72" t="s">
        <v>54</v>
      </c>
      <c r="K54" s="72" t="s">
        <v>55</v>
      </c>
      <c r="L54" s="72"/>
      <c r="M54" s="72"/>
      <c r="N54" s="72"/>
      <c r="O54" s="72" t="s">
        <v>56</v>
      </c>
      <c r="P54" s="72"/>
      <c r="Q54" s="72"/>
    </row>
    <row r="55" spans="1:17" ht="10.5" customHeight="1">
      <c r="A55" s="4164"/>
      <c r="B55" s="72"/>
      <c r="C55" s="72"/>
      <c r="E55" s="73"/>
      <c r="F55" s="72" t="s">
        <v>57</v>
      </c>
      <c r="G55" s="72"/>
      <c r="H55" s="72" t="s">
        <v>58</v>
      </c>
      <c r="I55" s="72" t="s">
        <v>59</v>
      </c>
      <c r="J55" s="72" t="s">
        <v>60</v>
      </c>
      <c r="K55" s="72" t="s">
        <v>4</v>
      </c>
      <c r="L55" s="72"/>
      <c r="M55" s="72"/>
      <c r="N55" s="72" t="s">
        <v>61</v>
      </c>
      <c r="O55" s="72" t="s">
        <v>62</v>
      </c>
      <c r="P55" s="72"/>
      <c r="Q55" s="72"/>
    </row>
    <row r="56" spans="1:17" ht="10.5" customHeight="1">
      <c r="A56" s="4164"/>
      <c r="B56" s="72"/>
      <c r="C56" s="72"/>
      <c r="E56" s="73"/>
      <c r="F56" s="72" t="s">
        <v>18</v>
      </c>
      <c r="G56" s="72" t="s">
        <v>58</v>
      </c>
      <c r="H56" s="72" t="s">
        <v>63</v>
      </c>
      <c r="I56" s="72" t="s">
        <v>64</v>
      </c>
      <c r="J56" s="72" t="s">
        <v>65</v>
      </c>
      <c r="K56" s="72" t="s">
        <v>66</v>
      </c>
      <c r="L56" s="72" t="s">
        <v>67</v>
      </c>
      <c r="M56" s="72" t="s">
        <v>68</v>
      </c>
      <c r="N56" s="72" t="s">
        <v>57</v>
      </c>
      <c r="O56" s="72" t="s">
        <v>69</v>
      </c>
      <c r="P56" s="72"/>
      <c r="Q56" s="72"/>
    </row>
    <row r="57" spans="1:17" ht="10.5" customHeight="1">
      <c r="A57" s="4164"/>
      <c r="B57" s="72" t="s">
        <v>70</v>
      </c>
      <c r="C57" s="72" t="s">
        <v>71</v>
      </c>
      <c r="E57" s="73"/>
      <c r="F57" s="72" t="s">
        <v>72</v>
      </c>
      <c r="G57" s="72" t="s">
        <v>65</v>
      </c>
      <c r="H57" s="72" t="s">
        <v>73</v>
      </c>
      <c r="I57" s="72" t="s">
        <v>74</v>
      </c>
      <c r="J57" s="72" t="s">
        <v>75</v>
      </c>
      <c r="K57" s="72" t="s">
        <v>76</v>
      </c>
      <c r="L57" s="72" t="s">
        <v>77</v>
      </c>
      <c r="M57" s="72" t="s">
        <v>73</v>
      </c>
      <c r="N57" s="72" t="s">
        <v>18</v>
      </c>
      <c r="O57" s="72" t="s">
        <v>78</v>
      </c>
      <c r="P57" s="72" t="s">
        <v>68</v>
      </c>
      <c r="Q57" s="72" t="s">
        <v>70</v>
      </c>
    </row>
    <row r="58" spans="1:17" ht="10.5" customHeight="1">
      <c r="A58" s="4164"/>
      <c r="B58" s="72" t="s">
        <v>17</v>
      </c>
      <c r="C58" s="72" t="s">
        <v>79</v>
      </c>
      <c r="D58" s="63" t="s">
        <v>80</v>
      </c>
      <c r="E58" s="64"/>
      <c r="F58" s="72" t="s">
        <v>81</v>
      </c>
      <c r="G58" s="72" t="s">
        <v>82</v>
      </c>
      <c r="H58" s="72" t="s">
        <v>83</v>
      </c>
      <c r="I58" s="72" t="s">
        <v>84</v>
      </c>
      <c r="J58" s="72" t="s">
        <v>83</v>
      </c>
      <c r="K58" s="72" t="s">
        <v>49</v>
      </c>
      <c r="L58" s="72" t="s">
        <v>85</v>
      </c>
      <c r="M58" s="72" t="s">
        <v>83</v>
      </c>
      <c r="N58" s="72" t="s">
        <v>86</v>
      </c>
      <c r="O58" s="72" t="s">
        <v>87</v>
      </c>
      <c r="P58" s="72" t="s">
        <v>88</v>
      </c>
      <c r="Q58" s="72" t="s">
        <v>17</v>
      </c>
    </row>
    <row r="59" spans="1:17" ht="10.5" customHeight="1" thickBot="1">
      <c r="A59" s="4164"/>
      <c r="B59" s="74"/>
      <c r="C59" s="74"/>
      <c r="D59" s="75" t="s">
        <v>24</v>
      </c>
      <c r="E59" s="76"/>
      <c r="F59" s="74" t="s">
        <v>25</v>
      </c>
      <c r="G59" s="74" t="s">
        <v>26</v>
      </c>
      <c r="H59" s="74" t="s">
        <v>27</v>
      </c>
      <c r="I59" s="74" t="s">
        <v>28</v>
      </c>
      <c r="J59" s="74" t="s">
        <v>29</v>
      </c>
      <c r="K59" s="74" t="s">
        <v>30</v>
      </c>
      <c r="L59" s="74" t="s">
        <v>31</v>
      </c>
      <c r="M59" s="74" t="s">
        <v>32</v>
      </c>
      <c r="N59" s="74" t="s">
        <v>89</v>
      </c>
      <c r="O59" s="74" t="s">
        <v>90</v>
      </c>
      <c r="P59" s="74" t="s">
        <v>91</v>
      </c>
      <c r="Q59" s="74"/>
    </row>
    <row r="60" spans="1:17" ht="10.5" customHeight="1">
      <c r="A60" s="4164"/>
      <c r="B60" s="97"/>
      <c r="C60" s="97"/>
      <c r="D60" s="63" t="s">
        <v>118</v>
      </c>
      <c r="E60" s="63"/>
      <c r="F60" s="107"/>
      <c r="G60" s="25"/>
      <c r="H60" s="25"/>
      <c r="I60" s="25"/>
      <c r="J60" s="25"/>
      <c r="K60" s="25"/>
      <c r="L60" s="25"/>
      <c r="M60" s="25"/>
      <c r="N60" s="25"/>
      <c r="O60" s="25"/>
      <c r="P60" s="108"/>
      <c r="Q60" s="97"/>
    </row>
    <row r="61" spans="1:17" ht="10.5" customHeight="1">
      <c r="A61" s="4165"/>
      <c r="B61" s="97"/>
      <c r="C61" s="97"/>
      <c r="D61" s="63" t="s">
        <v>119</v>
      </c>
      <c r="E61" s="63"/>
      <c r="F61" s="109"/>
      <c r="G61" s="97"/>
      <c r="H61" s="97"/>
      <c r="I61" s="97"/>
      <c r="J61" s="97"/>
      <c r="K61" s="97"/>
      <c r="L61" s="97"/>
      <c r="M61" s="97"/>
      <c r="N61" s="97"/>
      <c r="O61" s="97"/>
      <c r="P61" s="110"/>
      <c r="Q61" s="97"/>
    </row>
    <row r="62" spans="1:17" ht="12" customHeight="1">
      <c r="A62" s="4165"/>
      <c r="B62" s="74">
        <v>17</v>
      </c>
      <c r="C62" s="74"/>
      <c r="D62" s="82" t="s">
        <v>120</v>
      </c>
      <c r="E62" s="82"/>
      <c r="F62" s="84"/>
      <c r="G62" s="74"/>
      <c r="H62" s="74"/>
      <c r="I62" s="74"/>
      <c r="J62" s="74"/>
      <c r="K62" s="74"/>
      <c r="L62" s="74"/>
      <c r="M62" s="74"/>
      <c r="N62" s="74"/>
      <c r="O62" s="74"/>
      <c r="P62" s="85"/>
      <c r="Q62" s="74">
        <v>17</v>
      </c>
    </row>
    <row r="63" spans="1:17" ht="12" customHeight="1">
      <c r="A63" s="4165"/>
      <c r="B63" s="72">
        <v>18</v>
      </c>
      <c r="C63" s="72"/>
      <c r="D63" s="6" t="s">
        <v>121</v>
      </c>
      <c r="F63" s="86"/>
      <c r="G63" s="72"/>
      <c r="H63" s="72"/>
      <c r="I63" s="72"/>
      <c r="J63" s="72"/>
      <c r="K63" s="72"/>
      <c r="L63" s="72"/>
      <c r="M63" s="72"/>
      <c r="N63" s="72"/>
      <c r="O63" s="72"/>
      <c r="P63" s="87"/>
      <c r="Q63" s="72">
        <v>18</v>
      </c>
    </row>
    <row r="64" spans="1:17" ht="12" customHeight="1">
      <c r="A64" s="61"/>
      <c r="B64" s="74"/>
      <c r="C64" s="74"/>
      <c r="D64" s="82" t="s">
        <v>122</v>
      </c>
      <c r="E64" s="82"/>
      <c r="F64" s="84"/>
      <c r="G64" s="74"/>
      <c r="H64" s="74"/>
      <c r="I64" s="74"/>
      <c r="J64" s="74"/>
      <c r="K64" s="74"/>
      <c r="L64" s="74"/>
      <c r="M64" s="74"/>
      <c r="N64" s="74"/>
      <c r="O64" s="74"/>
      <c r="P64" s="85"/>
      <c r="Q64" s="74"/>
    </row>
    <row r="65" spans="1:19" ht="12" customHeight="1">
      <c r="A65" s="61"/>
      <c r="B65" s="74">
        <v>19</v>
      </c>
      <c r="C65" s="74"/>
      <c r="D65" s="82" t="s">
        <v>123</v>
      </c>
      <c r="E65" s="82"/>
      <c r="F65" s="84"/>
      <c r="G65" s="74"/>
      <c r="H65" s="74"/>
      <c r="I65" s="74"/>
      <c r="J65" s="74"/>
      <c r="K65" s="74"/>
      <c r="L65" s="74"/>
      <c r="M65" s="74"/>
      <c r="N65" s="74"/>
      <c r="O65" s="74"/>
      <c r="P65" s="85"/>
      <c r="Q65" s="74">
        <v>19</v>
      </c>
    </row>
    <row r="66" spans="1:19" ht="12" customHeight="1">
      <c r="A66" s="61"/>
      <c r="B66" s="74">
        <v>20</v>
      </c>
      <c r="C66" s="74"/>
      <c r="D66" s="82" t="s">
        <v>124</v>
      </c>
      <c r="E66" s="82"/>
      <c r="F66" s="84"/>
      <c r="G66" s="74"/>
      <c r="H66" s="74"/>
      <c r="I66" s="74"/>
      <c r="J66" s="74"/>
      <c r="K66" s="74"/>
      <c r="L66" s="74"/>
      <c r="M66" s="74"/>
      <c r="N66" s="74"/>
      <c r="O66" s="74"/>
      <c r="P66" s="85"/>
      <c r="Q66" s="74">
        <v>20</v>
      </c>
    </row>
    <row r="67" spans="1:19" ht="12" customHeight="1">
      <c r="A67" s="111"/>
      <c r="B67" s="72"/>
      <c r="C67" s="72"/>
      <c r="D67" s="6" t="s">
        <v>125</v>
      </c>
      <c r="E67" s="112"/>
      <c r="F67" s="113"/>
      <c r="G67" s="28"/>
      <c r="I67" s="72"/>
      <c r="J67" s="114"/>
      <c r="K67" s="115"/>
      <c r="L67" s="28"/>
      <c r="M67" s="28"/>
      <c r="O67" s="72"/>
      <c r="P67" s="116"/>
      <c r="Q67" s="78"/>
      <c r="R67" s="117"/>
      <c r="S67" s="78"/>
    </row>
    <row r="68" spans="1:19" ht="12" customHeight="1">
      <c r="A68" s="61"/>
      <c r="B68" s="74"/>
      <c r="C68" s="74"/>
      <c r="D68" s="82" t="s">
        <v>126</v>
      </c>
      <c r="E68" s="82"/>
      <c r="F68" s="84"/>
      <c r="G68" s="74"/>
      <c r="H68" s="74"/>
      <c r="I68" s="74"/>
      <c r="J68" s="74"/>
      <c r="K68" s="74"/>
      <c r="L68" s="74"/>
      <c r="M68" s="74"/>
      <c r="N68" s="74"/>
      <c r="O68" s="74" t="s">
        <v>104</v>
      </c>
      <c r="P68" s="85"/>
      <c r="Q68" s="74"/>
    </row>
    <row r="69" spans="1:19" ht="12" customHeight="1">
      <c r="A69" s="61"/>
      <c r="B69" s="72">
        <v>22</v>
      </c>
      <c r="C69" s="72"/>
      <c r="D69" s="6" t="s">
        <v>127</v>
      </c>
      <c r="F69" s="86"/>
      <c r="G69" s="72"/>
      <c r="H69" s="72"/>
      <c r="I69" s="72"/>
      <c r="J69" s="72"/>
      <c r="K69" s="72"/>
      <c r="L69" s="72"/>
      <c r="M69" s="72"/>
      <c r="N69" s="72"/>
      <c r="O69" s="72"/>
      <c r="P69" s="87"/>
      <c r="Q69" s="72">
        <v>22</v>
      </c>
    </row>
    <row r="70" spans="1:19" ht="12" customHeight="1">
      <c r="A70" s="61"/>
      <c r="B70" s="74"/>
      <c r="C70" s="74"/>
      <c r="D70" s="82" t="s">
        <v>128</v>
      </c>
      <c r="E70" s="82"/>
      <c r="F70" s="84"/>
      <c r="G70" s="74"/>
      <c r="H70" s="74"/>
      <c r="I70" s="74"/>
      <c r="J70" s="74"/>
      <c r="K70" s="74"/>
      <c r="L70" s="74"/>
      <c r="M70" s="74"/>
      <c r="N70" s="74"/>
      <c r="O70" s="74" t="s">
        <v>104</v>
      </c>
      <c r="P70" s="85"/>
      <c r="Q70" s="74"/>
    </row>
    <row r="71" spans="1:19" ht="12" customHeight="1">
      <c r="A71" s="61"/>
      <c r="B71" s="74">
        <v>23</v>
      </c>
      <c r="C71" s="74"/>
      <c r="D71" s="75" t="s">
        <v>129</v>
      </c>
      <c r="E71" s="75"/>
      <c r="F71" s="84"/>
      <c r="G71" s="74"/>
      <c r="H71" s="74"/>
      <c r="I71" s="74"/>
      <c r="J71" s="74"/>
      <c r="K71" s="74"/>
      <c r="L71" s="74"/>
      <c r="M71" s="74"/>
      <c r="N71" s="74"/>
      <c r="O71" s="74"/>
      <c r="P71" s="85"/>
      <c r="Q71" s="74">
        <v>23</v>
      </c>
    </row>
    <row r="72" spans="1:19" ht="12" customHeight="1">
      <c r="B72" s="72"/>
      <c r="C72" s="97"/>
      <c r="D72" s="63" t="s">
        <v>130</v>
      </c>
      <c r="E72" s="63"/>
      <c r="F72" s="109"/>
      <c r="G72" s="97"/>
      <c r="H72" s="97"/>
      <c r="I72" s="97"/>
      <c r="J72" s="97"/>
      <c r="K72" s="97"/>
      <c r="L72" s="97"/>
      <c r="M72" s="97"/>
      <c r="N72" s="97"/>
      <c r="O72" s="97"/>
      <c r="P72" s="110"/>
      <c r="Q72" s="72"/>
    </row>
    <row r="73" spans="1:19" ht="12" customHeight="1">
      <c r="A73" s="61"/>
      <c r="B73" s="72">
        <v>24</v>
      </c>
      <c r="C73" s="97"/>
      <c r="D73" s="6" t="s">
        <v>131</v>
      </c>
      <c r="F73" s="109"/>
      <c r="G73" s="97"/>
      <c r="H73" s="97"/>
      <c r="I73" s="97"/>
      <c r="J73" s="97"/>
      <c r="K73" s="97"/>
      <c r="L73" s="97"/>
      <c r="M73" s="97"/>
      <c r="N73" s="97"/>
      <c r="O73" s="97"/>
      <c r="P73" s="110"/>
      <c r="Q73" s="72">
        <v>24</v>
      </c>
    </row>
    <row r="74" spans="1:19" ht="12" customHeight="1">
      <c r="A74" s="61"/>
      <c r="B74" s="74"/>
      <c r="C74" s="118"/>
      <c r="D74" s="82" t="s">
        <v>132</v>
      </c>
      <c r="E74" s="82"/>
      <c r="F74" s="119"/>
      <c r="G74" s="118"/>
      <c r="H74" s="118"/>
      <c r="I74" s="118"/>
      <c r="J74" s="118"/>
      <c r="K74" s="118"/>
      <c r="L74" s="118"/>
      <c r="M74" s="118"/>
      <c r="N74" s="118"/>
      <c r="O74" s="118"/>
      <c r="P74" s="120"/>
      <c r="Q74" s="74"/>
    </row>
    <row r="75" spans="1:19" ht="12" customHeight="1">
      <c r="A75" s="61"/>
      <c r="B75" s="74">
        <v>25</v>
      </c>
      <c r="C75" s="118"/>
      <c r="D75" s="82" t="s">
        <v>133</v>
      </c>
      <c r="E75" s="82"/>
      <c r="F75" s="119"/>
      <c r="G75" s="118"/>
      <c r="H75" s="118"/>
      <c r="I75" s="118"/>
      <c r="J75" s="118"/>
      <c r="K75" s="118"/>
      <c r="L75" s="118"/>
      <c r="M75" s="118"/>
      <c r="N75" s="118"/>
      <c r="O75" s="118"/>
      <c r="P75" s="120"/>
      <c r="Q75" s="74">
        <v>25</v>
      </c>
    </row>
    <row r="76" spans="1:19" ht="12" customHeight="1">
      <c r="A76" s="61"/>
      <c r="B76" s="72">
        <v>26</v>
      </c>
      <c r="C76" s="97"/>
      <c r="D76" s="6" t="s">
        <v>134</v>
      </c>
      <c r="F76" s="109"/>
      <c r="G76" s="97"/>
      <c r="H76" s="97"/>
      <c r="I76" s="97"/>
      <c r="J76" s="97"/>
      <c r="K76" s="97"/>
      <c r="L76" s="97"/>
      <c r="M76" s="97"/>
      <c r="N76" s="97"/>
      <c r="O76" s="97"/>
      <c r="P76" s="110"/>
      <c r="Q76" s="72">
        <v>26</v>
      </c>
    </row>
    <row r="77" spans="1:19" ht="12" customHeight="1">
      <c r="A77" s="61"/>
      <c r="B77" s="74"/>
      <c r="C77" s="118"/>
      <c r="D77" s="82" t="s">
        <v>135</v>
      </c>
      <c r="E77" s="82"/>
      <c r="F77" s="119"/>
      <c r="G77" s="118"/>
      <c r="H77" s="118"/>
      <c r="I77" s="118"/>
      <c r="J77" s="118"/>
      <c r="K77" s="118"/>
      <c r="L77" s="118"/>
      <c r="M77" s="118"/>
      <c r="N77" s="118"/>
      <c r="O77" s="118"/>
      <c r="P77" s="120"/>
      <c r="Q77" s="74"/>
    </row>
    <row r="78" spans="1:19" ht="12" customHeight="1">
      <c r="A78" s="61"/>
      <c r="B78" s="72">
        <v>27</v>
      </c>
      <c r="C78" s="97"/>
      <c r="D78" s="6" t="s">
        <v>136</v>
      </c>
      <c r="F78" s="109"/>
      <c r="G78" s="97"/>
      <c r="H78" s="97"/>
      <c r="I78" s="97"/>
      <c r="J78" s="97"/>
      <c r="K78" s="97"/>
      <c r="L78" s="97"/>
      <c r="M78" s="97"/>
      <c r="N78" s="97"/>
      <c r="O78" s="97"/>
      <c r="P78" s="110"/>
      <c r="Q78" s="72">
        <v>27</v>
      </c>
    </row>
    <row r="79" spans="1:19" ht="12" customHeight="1">
      <c r="A79" s="61"/>
      <c r="B79" s="74"/>
      <c r="C79" s="118"/>
      <c r="D79" s="82" t="s">
        <v>137</v>
      </c>
      <c r="E79" s="82"/>
      <c r="F79" s="119"/>
      <c r="G79" s="118"/>
      <c r="H79" s="118"/>
      <c r="I79" s="118"/>
      <c r="J79" s="118"/>
      <c r="K79" s="118"/>
      <c r="L79" s="118"/>
      <c r="M79" s="118"/>
      <c r="N79" s="118"/>
      <c r="O79" s="118"/>
      <c r="P79" s="120"/>
      <c r="Q79" s="74"/>
    </row>
    <row r="80" spans="1:19" ht="12" customHeight="1">
      <c r="A80" s="61"/>
      <c r="B80" s="74">
        <v>28</v>
      </c>
      <c r="C80" s="118"/>
      <c r="D80" s="75" t="s">
        <v>138</v>
      </c>
      <c r="E80" s="75"/>
      <c r="F80" s="119"/>
      <c r="G80" s="118"/>
      <c r="H80" s="118"/>
      <c r="I80" s="118"/>
      <c r="J80" s="118"/>
      <c r="K80" s="118"/>
      <c r="L80" s="118"/>
      <c r="M80" s="118"/>
      <c r="N80" s="118"/>
      <c r="O80" s="118"/>
      <c r="P80" s="120"/>
      <c r="Q80" s="74">
        <v>28</v>
      </c>
    </row>
    <row r="81" spans="1:18" ht="12" customHeight="1">
      <c r="A81" s="61"/>
      <c r="B81" s="74">
        <v>29</v>
      </c>
      <c r="C81" s="118"/>
      <c r="D81" s="75" t="s">
        <v>139</v>
      </c>
      <c r="E81" s="75"/>
      <c r="F81" s="119"/>
      <c r="G81" s="118"/>
      <c r="H81" s="118"/>
      <c r="I81" s="118"/>
      <c r="J81" s="118"/>
      <c r="K81" s="118"/>
      <c r="L81" s="118"/>
      <c r="M81" s="118"/>
      <c r="N81" s="118"/>
      <c r="O81" s="118"/>
      <c r="P81" s="120"/>
      <c r="Q81" s="74">
        <v>29</v>
      </c>
      <c r="R81" s="4166" t="s">
        <v>3463</v>
      </c>
    </row>
    <row r="82" spans="1:18" ht="12" customHeight="1">
      <c r="A82" s="61"/>
      <c r="B82" s="72"/>
      <c r="C82" s="97"/>
      <c r="D82" s="63" t="s">
        <v>140</v>
      </c>
      <c r="E82" s="63"/>
      <c r="F82" s="109"/>
      <c r="G82" s="97"/>
      <c r="H82" s="97"/>
      <c r="I82" s="97"/>
      <c r="J82" s="97"/>
      <c r="K82" s="97"/>
      <c r="L82" s="97"/>
      <c r="M82" s="97"/>
      <c r="N82" s="97"/>
      <c r="O82" s="97"/>
      <c r="P82" s="110"/>
      <c r="Q82" s="72"/>
      <c r="R82" s="4167"/>
    </row>
    <row r="83" spans="1:18" ht="12" customHeight="1">
      <c r="B83" s="74">
        <v>30</v>
      </c>
      <c r="C83" s="118"/>
      <c r="D83" s="82" t="s">
        <v>141</v>
      </c>
      <c r="E83" s="82"/>
      <c r="F83" s="119"/>
      <c r="G83" s="118"/>
      <c r="H83" s="118"/>
      <c r="I83" s="118"/>
      <c r="J83" s="118"/>
      <c r="K83" s="118"/>
      <c r="L83" s="118"/>
      <c r="M83" s="118"/>
      <c r="N83" s="118"/>
      <c r="O83" s="74" t="s">
        <v>104</v>
      </c>
      <c r="P83" s="120"/>
      <c r="Q83" s="74">
        <v>30</v>
      </c>
      <c r="R83" s="4167"/>
    </row>
    <row r="84" spans="1:18" ht="12" customHeight="1">
      <c r="B84" s="74">
        <v>31</v>
      </c>
      <c r="C84" s="118"/>
      <c r="D84" s="82" t="s">
        <v>142</v>
      </c>
      <c r="E84" s="82"/>
      <c r="F84" s="119"/>
      <c r="G84" s="118"/>
      <c r="H84" s="118"/>
      <c r="I84" s="118"/>
      <c r="J84" s="118"/>
      <c r="K84" s="118"/>
      <c r="L84" s="118"/>
      <c r="M84" s="118"/>
      <c r="N84" s="118"/>
      <c r="O84" s="74" t="s">
        <v>104</v>
      </c>
      <c r="P84" s="120"/>
      <c r="Q84" s="74">
        <v>31</v>
      </c>
      <c r="R84" s="4167"/>
    </row>
    <row r="85" spans="1:18" ht="12" customHeight="1">
      <c r="B85" s="72">
        <v>32</v>
      </c>
      <c r="C85" s="97"/>
      <c r="D85" s="6" t="s">
        <v>143</v>
      </c>
      <c r="F85" s="109"/>
      <c r="G85" s="97"/>
      <c r="H85" s="97"/>
      <c r="I85" s="97"/>
      <c r="J85" s="97"/>
      <c r="K85" s="97"/>
      <c r="L85" s="97"/>
      <c r="M85" s="97"/>
      <c r="N85" s="97"/>
      <c r="O85" s="97"/>
      <c r="P85" s="110"/>
      <c r="Q85" s="72">
        <v>32</v>
      </c>
      <c r="R85" s="4167"/>
    </row>
    <row r="86" spans="1:18" ht="12" customHeight="1">
      <c r="B86" s="74"/>
      <c r="C86" s="118"/>
      <c r="D86" s="82" t="s">
        <v>144</v>
      </c>
      <c r="E86" s="82"/>
      <c r="F86" s="119"/>
      <c r="G86" s="118"/>
      <c r="H86" s="118"/>
      <c r="I86" s="118"/>
      <c r="J86" s="118"/>
      <c r="K86" s="118"/>
      <c r="L86" s="118"/>
      <c r="M86" s="118"/>
      <c r="N86" s="118"/>
      <c r="O86" s="74" t="s">
        <v>104</v>
      </c>
      <c r="P86" s="120"/>
      <c r="Q86" s="74"/>
      <c r="R86" s="4167"/>
    </row>
    <row r="87" spans="1:18" ht="12" customHeight="1">
      <c r="B87" s="72">
        <v>33</v>
      </c>
      <c r="C87" s="97"/>
      <c r="D87" s="6" t="s">
        <v>145</v>
      </c>
      <c r="F87" s="109"/>
      <c r="G87" s="97"/>
      <c r="H87" s="97"/>
      <c r="I87" s="97"/>
      <c r="J87" s="97"/>
      <c r="K87" s="97"/>
      <c r="L87" s="97"/>
      <c r="M87" s="97"/>
      <c r="N87" s="97"/>
      <c r="O87" s="97"/>
      <c r="P87" s="110"/>
      <c r="Q87" s="72">
        <v>33</v>
      </c>
      <c r="R87" s="4167"/>
    </row>
    <row r="88" spans="1:18" ht="12" customHeight="1">
      <c r="B88" s="74"/>
      <c r="C88" s="118"/>
      <c r="D88" s="82" t="s">
        <v>146</v>
      </c>
      <c r="E88" s="82"/>
      <c r="F88" s="119"/>
      <c r="G88" s="118"/>
      <c r="H88" s="118"/>
      <c r="I88" s="118"/>
      <c r="J88" s="118"/>
      <c r="K88" s="118"/>
      <c r="L88" s="118"/>
      <c r="M88" s="118"/>
      <c r="N88" s="118"/>
      <c r="O88" s="74" t="s">
        <v>104</v>
      </c>
      <c r="P88" s="120"/>
      <c r="Q88" s="74"/>
      <c r="R88" s="4167"/>
    </row>
    <row r="89" spans="1:18" ht="12" customHeight="1">
      <c r="B89" s="72">
        <v>34</v>
      </c>
      <c r="C89" s="97"/>
      <c r="D89" s="6" t="s">
        <v>147</v>
      </c>
      <c r="F89" s="109"/>
      <c r="G89" s="97"/>
      <c r="H89" s="97"/>
      <c r="I89" s="97"/>
      <c r="J89" s="97"/>
      <c r="K89" s="97"/>
      <c r="L89" s="97"/>
      <c r="M89" s="97"/>
      <c r="N89" s="97"/>
      <c r="O89" s="97"/>
      <c r="P89" s="110"/>
      <c r="Q89" s="72">
        <v>34</v>
      </c>
      <c r="R89" s="4167"/>
    </row>
    <row r="90" spans="1:18" ht="10.5" customHeight="1">
      <c r="B90" s="74"/>
      <c r="C90" s="118"/>
      <c r="D90" s="82" t="s">
        <v>148</v>
      </c>
      <c r="E90" s="82"/>
      <c r="F90" s="119"/>
      <c r="G90" s="118"/>
      <c r="H90" s="118"/>
      <c r="I90" s="118"/>
      <c r="J90" s="118"/>
      <c r="K90" s="118"/>
      <c r="L90" s="118"/>
      <c r="M90" s="118"/>
      <c r="N90" s="118"/>
      <c r="O90" s="74" t="s">
        <v>104</v>
      </c>
      <c r="P90" s="120"/>
      <c r="Q90" s="74"/>
      <c r="R90" s="4167"/>
    </row>
    <row r="91" spans="1:18" ht="13.5" customHeight="1" thickBot="1">
      <c r="B91" s="74">
        <v>35</v>
      </c>
      <c r="C91" s="118"/>
      <c r="D91" s="93" t="s">
        <v>149</v>
      </c>
      <c r="E91" s="82"/>
      <c r="F91" s="121"/>
      <c r="G91" s="122"/>
      <c r="H91" s="122"/>
      <c r="I91" s="122"/>
      <c r="J91" s="122"/>
      <c r="K91" s="122"/>
      <c r="L91" s="122"/>
      <c r="M91" s="122"/>
      <c r="N91" s="122"/>
      <c r="O91" s="89" t="s">
        <v>104</v>
      </c>
      <c r="P91" s="123"/>
      <c r="Q91" s="74">
        <v>35</v>
      </c>
      <c r="R91" s="4167"/>
    </row>
    <row r="92" spans="1:18" ht="15.75" customHeight="1">
      <c r="B92" s="124" t="s">
        <v>116</v>
      </c>
      <c r="C92" s="82"/>
      <c r="D92" s="82"/>
      <c r="E92" s="82"/>
      <c r="F92" s="82"/>
      <c r="G92" s="82"/>
      <c r="H92" s="82"/>
      <c r="I92" s="82"/>
      <c r="J92" s="82"/>
      <c r="K92" s="82"/>
      <c r="L92" s="82"/>
      <c r="M92" s="82"/>
      <c r="N92" s="82"/>
      <c r="O92" s="82"/>
      <c r="P92" s="82"/>
      <c r="Q92" s="83"/>
      <c r="R92" s="4167"/>
    </row>
  </sheetData>
  <customSheetViews>
    <customSheetView guid="{4E7A3D04-9F51-465C-A42B-3DF9B3E7D5B5}" hiddenColumns="1">
      <selection activeCell="P29" sqref="P29"/>
      <rowBreaks count="1" manualBreakCount="1">
        <brk id="45" max="16383" man="1"/>
      </rowBreaks>
      <pageMargins left="0.75" right="0.75" top="1" bottom="1" header="0" footer="0"/>
      <pageSetup scale="83" orientation="landscape" r:id="rId1"/>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2"/>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3"/>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4"/>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5"/>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6"/>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7"/>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8"/>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9"/>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10"/>
      <headerFooter alignWithMargins="0"/>
    </customSheetView>
    <customSheetView guid="{F56BCD39-3910-4701-BCCF-245589B07D98}"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s>
  <mergeCells count="5">
    <mergeCell ref="A28:A45"/>
    <mergeCell ref="R1:R12"/>
    <mergeCell ref="B44:Q44"/>
    <mergeCell ref="A46:A63"/>
    <mergeCell ref="R81:R92"/>
  </mergeCells>
  <pageMargins left="0.75" right="0.75" top="1" bottom="1" header="0" footer="0"/>
  <pageSetup scale="81" orientation="landscape" r:id="rId12"/>
  <headerFooter alignWithMargins="0"/>
  <rowBreaks count="1" manualBreakCount="1">
    <brk id="45" max="16383" man="1"/>
  </rowBreaks>
  <legacyDrawing r:id="rId1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
  <sheetViews>
    <sheetView zoomScaleNormal="100" workbookViewId="0">
      <selection activeCell="AQ54" sqref="AQ54"/>
    </sheetView>
  </sheetViews>
  <sheetFormatPr defaultColWidth="8.85546875" defaultRowHeight="12"/>
  <cols>
    <col min="1" max="1" width="3.85546875" style="6" customWidth="1"/>
    <col min="2" max="2" width="6" style="6" customWidth="1"/>
    <col min="3" max="3" width="27.28515625" style="6" customWidth="1"/>
    <col min="4" max="4" width="6.42578125" style="6" bestFit="1" customWidth="1"/>
    <col min="5" max="5" width="5.7109375" style="6" bestFit="1" customWidth="1"/>
    <col min="6" max="6" width="8.42578125" style="6" bestFit="1" customWidth="1"/>
    <col min="7" max="7" width="9.140625" style="6" bestFit="1" customWidth="1"/>
    <col min="8" max="8" width="10.28515625" style="6" bestFit="1" customWidth="1"/>
    <col min="9" max="9" width="13.42578125" style="6" bestFit="1" customWidth="1"/>
    <col min="10" max="10" width="6.7109375" style="6" customWidth="1"/>
    <col min="11" max="11" width="4.7109375" style="6" customWidth="1"/>
    <col min="12" max="12" width="6.140625" style="6" customWidth="1"/>
    <col min="13" max="13" width="16" style="6" bestFit="1" customWidth="1"/>
    <col min="14" max="19" width="9.85546875" style="6" customWidth="1"/>
    <col min="20" max="20" width="12.85546875" style="6" customWidth="1"/>
    <col min="21" max="16384" width="8.85546875" style="6"/>
  </cols>
  <sheetData>
    <row r="1" spans="1:20">
      <c r="A1" s="6" t="s">
        <v>3461</v>
      </c>
      <c r="B1" s="36"/>
      <c r="C1" s="125"/>
      <c r="E1" s="36"/>
      <c r="G1" s="5"/>
      <c r="I1" s="36"/>
      <c r="J1" s="31">
        <v>115</v>
      </c>
      <c r="K1" s="6">
        <v>116</v>
      </c>
      <c r="O1" s="36"/>
      <c r="P1" s="36"/>
      <c r="Q1" s="36"/>
      <c r="R1" s="36"/>
      <c r="S1" s="36"/>
      <c r="T1" s="126" t="s">
        <v>3461</v>
      </c>
    </row>
    <row r="2" spans="1:20">
      <c r="A2" s="127" t="s">
        <v>150</v>
      </c>
      <c r="B2" s="128"/>
      <c r="C2" s="128"/>
      <c r="D2" s="128"/>
      <c r="E2" s="128"/>
      <c r="F2" s="128"/>
      <c r="G2" s="128"/>
      <c r="H2" s="128"/>
      <c r="I2" s="128"/>
      <c r="J2" s="129"/>
      <c r="K2" s="127" t="s">
        <v>151</v>
      </c>
      <c r="L2" s="128"/>
      <c r="M2" s="128"/>
      <c r="N2" s="128"/>
      <c r="O2" s="128"/>
      <c r="P2" s="128"/>
      <c r="Q2" s="128"/>
      <c r="R2" s="128"/>
      <c r="S2" s="128"/>
      <c r="T2" s="129"/>
    </row>
    <row r="3" spans="1:20" ht="10.5" customHeight="1">
      <c r="A3" s="130"/>
      <c r="B3" s="23" t="s">
        <v>152</v>
      </c>
      <c r="C3" s="23"/>
      <c r="D3" s="23"/>
      <c r="E3" s="23"/>
      <c r="F3" s="23"/>
      <c r="G3" s="23"/>
      <c r="H3" s="23"/>
      <c r="I3" s="23"/>
      <c r="J3" s="131"/>
      <c r="K3" s="130"/>
      <c r="L3" s="23"/>
      <c r="M3" s="23"/>
      <c r="N3" s="23"/>
      <c r="O3" s="23"/>
      <c r="P3" s="23"/>
      <c r="Q3" s="23"/>
      <c r="R3" s="23"/>
      <c r="S3" s="23"/>
      <c r="T3" s="131"/>
    </row>
    <row r="4" spans="1:20" ht="10.5" customHeight="1">
      <c r="A4" s="130"/>
      <c r="B4" s="30" t="s">
        <v>153</v>
      </c>
      <c r="C4" s="23" t="s">
        <v>154</v>
      </c>
      <c r="D4" s="23"/>
      <c r="E4" s="23"/>
      <c r="F4" s="23"/>
      <c r="G4" s="23"/>
      <c r="H4" s="23"/>
      <c r="I4" s="23"/>
      <c r="J4" s="131"/>
      <c r="K4" s="132" t="s">
        <v>155</v>
      </c>
      <c r="L4" s="23" t="s">
        <v>156</v>
      </c>
      <c r="M4" s="23"/>
      <c r="N4" s="23"/>
      <c r="O4" s="23"/>
      <c r="P4" s="23"/>
      <c r="Q4" s="23"/>
      <c r="R4" s="23"/>
      <c r="S4" s="23"/>
      <c r="T4" s="133"/>
    </row>
    <row r="5" spans="1:20" ht="10.5" customHeight="1">
      <c r="A5" s="130"/>
      <c r="B5" s="30" t="s">
        <v>157</v>
      </c>
      <c r="C5" s="23" t="s">
        <v>158</v>
      </c>
      <c r="D5" s="23"/>
      <c r="E5" s="23"/>
      <c r="F5" s="23"/>
      <c r="G5" s="23"/>
      <c r="H5" s="23"/>
      <c r="I5" s="23"/>
      <c r="J5" s="131"/>
      <c r="K5" s="134" t="s">
        <v>159</v>
      </c>
      <c r="L5" s="23"/>
      <c r="M5" s="23"/>
      <c r="N5" s="23"/>
      <c r="O5" s="23"/>
      <c r="P5" s="23"/>
      <c r="Q5" s="23"/>
      <c r="R5" s="23"/>
      <c r="S5" s="23"/>
      <c r="T5" s="133"/>
    </row>
    <row r="6" spans="1:20" ht="10.5" customHeight="1">
      <c r="A6" s="130"/>
      <c r="B6" s="135" t="s">
        <v>160</v>
      </c>
      <c r="C6" s="23"/>
      <c r="D6" s="23"/>
      <c r="E6" s="23"/>
      <c r="F6" s="23"/>
      <c r="G6" s="23"/>
      <c r="H6" s="23"/>
      <c r="I6" s="23"/>
      <c r="J6" s="131"/>
      <c r="K6" s="134" t="s">
        <v>161</v>
      </c>
      <c r="L6" s="23"/>
      <c r="M6" s="23"/>
      <c r="N6" s="23"/>
      <c r="O6" s="23"/>
      <c r="P6" s="23"/>
      <c r="Q6" s="23"/>
      <c r="R6" s="23"/>
      <c r="S6" s="23"/>
      <c r="T6" s="133"/>
    </row>
    <row r="7" spans="1:20" ht="10.5" customHeight="1">
      <c r="A7" s="130"/>
      <c r="B7" s="30" t="s">
        <v>162</v>
      </c>
      <c r="C7" s="23" t="s">
        <v>163</v>
      </c>
      <c r="D7" s="23"/>
      <c r="E7" s="23"/>
      <c r="F7" s="23"/>
      <c r="G7" s="23"/>
      <c r="H7" s="23"/>
      <c r="I7" s="23"/>
      <c r="J7" s="131"/>
      <c r="K7" s="132" t="s">
        <v>164</v>
      </c>
      <c r="L7" s="23" t="s">
        <v>165</v>
      </c>
      <c r="M7" s="23"/>
      <c r="N7" s="23"/>
      <c r="O7" s="23"/>
      <c r="P7" s="23"/>
      <c r="Q7" s="23"/>
      <c r="R7" s="23"/>
      <c r="S7" s="23"/>
      <c r="T7" s="133"/>
    </row>
    <row r="8" spans="1:20" ht="10.5" customHeight="1">
      <c r="A8" s="130"/>
      <c r="B8" s="135" t="s">
        <v>166</v>
      </c>
      <c r="C8" s="23"/>
      <c r="D8" s="23"/>
      <c r="E8" s="23"/>
      <c r="F8" s="23"/>
      <c r="G8" s="23"/>
      <c r="H8" s="23"/>
      <c r="I8" s="23"/>
      <c r="J8" s="131"/>
      <c r="K8" s="134" t="s">
        <v>167</v>
      </c>
      <c r="L8" s="23"/>
      <c r="M8" s="23"/>
      <c r="N8" s="23"/>
      <c r="O8" s="23"/>
      <c r="P8" s="23"/>
      <c r="Q8" s="23"/>
      <c r="R8" s="23"/>
      <c r="S8" s="23"/>
      <c r="T8" s="133"/>
    </row>
    <row r="9" spans="1:20" ht="10.5" customHeight="1">
      <c r="A9" s="130"/>
      <c r="B9" s="135" t="s">
        <v>168</v>
      </c>
      <c r="C9" s="23"/>
      <c r="D9" s="23"/>
      <c r="E9" s="23"/>
      <c r="F9" s="23"/>
      <c r="G9" s="23"/>
      <c r="H9" s="23"/>
      <c r="I9" s="23"/>
      <c r="J9" s="131"/>
      <c r="K9" s="130"/>
      <c r="L9" s="23" t="s">
        <v>169</v>
      </c>
      <c r="M9" s="23"/>
      <c r="N9" s="23"/>
      <c r="O9" s="23"/>
      <c r="P9" s="29"/>
      <c r="Q9" s="29"/>
      <c r="R9" s="29"/>
      <c r="S9" s="29"/>
      <c r="T9" s="133"/>
    </row>
    <row r="10" spans="1:20" ht="10.5" customHeight="1">
      <c r="A10" s="136"/>
      <c r="B10" s="32"/>
      <c r="C10" s="32"/>
      <c r="D10" s="32"/>
      <c r="E10" s="32"/>
      <c r="F10" s="32"/>
      <c r="G10" s="32"/>
      <c r="H10" s="32"/>
      <c r="I10" s="32"/>
      <c r="J10" s="137"/>
      <c r="K10" s="136"/>
      <c r="L10" s="32"/>
      <c r="M10" s="32"/>
      <c r="N10" s="32"/>
      <c r="O10" s="32"/>
      <c r="P10" s="29"/>
      <c r="Q10" s="29"/>
      <c r="R10" s="29"/>
      <c r="S10" s="29"/>
      <c r="T10" s="138"/>
    </row>
    <row r="11" spans="1:20">
      <c r="A11" s="139" t="s">
        <v>40</v>
      </c>
      <c r="B11" s="140"/>
      <c r="C11" s="140"/>
      <c r="D11" s="140"/>
      <c r="E11" s="140"/>
      <c r="F11" s="140"/>
      <c r="G11" s="140"/>
      <c r="H11" s="140"/>
      <c r="I11" s="140"/>
      <c r="J11" s="141"/>
      <c r="K11" s="139" t="s">
        <v>40</v>
      </c>
      <c r="L11" s="140"/>
      <c r="M11" s="140"/>
      <c r="N11" s="140"/>
      <c r="O11" s="140"/>
      <c r="P11" s="140"/>
      <c r="Q11" s="140"/>
      <c r="R11" s="140"/>
      <c r="S11" s="140"/>
      <c r="T11" s="141"/>
    </row>
    <row r="12" spans="1:20" ht="10.5" customHeight="1">
      <c r="A12" s="142"/>
      <c r="B12" s="12"/>
      <c r="C12" s="12"/>
      <c r="D12" s="143" t="s">
        <v>170</v>
      </c>
      <c r="E12" s="144"/>
      <c r="F12" s="145" t="s">
        <v>171</v>
      </c>
      <c r="G12" s="140"/>
      <c r="H12" s="140"/>
      <c r="I12" s="140"/>
      <c r="J12" s="146"/>
      <c r="K12" s="142"/>
      <c r="L12" s="12"/>
      <c r="M12" s="14" t="s">
        <v>172</v>
      </c>
      <c r="N12" s="145" t="s">
        <v>173</v>
      </c>
      <c r="O12" s="140"/>
      <c r="P12" s="140"/>
      <c r="Q12" s="140"/>
      <c r="R12" s="140"/>
      <c r="S12" s="140"/>
      <c r="T12" s="147"/>
    </row>
    <row r="13" spans="1:20" ht="10.5" customHeight="1">
      <c r="A13" s="142"/>
      <c r="B13" s="12"/>
      <c r="C13" s="12"/>
      <c r="D13" s="148" t="s">
        <v>174</v>
      </c>
      <c r="E13" s="149"/>
      <c r="F13" s="145" t="s">
        <v>175</v>
      </c>
      <c r="G13" s="140"/>
      <c r="H13" s="140"/>
      <c r="I13" s="140"/>
      <c r="J13" s="150"/>
      <c r="K13" s="142"/>
      <c r="L13" s="12"/>
      <c r="M13" s="16" t="s">
        <v>176</v>
      </c>
      <c r="N13" s="10"/>
      <c r="O13" s="10"/>
      <c r="P13" s="143" t="s">
        <v>177</v>
      </c>
      <c r="Q13" s="144"/>
      <c r="R13" s="10"/>
      <c r="S13" s="10"/>
      <c r="T13" s="146"/>
    </row>
    <row r="14" spans="1:20" ht="10.5" customHeight="1">
      <c r="A14" s="142"/>
      <c r="B14" s="12"/>
      <c r="C14" s="12"/>
      <c r="D14" s="13"/>
      <c r="E14" s="13"/>
      <c r="F14" s="13"/>
      <c r="G14" s="13"/>
      <c r="H14" s="13" t="s">
        <v>48</v>
      </c>
      <c r="I14" s="13" t="s">
        <v>178</v>
      </c>
      <c r="J14" s="151"/>
      <c r="K14" s="152"/>
      <c r="L14" s="13"/>
      <c r="M14" s="14" t="s">
        <v>45</v>
      </c>
      <c r="N14" s="13"/>
      <c r="O14" s="13"/>
      <c r="P14" s="153" t="s">
        <v>18</v>
      </c>
      <c r="Q14" s="47"/>
      <c r="R14" s="13" t="s">
        <v>51</v>
      </c>
      <c r="S14" s="13"/>
      <c r="T14" s="151"/>
    </row>
    <row r="15" spans="1:20" ht="10.5" customHeight="1">
      <c r="A15" s="142"/>
      <c r="B15" s="12"/>
      <c r="C15" s="12"/>
      <c r="D15" s="13"/>
      <c r="E15" s="13"/>
      <c r="F15" s="13"/>
      <c r="G15" s="13"/>
      <c r="H15" s="13" t="s">
        <v>53</v>
      </c>
      <c r="I15" s="13" t="s">
        <v>179</v>
      </c>
      <c r="J15" s="151"/>
      <c r="K15" s="152"/>
      <c r="L15" s="13"/>
      <c r="M15" s="13" t="s">
        <v>47</v>
      </c>
      <c r="N15" s="13"/>
      <c r="O15" s="13"/>
      <c r="P15" s="148" t="s">
        <v>180</v>
      </c>
      <c r="Q15" s="149"/>
      <c r="R15" s="13" t="s">
        <v>181</v>
      </c>
      <c r="S15" s="13"/>
      <c r="T15" s="151"/>
    </row>
    <row r="16" spans="1:20" ht="10.5" customHeight="1">
      <c r="A16" s="142"/>
      <c r="B16" s="12"/>
      <c r="C16" s="12"/>
      <c r="D16" s="13"/>
      <c r="E16" s="13"/>
      <c r="F16" s="13" t="s">
        <v>58</v>
      </c>
      <c r="G16" s="13" t="s">
        <v>182</v>
      </c>
      <c r="H16" s="13" t="s">
        <v>59</v>
      </c>
      <c r="I16" s="13" t="s">
        <v>49</v>
      </c>
      <c r="J16" s="151"/>
      <c r="K16" s="152"/>
      <c r="L16" s="13"/>
      <c r="M16" s="13" t="s">
        <v>50</v>
      </c>
      <c r="N16" s="13"/>
      <c r="O16" s="13"/>
      <c r="P16" s="10"/>
      <c r="Q16" s="10"/>
      <c r="R16" s="13" t="s">
        <v>183</v>
      </c>
      <c r="S16" s="13"/>
      <c r="T16" s="151"/>
    </row>
    <row r="17" spans="1:20" ht="10.5" customHeight="1">
      <c r="A17" s="142"/>
      <c r="B17" s="12"/>
      <c r="C17" s="13" t="s">
        <v>184</v>
      </c>
      <c r="D17" s="13" t="s">
        <v>185</v>
      </c>
      <c r="E17" s="13"/>
      <c r="F17" s="13" t="s">
        <v>65</v>
      </c>
      <c r="G17" s="13" t="s">
        <v>59</v>
      </c>
      <c r="H17" s="13" t="s">
        <v>64</v>
      </c>
      <c r="I17" s="13" t="s">
        <v>186</v>
      </c>
      <c r="J17" s="151"/>
      <c r="K17" s="152"/>
      <c r="L17" s="13"/>
      <c r="M17" s="13" t="s">
        <v>187</v>
      </c>
      <c r="N17" s="13" t="s">
        <v>67</v>
      </c>
      <c r="O17" s="13" t="s">
        <v>68</v>
      </c>
      <c r="P17" s="13" t="s">
        <v>185</v>
      </c>
      <c r="Q17" s="13"/>
      <c r="R17" s="13" t="s">
        <v>188</v>
      </c>
      <c r="S17" s="13" t="s">
        <v>68</v>
      </c>
      <c r="T17" s="151"/>
    </row>
    <row r="18" spans="1:20" ht="10.5" customHeight="1">
      <c r="A18" s="152" t="s">
        <v>7</v>
      </c>
      <c r="B18" s="13" t="s">
        <v>71</v>
      </c>
      <c r="C18" s="13" t="s">
        <v>77</v>
      </c>
      <c r="D18" s="13" t="s">
        <v>189</v>
      </c>
      <c r="E18" s="13" t="s">
        <v>190</v>
      </c>
      <c r="F18" s="13" t="s">
        <v>191</v>
      </c>
      <c r="G18" s="13" t="s">
        <v>63</v>
      </c>
      <c r="H18" s="13" t="s">
        <v>192</v>
      </c>
      <c r="I18" s="13" t="s">
        <v>193</v>
      </c>
      <c r="J18" s="151" t="s">
        <v>7</v>
      </c>
      <c r="K18" s="152" t="s">
        <v>7</v>
      </c>
      <c r="L18" s="13" t="s">
        <v>71</v>
      </c>
      <c r="M18" s="13" t="s">
        <v>194</v>
      </c>
      <c r="N18" s="13" t="s">
        <v>77</v>
      </c>
      <c r="O18" s="13" t="s">
        <v>73</v>
      </c>
      <c r="P18" s="13" t="s">
        <v>189</v>
      </c>
      <c r="Q18" s="13" t="s">
        <v>190</v>
      </c>
      <c r="R18" s="13" t="s">
        <v>195</v>
      </c>
      <c r="S18" s="13" t="s">
        <v>196</v>
      </c>
      <c r="T18" s="151" t="s">
        <v>7</v>
      </c>
    </row>
    <row r="19" spans="1:20" ht="10.5" customHeight="1">
      <c r="A19" s="152" t="s">
        <v>17</v>
      </c>
      <c r="B19" s="13" t="s">
        <v>79</v>
      </c>
      <c r="C19" s="13" t="s">
        <v>197</v>
      </c>
      <c r="D19" s="13" t="s">
        <v>198</v>
      </c>
      <c r="E19" s="13" t="s">
        <v>199</v>
      </c>
      <c r="F19" s="13" t="s">
        <v>200</v>
      </c>
      <c r="G19" s="13" t="s">
        <v>201</v>
      </c>
      <c r="H19" s="13" t="s">
        <v>202</v>
      </c>
      <c r="I19" s="13" t="s">
        <v>194</v>
      </c>
      <c r="J19" s="151" t="s">
        <v>17</v>
      </c>
      <c r="K19" s="152" t="s">
        <v>17</v>
      </c>
      <c r="L19" s="13" t="s">
        <v>79</v>
      </c>
      <c r="M19" s="13" t="s">
        <v>76</v>
      </c>
      <c r="N19" s="13" t="s">
        <v>85</v>
      </c>
      <c r="O19" s="13" t="s">
        <v>83</v>
      </c>
      <c r="P19" s="13" t="s">
        <v>198</v>
      </c>
      <c r="Q19" s="13" t="s">
        <v>199</v>
      </c>
      <c r="R19" s="13" t="s">
        <v>203</v>
      </c>
      <c r="S19" s="13" t="s">
        <v>199</v>
      </c>
      <c r="T19" s="151" t="s">
        <v>17</v>
      </c>
    </row>
    <row r="20" spans="1:20" ht="10.5" customHeight="1">
      <c r="A20" s="152"/>
      <c r="B20" s="13"/>
      <c r="C20" s="13"/>
      <c r="D20" s="13"/>
      <c r="E20" s="13"/>
      <c r="F20" s="13"/>
      <c r="G20" s="13"/>
      <c r="H20" s="13" t="s">
        <v>84</v>
      </c>
      <c r="I20" s="13" t="s">
        <v>201</v>
      </c>
      <c r="J20" s="151"/>
      <c r="K20" s="152"/>
      <c r="L20" s="13"/>
      <c r="M20" s="13" t="s">
        <v>49</v>
      </c>
      <c r="N20" s="13"/>
      <c r="O20" s="13"/>
      <c r="P20" s="12"/>
      <c r="Q20" s="12"/>
      <c r="R20" s="13"/>
      <c r="S20" s="13"/>
      <c r="T20" s="151"/>
    </row>
    <row r="21" spans="1:20" ht="10.5" customHeight="1" thickBot="1">
      <c r="A21" s="154"/>
      <c r="B21" s="15"/>
      <c r="C21" s="16" t="s">
        <v>24</v>
      </c>
      <c r="D21" s="16" t="s">
        <v>25</v>
      </c>
      <c r="E21" s="16" t="s">
        <v>26</v>
      </c>
      <c r="F21" s="16" t="s">
        <v>27</v>
      </c>
      <c r="G21" s="16" t="s">
        <v>28</v>
      </c>
      <c r="H21" s="16" t="s">
        <v>29</v>
      </c>
      <c r="I21" s="16" t="s">
        <v>30</v>
      </c>
      <c r="J21" s="155"/>
      <c r="K21" s="154"/>
      <c r="L21" s="15"/>
      <c r="M21" s="16" t="s">
        <v>31</v>
      </c>
      <c r="N21" s="16" t="s">
        <v>32</v>
      </c>
      <c r="O21" s="16" t="s">
        <v>89</v>
      </c>
      <c r="P21" s="16" t="s">
        <v>90</v>
      </c>
      <c r="Q21" s="16" t="s">
        <v>91</v>
      </c>
      <c r="R21" s="16" t="s">
        <v>204</v>
      </c>
      <c r="S21" s="16" t="s">
        <v>205</v>
      </c>
      <c r="T21" s="156"/>
    </row>
    <row r="22" spans="1:20" ht="10.5" customHeight="1">
      <c r="A22" s="142"/>
      <c r="B22" s="12"/>
      <c r="C22" s="13" t="s">
        <v>206</v>
      </c>
      <c r="D22" s="157"/>
      <c r="E22" s="24"/>
      <c r="F22" s="24"/>
      <c r="G22" s="24"/>
      <c r="H22" s="24"/>
      <c r="I22" s="158"/>
      <c r="J22" s="150"/>
      <c r="K22" s="142"/>
      <c r="L22" s="12"/>
      <c r="M22" s="157"/>
      <c r="N22" s="24"/>
      <c r="O22" s="24"/>
      <c r="P22" s="24"/>
      <c r="Q22" s="24"/>
      <c r="R22" s="24"/>
      <c r="S22" s="158"/>
      <c r="T22" s="150"/>
    </row>
    <row r="23" spans="1:20" ht="10.5" customHeight="1">
      <c r="A23" s="152">
        <v>36</v>
      </c>
      <c r="B23" s="12"/>
      <c r="C23" s="12" t="s">
        <v>207</v>
      </c>
      <c r="D23" s="159"/>
      <c r="E23" s="12"/>
      <c r="F23" s="12"/>
      <c r="G23" s="12"/>
      <c r="H23" s="12"/>
      <c r="I23" s="160"/>
      <c r="J23" s="151">
        <v>36</v>
      </c>
      <c r="K23" s="152">
        <v>36</v>
      </c>
      <c r="L23" s="12"/>
      <c r="M23" s="159"/>
      <c r="N23" s="12"/>
      <c r="O23" s="12"/>
      <c r="P23" s="12"/>
      <c r="Q23" s="12"/>
      <c r="R23" s="12"/>
      <c r="S23" s="160"/>
      <c r="T23" s="151">
        <v>36</v>
      </c>
    </row>
    <row r="24" spans="1:20" ht="10.5" customHeight="1">
      <c r="A24" s="154"/>
      <c r="B24" s="15"/>
      <c r="C24" s="15" t="s">
        <v>208</v>
      </c>
      <c r="D24" s="161"/>
      <c r="E24" s="15"/>
      <c r="F24" s="15"/>
      <c r="G24" s="15"/>
      <c r="H24" s="15"/>
      <c r="I24" s="162"/>
      <c r="J24" s="155"/>
      <c r="K24" s="154"/>
      <c r="L24" s="15"/>
      <c r="M24" s="161"/>
      <c r="N24" s="15"/>
      <c r="O24" s="15"/>
      <c r="P24" s="15"/>
      <c r="Q24" s="15"/>
      <c r="R24" s="15"/>
      <c r="S24" s="162"/>
      <c r="T24" s="155"/>
    </row>
    <row r="25" spans="1:20" ht="10.5" customHeight="1">
      <c r="A25" s="142"/>
      <c r="B25" s="12"/>
      <c r="C25" s="12" t="s">
        <v>209</v>
      </c>
      <c r="D25" s="159"/>
      <c r="E25" s="12"/>
      <c r="F25" s="12"/>
      <c r="G25" s="12"/>
      <c r="H25" s="12"/>
      <c r="I25" s="160"/>
      <c r="J25" s="150"/>
      <c r="K25" s="142"/>
      <c r="L25" s="12"/>
      <c r="M25" s="159"/>
      <c r="N25" s="12"/>
      <c r="O25" s="12"/>
      <c r="P25" s="12"/>
      <c r="Q25" s="12"/>
      <c r="R25" s="12"/>
      <c r="S25" s="160"/>
      <c r="T25" s="150"/>
    </row>
    <row r="26" spans="1:20" ht="10.5" customHeight="1">
      <c r="A26" s="152" t="s">
        <v>210</v>
      </c>
      <c r="B26" s="12"/>
      <c r="C26" s="12" t="s">
        <v>211</v>
      </c>
      <c r="D26" s="159"/>
      <c r="E26" s="12"/>
      <c r="F26" s="12"/>
      <c r="G26" s="12"/>
      <c r="H26" s="12"/>
      <c r="I26" s="160"/>
      <c r="J26" s="151" t="s">
        <v>210</v>
      </c>
      <c r="K26" s="152" t="s">
        <v>210</v>
      </c>
      <c r="L26" s="12"/>
      <c r="M26" s="159"/>
      <c r="N26" s="12"/>
      <c r="O26" s="12"/>
      <c r="P26" s="12"/>
      <c r="Q26" s="12"/>
      <c r="R26" s="12"/>
      <c r="S26" s="160"/>
      <c r="T26" s="151" t="s">
        <v>210</v>
      </c>
    </row>
    <row r="27" spans="1:20" ht="10.5" customHeight="1">
      <c r="A27" s="154"/>
      <c r="B27" s="15"/>
      <c r="C27" s="15" t="s">
        <v>212</v>
      </c>
      <c r="D27" s="161"/>
      <c r="E27" s="15"/>
      <c r="F27" s="15"/>
      <c r="G27" s="15"/>
      <c r="H27" s="15"/>
      <c r="I27" s="162"/>
      <c r="J27" s="155"/>
      <c r="K27" s="154"/>
      <c r="L27" s="15"/>
      <c r="M27" s="161"/>
      <c r="N27" s="15"/>
      <c r="O27" s="15"/>
      <c r="P27" s="15"/>
      <c r="Q27" s="15"/>
      <c r="R27" s="15"/>
      <c r="S27" s="162"/>
      <c r="T27" s="155"/>
    </row>
    <row r="28" spans="1:20" ht="10.5" customHeight="1">
      <c r="A28" s="142"/>
      <c r="B28" s="12"/>
      <c r="C28" s="12" t="s">
        <v>213</v>
      </c>
      <c r="D28" s="159"/>
      <c r="E28" s="12"/>
      <c r="F28" s="12"/>
      <c r="G28" s="12"/>
      <c r="H28" s="12"/>
      <c r="I28" s="160"/>
      <c r="J28" s="150"/>
      <c r="K28" s="142"/>
      <c r="L28" s="12"/>
      <c r="M28" s="159"/>
      <c r="N28" s="12"/>
      <c r="O28" s="12"/>
      <c r="P28" s="12"/>
      <c r="Q28" s="12"/>
      <c r="R28" s="12"/>
      <c r="S28" s="160"/>
      <c r="T28" s="150"/>
    </row>
    <row r="29" spans="1:20" ht="10.5" customHeight="1">
      <c r="A29" s="163" t="s">
        <v>214</v>
      </c>
      <c r="B29" s="15"/>
      <c r="C29" s="15" t="s">
        <v>215</v>
      </c>
      <c r="D29" s="161"/>
      <c r="E29" s="15"/>
      <c r="F29" s="15"/>
      <c r="G29" s="15"/>
      <c r="H29" s="15"/>
      <c r="I29" s="162"/>
      <c r="J29" s="156" t="s">
        <v>214</v>
      </c>
      <c r="K29" s="163" t="s">
        <v>214</v>
      </c>
      <c r="L29" s="15"/>
      <c r="M29" s="161"/>
      <c r="N29" s="15"/>
      <c r="O29" s="15"/>
      <c r="P29" s="15"/>
      <c r="Q29" s="15"/>
      <c r="R29" s="15"/>
      <c r="S29" s="162"/>
      <c r="T29" s="156" t="s">
        <v>214</v>
      </c>
    </row>
    <row r="30" spans="1:20" ht="10.5" customHeight="1">
      <c r="A30" s="142"/>
      <c r="B30" s="12"/>
      <c r="C30" s="12" t="s">
        <v>216</v>
      </c>
      <c r="D30" s="159"/>
      <c r="E30" s="12"/>
      <c r="F30" s="12"/>
      <c r="G30" s="12"/>
      <c r="H30" s="12"/>
      <c r="I30" s="160"/>
      <c r="J30" s="150"/>
      <c r="K30" s="142"/>
      <c r="L30" s="12"/>
      <c r="M30" s="159"/>
      <c r="N30" s="12"/>
      <c r="O30" s="12"/>
      <c r="P30" s="12"/>
      <c r="Q30" s="12"/>
      <c r="R30" s="12"/>
      <c r="S30" s="160"/>
      <c r="T30" s="150"/>
    </row>
    <row r="31" spans="1:20" ht="10.5" customHeight="1">
      <c r="A31" s="152" t="s">
        <v>217</v>
      </c>
      <c r="B31" s="12"/>
      <c r="C31" s="12" t="s">
        <v>218</v>
      </c>
      <c r="D31" s="159"/>
      <c r="E31" s="12"/>
      <c r="F31" s="12"/>
      <c r="G31" s="12"/>
      <c r="H31" s="12"/>
      <c r="I31" s="160"/>
      <c r="J31" s="151" t="s">
        <v>217</v>
      </c>
      <c r="K31" s="152" t="s">
        <v>217</v>
      </c>
      <c r="L31" s="12"/>
      <c r="M31" s="159"/>
      <c r="N31" s="12"/>
      <c r="O31" s="12"/>
      <c r="P31" s="12"/>
      <c r="Q31" s="12"/>
      <c r="R31" s="12"/>
      <c r="S31" s="160"/>
      <c r="T31" s="151" t="s">
        <v>217</v>
      </c>
    </row>
    <row r="32" spans="1:20" ht="10.5" customHeight="1">
      <c r="A32" s="154"/>
      <c r="B32" s="15"/>
      <c r="C32" s="15" t="s">
        <v>219</v>
      </c>
      <c r="D32" s="161"/>
      <c r="E32" s="15"/>
      <c r="F32" s="15"/>
      <c r="G32" s="15"/>
      <c r="H32" s="15"/>
      <c r="I32" s="162"/>
      <c r="J32" s="155"/>
      <c r="K32" s="154"/>
      <c r="L32" s="15"/>
      <c r="M32" s="161"/>
      <c r="N32" s="15"/>
      <c r="O32" s="15"/>
      <c r="P32" s="15"/>
      <c r="Q32" s="15"/>
      <c r="R32" s="15"/>
      <c r="S32" s="162"/>
      <c r="T32" s="155"/>
    </row>
    <row r="33" spans="1:20" ht="10.5" customHeight="1">
      <c r="A33" s="142"/>
      <c r="B33" s="12"/>
      <c r="C33" s="12" t="s">
        <v>220</v>
      </c>
      <c r="D33" s="159"/>
      <c r="E33" s="12"/>
      <c r="F33" s="12"/>
      <c r="G33" s="12"/>
      <c r="H33" s="12"/>
      <c r="I33" s="160"/>
      <c r="J33" s="150"/>
      <c r="K33" s="142"/>
      <c r="L33" s="12"/>
      <c r="M33" s="159"/>
      <c r="N33" s="12"/>
      <c r="O33" s="12"/>
      <c r="P33" s="12"/>
      <c r="Q33" s="12"/>
      <c r="R33" s="12"/>
      <c r="S33" s="160"/>
      <c r="T33" s="150"/>
    </row>
    <row r="34" spans="1:20" ht="10.5" customHeight="1">
      <c r="A34" s="163" t="s">
        <v>221</v>
      </c>
      <c r="B34" s="15"/>
      <c r="C34" s="15" t="s">
        <v>222</v>
      </c>
      <c r="D34" s="161"/>
      <c r="E34" s="15"/>
      <c r="F34" s="15"/>
      <c r="G34" s="15"/>
      <c r="H34" s="15"/>
      <c r="I34" s="162"/>
      <c r="J34" s="156" t="s">
        <v>221</v>
      </c>
      <c r="K34" s="163" t="s">
        <v>221</v>
      </c>
      <c r="L34" s="15"/>
      <c r="M34" s="161"/>
      <c r="N34" s="15"/>
      <c r="O34" s="15"/>
      <c r="P34" s="15"/>
      <c r="Q34" s="15"/>
      <c r="R34" s="15"/>
      <c r="S34" s="162"/>
      <c r="T34" s="156" t="s">
        <v>221</v>
      </c>
    </row>
    <row r="35" spans="1:20" ht="10.5" customHeight="1">
      <c r="A35" s="142"/>
      <c r="B35" s="12"/>
      <c r="C35" s="12" t="s">
        <v>223</v>
      </c>
      <c r="D35" s="159"/>
      <c r="E35" s="12"/>
      <c r="F35" s="12"/>
      <c r="G35" s="12"/>
      <c r="H35" s="12"/>
      <c r="I35" s="160"/>
      <c r="J35" s="150"/>
      <c r="K35" s="142"/>
      <c r="L35" s="12"/>
      <c r="M35" s="159"/>
      <c r="N35" s="12"/>
      <c r="O35" s="12"/>
      <c r="P35" s="12"/>
      <c r="Q35" s="12"/>
      <c r="R35" s="12"/>
      <c r="S35" s="160"/>
      <c r="T35" s="150"/>
    </row>
    <row r="36" spans="1:20" ht="10.5" customHeight="1">
      <c r="A36" s="163" t="s">
        <v>224</v>
      </c>
      <c r="B36" s="15"/>
      <c r="C36" s="15" t="s">
        <v>225</v>
      </c>
      <c r="D36" s="161"/>
      <c r="E36" s="15"/>
      <c r="F36" s="15"/>
      <c r="G36" s="15"/>
      <c r="H36" s="15"/>
      <c r="I36" s="162"/>
      <c r="J36" s="156" t="s">
        <v>224</v>
      </c>
      <c r="K36" s="163" t="s">
        <v>224</v>
      </c>
      <c r="L36" s="15"/>
      <c r="M36" s="161"/>
      <c r="N36" s="15"/>
      <c r="O36" s="15"/>
      <c r="P36" s="15"/>
      <c r="Q36" s="15"/>
      <c r="R36" s="15"/>
      <c r="S36" s="162"/>
      <c r="T36" s="156" t="s">
        <v>224</v>
      </c>
    </row>
    <row r="37" spans="1:20" ht="10.5" customHeight="1">
      <c r="A37" s="142"/>
      <c r="B37" s="12"/>
      <c r="C37" s="12" t="s">
        <v>226</v>
      </c>
      <c r="D37" s="159"/>
      <c r="E37" s="12"/>
      <c r="F37" s="12"/>
      <c r="G37" s="12"/>
      <c r="H37" s="12"/>
      <c r="I37" s="160"/>
      <c r="J37" s="150"/>
      <c r="K37" s="142"/>
      <c r="L37" s="12"/>
      <c r="M37" s="159"/>
      <c r="N37" s="12"/>
      <c r="O37" s="12"/>
      <c r="P37" s="12"/>
      <c r="Q37" s="12"/>
      <c r="R37" s="12"/>
      <c r="S37" s="160"/>
      <c r="T37" s="150"/>
    </row>
    <row r="38" spans="1:20" ht="10.5" customHeight="1">
      <c r="A38" s="163" t="s">
        <v>227</v>
      </c>
      <c r="B38" s="15"/>
      <c r="C38" s="15" t="s">
        <v>228</v>
      </c>
      <c r="D38" s="161"/>
      <c r="E38" s="15"/>
      <c r="F38" s="15"/>
      <c r="G38" s="15"/>
      <c r="H38" s="15"/>
      <c r="I38" s="162"/>
      <c r="J38" s="156" t="s">
        <v>227</v>
      </c>
      <c r="K38" s="163" t="s">
        <v>227</v>
      </c>
      <c r="L38" s="15"/>
      <c r="M38" s="161"/>
      <c r="N38" s="15"/>
      <c r="O38" s="15"/>
      <c r="P38" s="15"/>
      <c r="Q38" s="15"/>
      <c r="R38" s="15"/>
      <c r="S38" s="162"/>
      <c r="T38" s="156" t="s">
        <v>227</v>
      </c>
    </row>
    <row r="39" spans="1:20" ht="10.5" customHeight="1">
      <c r="A39" s="142"/>
      <c r="B39" s="12"/>
      <c r="C39" s="12" t="s">
        <v>229</v>
      </c>
      <c r="D39" s="159"/>
      <c r="E39" s="12"/>
      <c r="F39" s="12"/>
      <c r="G39" s="12"/>
      <c r="H39" s="12"/>
      <c r="I39" s="160"/>
      <c r="J39" s="150"/>
      <c r="K39" s="142"/>
      <c r="L39" s="12"/>
      <c r="M39" s="159"/>
      <c r="N39" s="12"/>
      <c r="O39" s="12"/>
      <c r="P39" s="12"/>
      <c r="Q39" s="12"/>
      <c r="R39" s="12"/>
      <c r="S39" s="160"/>
      <c r="T39" s="150"/>
    </row>
    <row r="40" spans="1:20" ht="10.5" customHeight="1">
      <c r="A40" s="163" t="s">
        <v>230</v>
      </c>
      <c r="B40" s="15"/>
      <c r="C40" s="15" t="s">
        <v>231</v>
      </c>
      <c r="D40" s="161"/>
      <c r="E40" s="15"/>
      <c r="F40" s="15"/>
      <c r="G40" s="15"/>
      <c r="H40" s="15"/>
      <c r="I40" s="162"/>
      <c r="J40" s="156" t="s">
        <v>230</v>
      </c>
      <c r="K40" s="163" t="s">
        <v>230</v>
      </c>
      <c r="L40" s="15"/>
      <c r="M40" s="161"/>
      <c r="N40" s="15"/>
      <c r="O40" s="15"/>
      <c r="P40" s="15"/>
      <c r="Q40" s="15"/>
      <c r="R40" s="15"/>
      <c r="S40" s="162"/>
      <c r="T40" s="156" t="s">
        <v>230</v>
      </c>
    </row>
    <row r="41" spans="1:20" ht="10.5" customHeight="1">
      <c r="A41" s="142"/>
      <c r="B41" s="12"/>
      <c r="C41" s="12" t="s">
        <v>232</v>
      </c>
      <c r="D41" s="159"/>
      <c r="E41" s="12"/>
      <c r="F41" s="12"/>
      <c r="G41" s="12"/>
      <c r="H41" s="12"/>
      <c r="I41" s="160"/>
      <c r="J41" s="150"/>
      <c r="K41" s="142"/>
      <c r="L41" s="12"/>
      <c r="M41" s="159"/>
      <c r="N41" s="12"/>
      <c r="O41" s="12"/>
      <c r="P41" s="12"/>
      <c r="Q41" s="12"/>
      <c r="R41" s="12"/>
      <c r="S41" s="160"/>
      <c r="T41" s="150"/>
    </row>
    <row r="42" spans="1:20" ht="10.5" customHeight="1">
      <c r="A42" s="163" t="s">
        <v>233</v>
      </c>
      <c r="B42" s="15"/>
      <c r="C42" s="15" t="s">
        <v>234</v>
      </c>
      <c r="D42" s="161"/>
      <c r="E42" s="15"/>
      <c r="F42" s="15"/>
      <c r="G42" s="15"/>
      <c r="H42" s="15"/>
      <c r="I42" s="162"/>
      <c r="J42" s="156" t="s">
        <v>233</v>
      </c>
      <c r="K42" s="163" t="s">
        <v>233</v>
      </c>
      <c r="L42" s="15"/>
      <c r="M42" s="161"/>
      <c r="N42" s="15"/>
      <c r="O42" s="15"/>
      <c r="P42" s="15"/>
      <c r="Q42" s="15"/>
      <c r="R42" s="15"/>
      <c r="S42" s="162"/>
      <c r="T42" s="156" t="s">
        <v>233</v>
      </c>
    </row>
    <row r="43" spans="1:20" ht="10.5" customHeight="1">
      <c r="A43" s="142"/>
      <c r="B43" s="12"/>
      <c r="C43" s="12" t="s">
        <v>235</v>
      </c>
      <c r="D43" s="159"/>
      <c r="E43" s="12"/>
      <c r="F43" s="12"/>
      <c r="G43" s="12"/>
      <c r="H43" s="12"/>
      <c r="I43" s="160"/>
      <c r="J43" s="150"/>
      <c r="K43" s="142"/>
      <c r="L43" s="12"/>
      <c r="M43" s="159"/>
      <c r="N43" s="12"/>
      <c r="O43" s="12"/>
      <c r="P43" s="12"/>
      <c r="Q43" s="12"/>
      <c r="R43" s="12"/>
      <c r="S43" s="160"/>
      <c r="T43" s="150"/>
    </row>
    <row r="44" spans="1:20" ht="10.5" customHeight="1">
      <c r="A44" s="163" t="s">
        <v>236</v>
      </c>
      <c r="B44" s="15"/>
      <c r="C44" s="15" t="s">
        <v>237</v>
      </c>
      <c r="D44" s="161"/>
      <c r="E44" s="15"/>
      <c r="F44" s="15"/>
      <c r="G44" s="15"/>
      <c r="H44" s="15"/>
      <c r="I44" s="162"/>
      <c r="J44" s="156" t="s">
        <v>236</v>
      </c>
      <c r="K44" s="163" t="s">
        <v>236</v>
      </c>
      <c r="L44" s="15"/>
      <c r="M44" s="161"/>
      <c r="N44" s="15"/>
      <c r="O44" s="15"/>
      <c r="P44" s="15"/>
      <c r="Q44" s="15"/>
      <c r="R44" s="15"/>
      <c r="S44" s="162"/>
      <c r="T44" s="156" t="s">
        <v>236</v>
      </c>
    </row>
    <row r="45" spans="1:20" ht="10.5" customHeight="1">
      <c r="A45" s="142"/>
      <c r="B45" s="12"/>
      <c r="C45" s="12" t="s">
        <v>238</v>
      </c>
      <c r="D45" s="159"/>
      <c r="E45" s="12"/>
      <c r="F45" s="12"/>
      <c r="G45" s="12"/>
      <c r="H45" s="12"/>
      <c r="I45" s="160"/>
      <c r="J45" s="150"/>
      <c r="K45" s="142"/>
      <c r="L45" s="12"/>
      <c r="M45" s="159"/>
      <c r="N45" s="12"/>
      <c r="O45" s="12"/>
      <c r="P45" s="12"/>
      <c r="Q45" s="12"/>
      <c r="R45" s="12"/>
      <c r="S45" s="160"/>
      <c r="T45" s="150"/>
    </row>
    <row r="46" spans="1:20" ht="10.5" customHeight="1">
      <c r="A46" s="163" t="s">
        <v>239</v>
      </c>
      <c r="B46" s="15"/>
      <c r="C46" s="15" t="s">
        <v>240</v>
      </c>
      <c r="D46" s="161"/>
      <c r="E46" s="15"/>
      <c r="F46" s="15"/>
      <c r="G46" s="15"/>
      <c r="H46" s="15"/>
      <c r="I46" s="162"/>
      <c r="J46" s="156" t="s">
        <v>239</v>
      </c>
      <c r="K46" s="163" t="s">
        <v>239</v>
      </c>
      <c r="L46" s="15"/>
      <c r="M46" s="161"/>
      <c r="N46" s="15"/>
      <c r="O46" s="15"/>
      <c r="P46" s="15"/>
      <c r="Q46" s="15"/>
      <c r="R46" s="15"/>
      <c r="S46" s="162"/>
      <c r="T46" s="156" t="s">
        <v>239</v>
      </c>
    </row>
    <row r="47" spans="1:20" ht="10.5" customHeight="1">
      <c r="A47" s="142"/>
      <c r="B47" s="12"/>
      <c r="C47" s="12" t="s">
        <v>241</v>
      </c>
      <c r="D47" s="159"/>
      <c r="E47" s="12"/>
      <c r="F47" s="12"/>
      <c r="G47" s="12"/>
      <c r="H47" s="12"/>
      <c r="I47" s="160"/>
      <c r="J47" s="150"/>
      <c r="K47" s="142"/>
      <c r="L47" s="12"/>
      <c r="M47" s="159"/>
      <c r="N47" s="12"/>
      <c r="O47" s="12"/>
      <c r="P47" s="12"/>
      <c r="Q47" s="12"/>
      <c r="R47" s="12"/>
      <c r="S47" s="160"/>
      <c r="T47" s="150"/>
    </row>
    <row r="48" spans="1:20" ht="10.5" customHeight="1">
      <c r="A48" s="163" t="s">
        <v>242</v>
      </c>
      <c r="B48" s="15"/>
      <c r="C48" s="15" t="s">
        <v>243</v>
      </c>
      <c r="D48" s="161"/>
      <c r="E48" s="15"/>
      <c r="F48" s="15"/>
      <c r="G48" s="15"/>
      <c r="H48" s="15"/>
      <c r="I48" s="162"/>
      <c r="J48" s="156" t="s">
        <v>242</v>
      </c>
      <c r="K48" s="163" t="s">
        <v>242</v>
      </c>
      <c r="L48" s="15"/>
      <c r="M48" s="161"/>
      <c r="N48" s="15"/>
      <c r="O48" s="15"/>
      <c r="P48" s="15"/>
      <c r="Q48" s="15"/>
      <c r="R48" s="15"/>
      <c r="S48" s="162"/>
      <c r="T48" s="156" t="s">
        <v>242</v>
      </c>
    </row>
    <row r="49" spans="1:20" ht="10.5" customHeight="1">
      <c r="A49" s="142"/>
      <c r="B49" s="12"/>
      <c r="C49" s="12" t="s">
        <v>244</v>
      </c>
      <c r="D49" s="159"/>
      <c r="E49" s="12"/>
      <c r="F49" s="12"/>
      <c r="G49" s="12"/>
      <c r="H49" s="12"/>
      <c r="I49" s="160"/>
      <c r="J49" s="150"/>
      <c r="K49" s="142"/>
      <c r="L49" s="12"/>
      <c r="M49" s="159"/>
      <c r="N49" s="12"/>
      <c r="O49" s="12"/>
      <c r="P49" s="12"/>
      <c r="Q49" s="12"/>
      <c r="R49" s="12"/>
      <c r="S49" s="160"/>
      <c r="T49" s="150"/>
    </row>
    <row r="50" spans="1:20" ht="10.5" customHeight="1">
      <c r="A50" s="163" t="s">
        <v>245</v>
      </c>
      <c r="B50" s="15"/>
      <c r="C50" s="15" t="s">
        <v>246</v>
      </c>
      <c r="D50" s="161"/>
      <c r="E50" s="15"/>
      <c r="F50" s="15"/>
      <c r="G50" s="15"/>
      <c r="H50" s="15"/>
      <c r="I50" s="162"/>
      <c r="J50" s="156" t="s">
        <v>245</v>
      </c>
      <c r="K50" s="163" t="s">
        <v>245</v>
      </c>
      <c r="L50" s="15"/>
      <c r="M50" s="161"/>
      <c r="N50" s="15"/>
      <c r="O50" s="15"/>
      <c r="P50" s="15"/>
      <c r="Q50" s="15"/>
      <c r="R50" s="15"/>
      <c r="S50" s="162"/>
      <c r="T50" s="156" t="s">
        <v>245</v>
      </c>
    </row>
    <row r="51" spans="1:20" ht="10.5" customHeight="1">
      <c r="A51" s="142"/>
      <c r="B51" s="12"/>
      <c r="C51" s="12" t="s">
        <v>247</v>
      </c>
      <c r="D51" s="159"/>
      <c r="E51" s="12"/>
      <c r="F51" s="12"/>
      <c r="G51" s="12"/>
      <c r="H51" s="12"/>
      <c r="I51" s="160"/>
      <c r="J51" s="150"/>
      <c r="K51" s="142"/>
      <c r="L51" s="12"/>
      <c r="M51" s="159"/>
      <c r="N51" s="12"/>
      <c r="O51" s="12"/>
      <c r="P51" s="12"/>
      <c r="Q51" s="12"/>
      <c r="R51" s="12"/>
      <c r="S51" s="160"/>
      <c r="T51" s="150"/>
    </row>
    <row r="52" spans="1:20" ht="10.5" customHeight="1">
      <c r="A52" s="152" t="s">
        <v>248</v>
      </c>
      <c r="B52" s="12"/>
      <c r="C52" s="12" t="s">
        <v>249</v>
      </c>
      <c r="D52" s="159"/>
      <c r="E52" s="12"/>
      <c r="F52" s="12"/>
      <c r="G52" s="12"/>
      <c r="H52" s="12"/>
      <c r="I52" s="160"/>
      <c r="J52" s="151" t="s">
        <v>248</v>
      </c>
      <c r="K52" s="152" t="s">
        <v>248</v>
      </c>
      <c r="L52" s="12"/>
      <c r="M52" s="159"/>
      <c r="N52" s="12"/>
      <c r="O52" s="12"/>
      <c r="P52" s="12"/>
      <c r="Q52" s="12"/>
      <c r="R52" s="12"/>
      <c r="S52" s="160"/>
      <c r="T52" s="151" t="s">
        <v>248</v>
      </c>
    </row>
    <row r="53" spans="1:20" ht="10.5" customHeight="1">
      <c r="A53" s="154"/>
      <c r="B53" s="15"/>
      <c r="C53" s="15" t="s">
        <v>250</v>
      </c>
      <c r="D53" s="161"/>
      <c r="E53" s="15"/>
      <c r="F53" s="15"/>
      <c r="G53" s="15"/>
      <c r="H53" s="15"/>
      <c r="I53" s="162"/>
      <c r="J53" s="155"/>
      <c r="K53" s="154"/>
      <c r="L53" s="15"/>
      <c r="M53" s="161"/>
      <c r="N53" s="15"/>
      <c r="O53" s="15"/>
      <c r="P53" s="15"/>
      <c r="Q53" s="15"/>
      <c r="R53" s="15"/>
      <c r="S53" s="162"/>
      <c r="T53" s="155"/>
    </row>
    <row r="54" spans="1:20" ht="10.5" customHeight="1">
      <c r="A54" s="142"/>
      <c r="B54" s="12"/>
      <c r="C54" s="12" t="s">
        <v>251</v>
      </c>
      <c r="D54" s="159"/>
      <c r="E54" s="12"/>
      <c r="F54" s="12"/>
      <c r="G54" s="12"/>
      <c r="H54" s="12"/>
      <c r="I54" s="160"/>
      <c r="J54" s="150"/>
      <c r="K54" s="142"/>
      <c r="L54" s="12"/>
      <c r="M54" s="159"/>
      <c r="N54" s="12"/>
      <c r="O54" s="12"/>
      <c r="P54" s="12"/>
      <c r="Q54" s="12"/>
      <c r="R54" s="12"/>
      <c r="S54" s="160"/>
      <c r="T54" s="150"/>
    </row>
    <row r="55" spans="1:20" ht="10.5" customHeight="1">
      <c r="A55" s="152" t="s">
        <v>252</v>
      </c>
      <c r="B55" s="12"/>
      <c r="C55" s="12" t="s">
        <v>253</v>
      </c>
      <c r="D55" s="159"/>
      <c r="E55" s="12"/>
      <c r="F55" s="12"/>
      <c r="G55" s="12"/>
      <c r="H55" s="12"/>
      <c r="I55" s="160"/>
      <c r="J55" s="151" t="s">
        <v>252</v>
      </c>
      <c r="K55" s="152" t="s">
        <v>252</v>
      </c>
      <c r="L55" s="12"/>
      <c r="M55" s="159"/>
      <c r="N55" s="12"/>
      <c r="O55" s="12"/>
      <c r="P55" s="12"/>
      <c r="Q55" s="12"/>
      <c r="R55" s="12"/>
      <c r="S55" s="160"/>
      <c r="T55" s="151" t="s">
        <v>252</v>
      </c>
    </row>
    <row r="56" spans="1:20" ht="10.5" customHeight="1">
      <c r="A56" s="154"/>
      <c r="B56" s="15"/>
      <c r="C56" s="15" t="s">
        <v>254</v>
      </c>
      <c r="D56" s="161"/>
      <c r="E56" s="15"/>
      <c r="F56" s="15"/>
      <c r="G56" s="15"/>
      <c r="H56" s="15"/>
      <c r="I56" s="162"/>
      <c r="J56" s="155"/>
      <c r="K56" s="154"/>
      <c r="L56" s="15"/>
      <c r="M56" s="161"/>
      <c r="N56" s="15"/>
      <c r="O56" s="15"/>
      <c r="P56" s="15"/>
      <c r="Q56" s="15"/>
      <c r="R56" s="15"/>
      <c r="S56" s="162"/>
      <c r="T56" s="155"/>
    </row>
    <row r="57" spans="1:20" ht="10.5" customHeight="1">
      <c r="A57" s="142"/>
      <c r="B57" s="12"/>
      <c r="C57" s="12" t="s">
        <v>255</v>
      </c>
      <c r="D57" s="159"/>
      <c r="E57" s="12"/>
      <c r="F57" s="12"/>
      <c r="G57" s="12"/>
      <c r="H57" s="12"/>
      <c r="I57" s="160"/>
      <c r="J57" s="150"/>
      <c r="K57" s="142"/>
      <c r="L57" s="12"/>
      <c r="M57" s="159"/>
      <c r="N57" s="12"/>
      <c r="O57" s="12"/>
      <c r="P57" s="12"/>
      <c r="Q57" s="12"/>
      <c r="R57" s="12"/>
      <c r="S57" s="160"/>
      <c r="T57" s="150"/>
    </row>
    <row r="58" spans="1:20" ht="10.5" customHeight="1">
      <c r="A58" s="163" t="s">
        <v>256</v>
      </c>
      <c r="B58" s="15"/>
      <c r="C58" s="15" t="s">
        <v>257</v>
      </c>
      <c r="D58" s="161"/>
      <c r="E58" s="15"/>
      <c r="F58" s="15"/>
      <c r="G58" s="15"/>
      <c r="H58" s="15"/>
      <c r="I58" s="162"/>
      <c r="J58" s="156" t="s">
        <v>256</v>
      </c>
      <c r="K58" s="163" t="s">
        <v>256</v>
      </c>
      <c r="L58" s="15"/>
      <c r="M58" s="161"/>
      <c r="N58" s="15"/>
      <c r="O58" s="15"/>
      <c r="P58" s="15"/>
      <c r="Q58" s="15"/>
      <c r="R58" s="15"/>
      <c r="S58" s="162"/>
      <c r="T58" s="156" t="s">
        <v>256</v>
      </c>
    </row>
    <row r="59" spans="1:20" ht="10.5" customHeight="1">
      <c r="A59" s="142"/>
      <c r="B59" s="12"/>
      <c r="C59" s="12" t="s">
        <v>258</v>
      </c>
      <c r="D59" s="159"/>
      <c r="E59" s="12"/>
      <c r="F59" s="12"/>
      <c r="G59" s="12"/>
      <c r="H59" s="12"/>
      <c r="I59" s="160"/>
      <c r="J59" s="150"/>
      <c r="K59" s="142"/>
      <c r="L59" s="12"/>
      <c r="M59" s="159"/>
      <c r="N59" s="12"/>
      <c r="O59" s="12"/>
      <c r="P59" s="12"/>
      <c r="Q59" s="12"/>
      <c r="R59" s="12"/>
      <c r="S59" s="160"/>
      <c r="T59" s="150"/>
    </row>
    <row r="60" spans="1:20" ht="10.5" customHeight="1">
      <c r="A60" s="163" t="s">
        <v>259</v>
      </c>
      <c r="B60" s="15"/>
      <c r="C60" s="15" t="s">
        <v>260</v>
      </c>
      <c r="D60" s="161"/>
      <c r="E60" s="15"/>
      <c r="F60" s="15"/>
      <c r="G60" s="15"/>
      <c r="H60" s="15"/>
      <c r="I60" s="162"/>
      <c r="J60" s="156" t="s">
        <v>259</v>
      </c>
      <c r="K60" s="163" t="s">
        <v>259</v>
      </c>
      <c r="L60" s="15"/>
      <c r="M60" s="161"/>
      <c r="N60" s="15"/>
      <c r="O60" s="15"/>
      <c r="P60" s="15"/>
      <c r="Q60" s="15"/>
      <c r="R60" s="15"/>
      <c r="S60" s="162"/>
      <c r="T60" s="156" t="s">
        <v>259</v>
      </c>
    </row>
    <row r="61" spans="1:20" ht="10.5" customHeight="1">
      <c r="A61" s="163">
        <v>53</v>
      </c>
      <c r="B61" s="15"/>
      <c r="C61" s="15" t="s">
        <v>261</v>
      </c>
      <c r="D61" s="161"/>
      <c r="E61" s="15"/>
      <c r="F61" s="15"/>
      <c r="G61" s="15"/>
      <c r="H61" s="15"/>
      <c r="I61" s="162"/>
      <c r="J61" s="156">
        <v>53</v>
      </c>
      <c r="K61" s="163">
        <v>53</v>
      </c>
      <c r="L61" s="15"/>
      <c r="M61" s="161"/>
      <c r="N61" s="15"/>
      <c r="O61" s="15"/>
      <c r="P61" s="15"/>
      <c r="Q61" s="15"/>
      <c r="R61" s="15"/>
      <c r="S61" s="162"/>
      <c r="T61" s="156">
        <v>53</v>
      </c>
    </row>
    <row r="62" spans="1:20" ht="10.5" customHeight="1">
      <c r="A62" s="163">
        <v>54</v>
      </c>
      <c r="B62" s="15"/>
      <c r="C62" s="15" t="s">
        <v>262</v>
      </c>
      <c r="D62" s="164" t="s">
        <v>104</v>
      </c>
      <c r="E62" s="15"/>
      <c r="F62" s="15"/>
      <c r="G62" s="15"/>
      <c r="H62" s="15"/>
      <c r="I62" s="162"/>
      <c r="J62" s="156">
        <v>54</v>
      </c>
      <c r="K62" s="163">
        <v>54</v>
      </c>
      <c r="L62" s="15"/>
      <c r="M62" s="161"/>
      <c r="N62" s="15"/>
      <c r="O62" s="15"/>
      <c r="P62" s="16" t="s">
        <v>104</v>
      </c>
      <c r="Q62" s="15"/>
      <c r="R62" s="16" t="s">
        <v>104</v>
      </c>
      <c r="S62" s="162"/>
      <c r="T62" s="156">
        <v>54</v>
      </c>
    </row>
    <row r="63" spans="1:20" ht="10.5" customHeight="1" thickBot="1">
      <c r="A63" s="163">
        <v>55</v>
      </c>
      <c r="B63" s="15"/>
      <c r="C63" s="15" t="s">
        <v>263</v>
      </c>
      <c r="D63" s="165"/>
      <c r="E63" s="166"/>
      <c r="F63" s="166"/>
      <c r="G63" s="166"/>
      <c r="H63" s="166"/>
      <c r="I63" s="167"/>
      <c r="J63" s="156">
        <v>55</v>
      </c>
      <c r="K63" s="163">
        <v>55</v>
      </c>
      <c r="L63" s="15"/>
      <c r="M63" s="165"/>
      <c r="N63" s="166"/>
      <c r="O63" s="166"/>
      <c r="P63" s="166"/>
      <c r="Q63" s="166"/>
      <c r="R63" s="166"/>
      <c r="S63" s="167"/>
      <c r="T63" s="156">
        <v>55</v>
      </c>
    </row>
    <row r="64" spans="1:20" ht="10.5" customHeight="1">
      <c r="A64" s="168"/>
      <c r="B64" s="169"/>
      <c r="C64" s="169"/>
      <c r="D64" s="169"/>
      <c r="E64" s="169"/>
      <c r="F64" s="169"/>
      <c r="G64" s="169"/>
      <c r="H64" s="169"/>
      <c r="I64" s="169"/>
      <c r="J64" s="170"/>
      <c r="K64" s="168"/>
      <c r="L64" s="169"/>
      <c r="M64" s="169"/>
      <c r="N64" s="169"/>
      <c r="O64" s="169"/>
      <c r="P64" s="169"/>
      <c r="Q64" s="169"/>
      <c r="R64" s="169"/>
      <c r="S64" s="169"/>
      <c r="T64" s="170"/>
    </row>
    <row r="65" spans="1:20" ht="10.5" customHeight="1">
      <c r="A65" s="31"/>
      <c r="B65" s="31"/>
      <c r="C65" s="31"/>
      <c r="D65" s="31"/>
      <c r="E65" s="31"/>
      <c r="F65" s="31"/>
      <c r="G65" s="31"/>
      <c r="H65" s="31"/>
      <c r="I65" s="31"/>
      <c r="J65" s="37" t="s">
        <v>264</v>
      </c>
      <c r="K65" s="52" t="s">
        <v>265</v>
      </c>
      <c r="L65" s="31"/>
      <c r="M65" s="31"/>
      <c r="N65" s="31"/>
      <c r="O65" s="31"/>
      <c r="P65" s="31"/>
      <c r="Q65" s="31"/>
      <c r="R65" s="31"/>
      <c r="S65" s="31"/>
      <c r="T65" s="31"/>
    </row>
  </sheetData>
  <customSheetViews>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1"/>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2"/>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3"/>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4"/>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6"/>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7"/>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8"/>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9"/>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10"/>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s>
  <printOptions horizontalCentered="1" verticalCentered="1"/>
  <pageMargins left="0.5" right="0.5" top="0.5" bottom="0.25" header="0" footer="0"/>
  <pageSetup scale="84" orientation="portrait" r:id="rId12"/>
  <headerFooter alignWithMargins="0"/>
  <colBreaks count="1" manualBreakCount="1">
    <brk id="10" max="1048575" man="1"/>
  </colBreaks>
  <legacyDrawing r:id="rId1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1"/>
  <sheetViews>
    <sheetView zoomScaleNormal="100" workbookViewId="0">
      <selection activeCell="C38" sqref="C38"/>
    </sheetView>
  </sheetViews>
  <sheetFormatPr defaultColWidth="8.85546875" defaultRowHeight="12"/>
  <cols>
    <col min="1" max="1" width="3.85546875" style="6" customWidth="1"/>
    <col min="2" max="2" width="6" style="6" customWidth="1"/>
    <col min="3" max="3" width="26.28515625" style="6" customWidth="1"/>
    <col min="4" max="4" width="11.140625" style="6" customWidth="1"/>
    <col min="5" max="5" width="8.5703125" style="6" customWidth="1"/>
    <col min="6" max="6" width="8.42578125" style="6" bestFit="1" customWidth="1"/>
    <col min="7" max="7" width="9.140625" style="6" bestFit="1" customWidth="1"/>
    <col min="8" max="8" width="10.28515625" style="6" bestFit="1" customWidth="1"/>
    <col min="9" max="9" width="13.42578125" style="6" bestFit="1" customWidth="1"/>
    <col min="10" max="10" width="6.7109375" style="6" customWidth="1"/>
    <col min="11" max="11" width="4.7109375" style="6" customWidth="1"/>
    <col min="12" max="12" width="6.140625" style="6" customWidth="1"/>
    <col min="13" max="13" width="16" style="6" bestFit="1" customWidth="1"/>
    <col min="14" max="19" width="9.85546875" style="6" customWidth="1"/>
    <col min="20" max="20" width="4.140625" style="6" customWidth="1"/>
    <col min="21" max="16384" width="8.85546875" style="6"/>
  </cols>
  <sheetData>
    <row r="1" spans="1:20">
      <c r="A1" s="6" t="s">
        <v>3461</v>
      </c>
      <c r="B1" s="36"/>
      <c r="C1" s="125"/>
      <c r="E1" s="36"/>
      <c r="G1" s="5"/>
      <c r="I1" s="36"/>
      <c r="J1" s="31">
        <v>117</v>
      </c>
      <c r="K1" s="6">
        <v>118</v>
      </c>
      <c r="O1" s="36"/>
      <c r="P1" s="36"/>
      <c r="Q1" s="36"/>
      <c r="R1" s="36"/>
      <c r="S1" s="36"/>
      <c r="T1" s="126" t="s">
        <v>3461</v>
      </c>
    </row>
    <row r="2" spans="1:20">
      <c r="A2" s="171" t="s">
        <v>150</v>
      </c>
      <c r="B2" s="172"/>
      <c r="C2" s="172"/>
      <c r="D2" s="172"/>
      <c r="E2" s="172"/>
      <c r="F2" s="172"/>
      <c r="G2" s="172"/>
      <c r="H2" s="172"/>
      <c r="I2" s="172"/>
      <c r="J2" s="173"/>
      <c r="K2" s="171" t="s">
        <v>266</v>
      </c>
      <c r="L2" s="172"/>
      <c r="M2" s="172"/>
      <c r="N2" s="172"/>
      <c r="O2" s="172"/>
      <c r="P2" s="172"/>
      <c r="Q2" s="172"/>
      <c r="R2" s="172"/>
      <c r="S2" s="172"/>
      <c r="T2" s="173"/>
    </row>
    <row r="3" spans="1:20">
      <c r="A3" s="48"/>
      <c r="B3" s="31"/>
      <c r="C3" s="31"/>
      <c r="D3" s="31"/>
      <c r="E3" s="31"/>
      <c r="F3" s="31"/>
      <c r="G3" s="31"/>
      <c r="H3" s="31"/>
      <c r="I3" s="31"/>
      <c r="J3" s="49"/>
      <c r="K3" s="48"/>
      <c r="L3" s="31"/>
      <c r="M3" s="31"/>
      <c r="N3" s="31"/>
      <c r="O3" s="31"/>
      <c r="P3" s="31"/>
      <c r="Q3" s="31"/>
      <c r="R3" s="31"/>
      <c r="S3" s="31"/>
      <c r="T3" s="49"/>
    </row>
    <row r="4" spans="1:20">
      <c r="A4" s="145" t="s">
        <v>40</v>
      </c>
      <c r="B4" s="140"/>
      <c r="C4" s="140"/>
      <c r="D4" s="140"/>
      <c r="E4" s="140"/>
      <c r="F4" s="140"/>
      <c r="G4" s="140"/>
      <c r="H4" s="140"/>
      <c r="I4" s="140"/>
      <c r="J4" s="174"/>
      <c r="K4" s="145" t="s">
        <v>40</v>
      </c>
      <c r="L4" s="140"/>
      <c r="M4" s="140"/>
      <c r="N4" s="140"/>
      <c r="O4" s="140"/>
      <c r="P4" s="140"/>
      <c r="Q4" s="140"/>
      <c r="R4" s="140"/>
      <c r="S4" s="140"/>
      <c r="T4" s="174"/>
    </row>
    <row r="5" spans="1:20">
      <c r="A5" s="12"/>
      <c r="B5" s="12"/>
      <c r="C5" s="12"/>
      <c r="D5" s="143" t="s">
        <v>170</v>
      </c>
      <c r="E5" s="144"/>
      <c r="F5" s="145" t="s">
        <v>171</v>
      </c>
      <c r="G5" s="140"/>
      <c r="H5" s="140"/>
      <c r="I5" s="140"/>
      <c r="J5" s="10"/>
      <c r="K5" s="12"/>
      <c r="L5" s="12"/>
      <c r="M5" s="14" t="s">
        <v>172</v>
      </c>
      <c r="N5" s="145" t="s">
        <v>173</v>
      </c>
      <c r="O5" s="140"/>
      <c r="P5" s="140"/>
      <c r="Q5" s="140"/>
      <c r="R5" s="140"/>
      <c r="S5" s="140"/>
      <c r="T5" s="35"/>
    </row>
    <row r="6" spans="1:20">
      <c r="A6" s="12"/>
      <c r="B6" s="12"/>
      <c r="C6" s="12"/>
      <c r="D6" s="148" t="s">
        <v>174</v>
      </c>
      <c r="E6" s="149"/>
      <c r="F6" s="145" t="s">
        <v>175</v>
      </c>
      <c r="G6" s="140"/>
      <c r="H6" s="140"/>
      <c r="I6" s="140"/>
      <c r="J6" s="12"/>
      <c r="K6" s="12"/>
      <c r="L6" s="12"/>
      <c r="M6" s="16" t="s">
        <v>176</v>
      </c>
      <c r="N6" s="10"/>
      <c r="O6" s="10"/>
      <c r="P6" s="143" t="s">
        <v>177</v>
      </c>
      <c r="Q6" s="144"/>
      <c r="R6" s="10"/>
      <c r="S6" s="10"/>
      <c r="T6" s="10"/>
    </row>
    <row r="7" spans="1:20">
      <c r="A7" s="12"/>
      <c r="B7" s="12"/>
      <c r="C7" s="12"/>
      <c r="D7" s="13"/>
      <c r="E7" s="13"/>
      <c r="F7" s="13"/>
      <c r="G7" s="13"/>
      <c r="H7" s="13" t="s">
        <v>48</v>
      </c>
      <c r="I7" s="13" t="s">
        <v>178</v>
      </c>
      <c r="J7" s="13"/>
      <c r="K7" s="13"/>
      <c r="L7" s="13"/>
      <c r="M7" s="14" t="s">
        <v>45</v>
      </c>
      <c r="N7" s="13"/>
      <c r="O7" s="13"/>
      <c r="P7" s="153" t="s">
        <v>18</v>
      </c>
      <c r="Q7" s="47"/>
      <c r="R7" s="13" t="s">
        <v>51</v>
      </c>
      <c r="S7" s="13"/>
      <c r="T7" s="13"/>
    </row>
    <row r="8" spans="1:20">
      <c r="A8" s="12"/>
      <c r="B8" s="12"/>
      <c r="C8" s="12"/>
      <c r="D8" s="13"/>
      <c r="E8" s="13"/>
      <c r="F8" s="13"/>
      <c r="G8" s="13"/>
      <c r="H8" s="13" t="s">
        <v>53</v>
      </c>
      <c r="I8" s="13" t="s">
        <v>179</v>
      </c>
      <c r="J8" s="13"/>
      <c r="K8" s="13"/>
      <c r="L8" s="13"/>
      <c r="M8" s="13" t="s">
        <v>47</v>
      </c>
      <c r="N8" s="13"/>
      <c r="O8" s="13"/>
      <c r="P8" s="148" t="s">
        <v>180</v>
      </c>
      <c r="Q8" s="149"/>
      <c r="R8" s="13" t="s">
        <v>181</v>
      </c>
      <c r="S8" s="13"/>
      <c r="T8" s="13"/>
    </row>
    <row r="9" spans="1:20">
      <c r="A9" s="12"/>
      <c r="B9" s="12"/>
      <c r="C9" s="12"/>
      <c r="D9" s="13"/>
      <c r="E9" s="13"/>
      <c r="F9" s="13" t="s">
        <v>58</v>
      </c>
      <c r="G9" s="13"/>
      <c r="H9" s="13" t="s">
        <v>59</v>
      </c>
      <c r="I9" s="13" t="s">
        <v>49</v>
      </c>
      <c r="J9" s="13"/>
      <c r="K9" s="13"/>
      <c r="L9" s="13"/>
      <c r="M9" s="13" t="s">
        <v>50</v>
      </c>
      <c r="N9" s="13"/>
      <c r="O9" s="13"/>
      <c r="P9" s="13"/>
      <c r="Q9" s="10"/>
      <c r="R9" s="13" t="s">
        <v>183</v>
      </c>
      <c r="S9" s="13"/>
      <c r="T9" s="13"/>
    </row>
    <row r="10" spans="1:20">
      <c r="A10" s="12"/>
      <c r="B10" s="12"/>
      <c r="C10" s="13" t="s">
        <v>184</v>
      </c>
      <c r="D10" s="13"/>
      <c r="E10" s="13"/>
      <c r="F10" s="13" t="s">
        <v>65</v>
      </c>
      <c r="G10" s="13" t="s">
        <v>58</v>
      </c>
      <c r="H10" s="13" t="s">
        <v>64</v>
      </c>
      <c r="I10" s="13" t="s">
        <v>186</v>
      </c>
      <c r="J10" s="13"/>
      <c r="K10" s="13"/>
      <c r="L10" s="13"/>
      <c r="M10" s="13" t="s">
        <v>187</v>
      </c>
      <c r="N10" s="13" t="s">
        <v>67</v>
      </c>
      <c r="O10" s="13" t="s">
        <v>68</v>
      </c>
      <c r="P10" s="13"/>
      <c r="Q10" s="13"/>
      <c r="R10" s="13" t="s">
        <v>188</v>
      </c>
      <c r="S10" s="13" t="s">
        <v>68</v>
      </c>
      <c r="T10" s="13"/>
    </row>
    <row r="11" spans="1:20">
      <c r="A11" s="13" t="s">
        <v>7</v>
      </c>
      <c r="B11" s="13" t="s">
        <v>71</v>
      </c>
      <c r="C11" s="13" t="s">
        <v>77</v>
      </c>
      <c r="D11" s="13" t="s">
        <v>267</v>
      </c>
      <c r="E11" s="13" t="s">
        <v>190</v>
      </c>
      <c r="F11" s="13" t="s">
        <v>191</v>
      </c>
      <c r="G11" s="13" t="s">
        <v>63</v>
      </c>
      <c r="H11" s="13" t="s">
        <v>192</v>
      </c>
      <c r="I11" s="13" t="s">
        <v>193</v>
      </c>
      <c r="J11" s="13" t="s">
        <v>7</v>
      </c>
      <c r="K11" s="13" t="s">
        <v>7</v>
      </c>
      <c r="L11" s="13" t="s">
        <v>71</v>
      </c>
      <c r="M11" s="13" t="s">
        <v>194</v>
      </c>
      <c r="N11" s="13" t="s">
        <v>77</v>
      </c>
      <c r="O11" s="13" t="s">
        <v>73</v>
      </c>
      <c r="P11" s="13" t="s">
        <v>267</v>
      </c>
      <c r="Q11" s="13" t="s">
        <v>190</v>
      </c>
      <c r="R11" s="13" t="s">
        <v>195</v>
      </c>
      <c r="S11" s="13" t="s">
        <v>196</v>
      </c>
      <c r="T11" s="13" t="s">
        <v>7</v>
      </c>
    </row>
    <row r="12" spans="1:20">
      <c r="A12" s="13" t="s">
        <v>17</v>
      </c>
      <c r="B12" s="13" t="s">
        <v>79</v>
      </c>
      <c r="C12" s="13" t="s">
        <v>197</v>
      </c>
      <c r="D12" s="13" t="s">
        <v>268</v>
      </c>
      <c r="E12" s="13" t="s">
        <v>199</v>
      </c>
      <c r="F12" s="13" t="s">
        <v>200</v>
      </c>
      <c r="G12" s="13" t="s">
        <v>201</v>
      </c>
      <c r="H12" s="13" t="s">
        <v>202</v>
      </c>
      <c r="I12" s="13" t="s">
        <v>194</v>
      </c>
      <c r="J12" s="13" t="s">
        <v>17</v>
      </c>
      <c r="K12" s="13" t="s">
        <v>17</v>
      </c>
      <c r="L12" s="13" t="s">
        <v>79</v>
      </c>
      <c r="M12" s="13" t="s">
        <v>76</v>
      </c>
      <c r="N12" s="13" t="s">
        <v>85</v>
      </c>
      <c r="O12" s="13" t="s">
        <v>83</v>
      </c>
      <c r="P12" s="13" t="s">
        <v>268</v>
      </c>
      <c r="Q12" s="13" t="s">
        <v>199</v>
      </c>
      <c r="R12" s="13" t="s">
        <v>203</v>
      </c>
      <c r="S12" s="13" t="s">
        <v>199</v>
      </c>
      <c r="T12" s="13" t="s">
        <v>17</v>
      </c>
    </row>
    <row r="13" spans="1:20">
      <c r="A13" s="13"/>
      <c r="B13" s="13"/>
      <c r="C13" s="13"/>
      <c r="D13" s="13"/>
      <c r="E13" s="13"/>
      <c r="F13" s="13"/>
      <c r="G13" s="13"/>
      <c r="H13" s="13" t="s">
        <v>84</v>
      </c>
      <c r="I13" s="13" t="s">
        <v>201</v>
      </c>
      <c r="J13" s="13"/>
      <c r="K13" s="13"/>
      <c r="L13" s="13"/>
      <c r="M13" s="13" t="s">
        <v>49</v>
      </c>
      <c r="N13" s="13"/>
      <c r="O13" s="13"/>
      <c r="P13" s="13"/>
      <c r="Q13" s="12"/>
      <c r="R13" s="13"/>
      <c r="S13" s="13"/>
      <c r="T13" s="13"/>
    </row>
    <row r="14" spans="1:20" ht="12.75" thickBot="1">
      <c r="A14" s="15"/>
      <c r="B14" s="15"/>
      <c r="C14" s="16" t="s">
        <v>24</v>
      </c>
      <c r="D14" s="16" t="s">
        <v>25</v>
      </c>
      <c r="E14" s="16" t="s">
        <v>26</v>
      </c>
      <c r="F14" s="16" t="s">
        <v>27</v>
      </c>
      <c r="G14" s="16" t="s">
        <v>28</v>
      </c>
      <c r="H14" s="16" t="s">
        <v>29</v>
      </c>
      <c r="I14" s="16" t="s">
        <v>30</v>
      </c>
      <c r="J14" s="15"/>
      <c r="K14" s="15"/>
      <c r="L14" s="15"/>
      <c r="M14" s="16" t="s">
        <v>31</v>
      </c>
      <c r="N14" s="16" t="s">
        <v>32</v>
      </c>
      <c r="O14" s="16" t="s">
        <v>89</v>
      </c>
      <c r="P14" s="16" t="s">
        <v>90</v>
      </c>
      <c r="Q14" s="16" t="s">
        <v>91</v>
      </c>
      <c r="R14" s="16" t="s">
        <v>204</v>
      </c>
      <c r="S14" s="16" t="s">
        <v>205</v>
      </c>
      <c r="T14" s="16"/>
    </row>
    <row r="15" spans="1:20">
      <c r="A15" s="12"/>
      <c r="B15" s="12"/>
      <c r="C15" s="13" t="s">
        <v>269</v>
      </c>
      <c r="D15" s="157"/>
      <c r="E15" s="24"/>
      <c r="F15" s="24"/>
      <c r="G15" s="24"/>
      <c r="H15" s="24"/>
      <c r="I15" s="158"/>
      <c r="J15" s="12"/>
      <c r="K15" s="12"/>
      <c r="L15" s="12"/>
      <c r="M15" s="157"/>
      <c r="N15" s="24"/>
      <c r="O15" s="24"/>
      <c r="P15" s="24"/>
      <c r="Q15" s="24"/>
      <c r="R15" s="24"/>
      <c r="S15" s="158"/>
      <c r="T15" s="12"/>
    </row>
    <row r="16" spans="1:20">
      <c r="A16" s="13"/>
      <c r="B16" s="12"/>
      <c r="C16" s="12" t="s">
        <v>270</v>
      </c>
      <c r="D16" s="159"/>
      <c r="E16" s="12"/>
      <c r="F16" s="12"/>
      <c r="G16" s="12"/>
      <c r="H16" s="12"/>
      <c r="I16" s="160"/>
      <c r="J16" s="13"/>
      <c r="K16" s="13"/>
      <c r="L16" s="12"/>
      <c r="M16" s="159"/>
      <c r="N16" s="12"/>
      <c r="O16" s="12"/>
      <c r="P16" s="12"/>
      <c r="Q16" s="12"/>
      <c r="R16" s="12"/>
      <c r="S16" s="160"/>
      <c r="T16" s="13"/>
    </row>
    <row r="17" spans="1:20">
      <c r="A17" s="16">
        <v>56</v>
      </c>
      <c r="B17" s="15"/>
      <c r="C17" s="15" t="s">
        <v>271</v>
      </c>
      <c r="D17" s="164" t="s">
        <v>104</v>
      </c>
      <c r="E17" s="15"/>
      <c r="F17" s="15"/>
      <c r="G17" s="15"/>
      <c r="H17" s="15"/>
      <c r="I17" s="162"/>
      <c r="J17" s="16">
        <v>56</v>
      </c>
      <c r="K17" s="16">
        <v>56</v>
      </c>
      <c r="L17" s="15"/>
      <c r="M17" s="164"/>
      <c r="N17" s="16"/>
      <c r="O17" s="16"/>
      <c r="P17" s="16" t="s">
        <v>104</v>
      </c>
      <c r="Q17" s="16"/>
      <c r="R17" s="16"/>
      <c r="S17" s="175"/>
      <c r="T17" s="16">
        <v>56</v>
      </c>
    </row>
    <row r="18" spans="1:20">
      <c r="A18" s="13"/>
      <c r="B18" s="12"/>
      <c r="C18" s="12" t="s">
        <v>272</v>
      </c>
      <c r="D18" s="159"/>
      <c r="E18" s="12"/>
      <c r="F18" s="12"/>
      <c r="G18" s="12"/>
      <c r="H18" s="12"/>
      <c r="I18" s="160"/>
      <c r="J18" s="13"/>
      <c r="K18" s="13"/>
      <c r="L18" s="12"/>
      <c r="M18" s="159"/>
      <c r="N18" s="12"/>
      <c r="O18" s="12"/>
      <c r="P18" s="12"/>
      <c r="Q18" s="12"/>
      <c r="R18" s="12"/>
      <c r="S18" s="160"/>
      <c r="T18" s="13"/>
    </row>
    <row r="19" spans="1:20">
      <c r="A19" s="16">
        <v>57</v>
      </c>
      <c r="B19" s="15"/>
      <c r="C19" s="15" t="s">
        <v>273</v>
      </c>
      <c r="D19" s="164" t="s">
        <v>104</v>
      </c>
      <c r="E19" s="15"/>
      <c r="F19" s="15"/>
      <c r="G19" s="15"/>
      <c r="H19" s="15"/>
      <c r="I19" s="162"/>
      <c r="J19" s="16">
        <v>57</v>
      </c>
      <c r="K19" s="16">
        <v>57</v>
      </c>
      <c r="L19" s="15"/>
      <c r="M19" s="161"/>
      <c r="N19" s="16"/>
      <c r="O19" s="16"/>
      <c r="P19" s="16" t="s">
        <v>104</v>
      </c>
      <c r="Q19" s="16"/>
      <c r="R19" s="16"/>
      <c r="S19" s="175"/>
      <c r="T19" s="16">
        <v>57</v>
      </c>
    </row>
    <row r="20" spans="1:20" ht="12.75" thickBot="1">
      <c r="A20" s="16">
        <v>58</v>
      </c>
      <c r="B20" s="15"/>
      <c r="C20" s="15" t="s">
        <v>274</v>
      </c>
      <c r="D20" s="176" t="s">
        <v>104</v>
      </c>
      <c r="E20" s="166"/>
      <c r="F20" s="166"/>
      <c r="G20" s="166"/>
      <c r="H20" s="166"/>
      <c r="I20" s="167"/>
      <c r="J20" s="16">
        <v>58</v>
      </c>
      <c r="K20" s="16">
        <v>58</v>
      </c>
      <c r="L20" s="15"/>
      <c r="M20" s="165"/>
      <c r="N20" s="177"/>
      <c r="O20" s="177"/>
      <c r="P20" s="177" t="s">
        <v>104</v>
      </c>
      <c r="Q20" s="177"/>
      <c r="R20" s="177"/>
      <c r="S20" s="178"/>
      <c r="T20" s="16">
        <v>58</v>
      </c>
    </row>
    <row r="21" spans="1:20">
      <c r="A21" s="12"/>
      <c r="B21" s="12"/>
      <c r="C21" s="13" t="s">
        <v>275</v>
      </c>
      <c r="D21" s="31"/>
      <c r="E21" s="12"/>
      <c r="F21" s="31"/>
      <c r="G21" s="12"/>
      <c r="H21" s="12"/>
      <c r="I21" s="12"/>
      <c r="J21" s="12"/>
      <c r="K21" s="12"/>
      <c r="L21" s="12"/>
      <c r="M21" s="31"/>
      <c r="N21" s="12"/>
      <c r="O21" s="12"/>
      <c r="P21" s="12"/>
      <c r="Q21" s="12"/>
      <c r="R21" s="31"/>
      <c r="S21" s="12"/>
      <c r="T21" s="12"/>
    </row>
    <row r="22" spans="1:20">
      <c r="A22" s="13"/>
      <c r="B22" s="12"/>
      <c r="C22" s="13" t="s">
        <v>276</v>
      </c>
      <c r="D22" s="12"/>
      <c r="E22" s="12"/>
      <c r="F22" s="12"/>
      <c r="G22" s="12"/>
      <c r="H22" s="12"/>
      <c r="I22" s="12"/>
      <c r="J22" s="13"/>
      <c r="K22" s="13"/>
      <c r="L22" s="12"/>
      <c r="M22" s="12"/>
      <c r="N22" s="12"/>
      <c r="O22" s="12"/>
      <c r="P22" s="12"/>
      <c r="Q22" s="12"/>
      <c r="R22" s="12"/>
      <c r="S22" s="12"/>
      <c r="T22" s="13"/>
    </row>
    <row r="23" spans="1:20">
      <c r="A23" s="16">
        <v>59</v>
      </c>
      <c r="B23" s="15"/>
      <c r="C23" s="15" t="s">
        <v>277</v>
      </c>
      <c r="D23" s="15"/>
      <c r="E23" s="15"/>
      <c r="F23" s="15"/>
      <c r="G23" s="15"/>
      <c r="H23" s="15"/>
      <c r="I23" s="15"/>
      <c r="J23" s="16">
        <v>59</v>
      </c>
      <c r="K23" s="16">
        <v>59</v>
      </c>
      <c r="L23" s="15"/>
      <c r="M23" s="15"/>
      <c r="N23" s="16"/>
      <c r="O23" s="16"/>
      <c r="P23" s="16"/>
      <c r="Q23" s="16"/>
      <c r="R23" s="16"/>
      <c r="S23" s="16"/>
      <c r="T23" s="16">
        <v>59</v>
      </c>
    </row>
    <row r="24" spans="1:20">
      <c r="A24" s="16">
        <v>60</v>
      </c>
      <c r="B24" s="15"/>
      <c r="C24" s="15" t="s">
        <v>278</v>
      </c>
      <c r="D24" s="15"/>
      <c r="E24" s="15"/>
      <c r="F24" s="15"/>
      <c r="G24" s="15"/>
      <c r="H24" s="15"/>
      <c r="I24" s="15"/>
      <c r="J24" s="16">
        <v>60</v>
      </c>
      <c r="K24" s="16">
        <v>60</v>
      </c>
      <c r="L24" s="15"/>
      <c r="M24" s="15"/>
      <c r="N24" s="16"/>
      <c r="O24" s="16"/>
      <c r="P24" s="16"/>
      <c r="Q24" s="16"/>
      <c r="R24" s="16"/>
      <c r="S24" s="16"/>
      <c r="T24" s="16">
        <v>60</v>
      </c>
    </row>
    <row r="25" spans="1:20">
      <c r="A25" s="16">
        <v>61</v>
      </c>
      <c r="B25" s="15"/>
      <c r="C25" s="15" t="s">
        <v>279</v>
      </c>
      <c r="D25" s="15"/>
      <c r="E25" s="15"/>
      <c r="F25" s="15"/>
      <c r="G25" s="15"/>
      <c r="H25" s="15"/>
      <c r="I25" s="15"/>
      <c r="J25" s="16">
        <v>61</v>
      </c>
      <c r="K25" s="16">
        <v>61</v>
      </c>
      <c r="L25" s="15"/>
      <c r="M25" s="15"/>
      <c r="N25" s="16"/>
      <c r="O25" s="16"/>
      <c r="P25" s="16"/>
      <c r="Q25" s="16"/>
      <c r="R25" s="16"/>
      <c r="S25" s="16"/>
      <c r="T25" s="16">
        <v>61</v>
      </c>
    </row>
    <row r="26" spans="1:20">
      <c r="A26" s="16">
        <v>62</v>
      </c>
      <c r="B26" s="15"/>
      <c r="C26" s="15" t="s">
        <v>280</v>
      </c>
      <c r="D26" s="15"/>
      <c r="E26" s="15"/>
      <c r="F26" s="15"/>
      <c r="G26" s="15"/>
      <c r="H26" s="15"/>
      <c r="I26" s="15"/>
      <c r="J26" s="16">
        <v>62</v>
      </c>
      <c r="K26" s="16">
        <v>62</v>
      </c>
      <c r="L26" s="15"/>
      <c r="M26" s="15"/>
      <c r="N26" s="16"/>
      <c r="O26" s="16"/>
      <c r="P26" s="16"/>
      <c r="Q26" s="16"/>
      <c r="R26" s="16"/>
      <c r="S26" s="16"/>
      <c r="T26" s="16">
        <v>62</v>
      </c>
    </row>
    <row r="27" spans="1:20">
      <c r="A27" s="16">
        <v>63</v>
      </c>
      <c r="B27" s="15"/>
      <c r="C27" s="15" t="s">
        <v>281</v>
      </c>
      <c r="D27" s="15"/>
      <c r="E27" s="15"/>
      <c r="F27" s="15"/>
      <c r="G27" s="15"/>
      <c r="H27" s="15"/>
      <c r="I27" s="15"/>
      <c r="J27" s="16">
        <v>63</v>
      </c>
      <c r="K27" s="16">
        <v>63</v>
      </c>
      <c r="L27" s="15"/>
      <c r="M27" s="15"/>
      <c r="N27" s="16"/>
      <c r="O27" s="16"/>
      <c r="P27" s="16"/>
      <c r="Q27" s="16"/>
      <c r="R27" s="16"/>
      <c r="S27" s="16"/>
      <c r="T27" s="16">
        <v>63</v>
      </c>
    </row>
    <row r="28" spans="1:20">
      <c r="A28" s="16">
        <v>64</v>
      </c>
      <c r="B28" s="15"/>
      <c r="C28" s="15" t="s">
        <v>282</v>
      </c>
      <c r="D28" s="15"/>
      <c r="E28" s="15"/>
      <c r="F28" s="15"/>
      <c r="G28" s="15"/>
      <c r="H28" s="15"/>
      <c r="I28" s="15"/>
      <c r="J28" s="16">
        <v>64</v>
      </c>
      <c r="K28" s="16">
        <v>64</v>
      </c>
      <c r="L28" s="15"/>
      <c r="M28" s="15"/>
      <c r="N28" s="16"/>
      <c r="O28" s="16"/>
      <c r="P28" s="16"/>
      <c r="Q28" s="16"/>
      <c r="R28" s="16"/>
      <c r="S28" s="16"/>
      <c r="T28" s="16">
        <v>64</v>
      </c>
    </row>
    <row r="29" spans="1:20">
      <c r="A29" s="16">
        <v>65</v>
      </c>
      <c r="B29" s="15"/>
      <c r="C29" s="15" t="s">
        <v>283</v>
      </c>
      <c r="D29" s="15"/>
      <c r="E29" s="15"/>
      <c r="F29" s="15"/>
      <c r="G29" s="15"/>
      <c r="H29" s="15"/>
      <c r="I29" s="15"/>
      <c r="J29" s="16">
        <v>65</v>
      </c>
      <c r="K29" s="16">
        <v>65</v>
      </c>
      <c r="L29" s="15"/>
      <c r="M29" s="15"/>
      <c r="N29" s="16"/>
      <c r="O29" s="16"/>
      <c r="P29" s="16"/>
      <c r="Q29" s="16"/>
      <c r="R29" s="16"/>
      <c r="S29" s="16"/>
      <c r="T29" s="16">
        <v>65</v>
      </c>
    </row>
    <row r="30" spans="1:20">
      <c r="A30" s="16">
        <v>66</v>
      </c>
      <c r="B30" s="15"/>
      <c r="C30" s="15" t="s">
        <v>284</v>
      </c>
      <c r="D30" s="15"/>
      <c r="E30" s="15"/>
      <c r="F30" s="15"/>
      <c r="G30" s="15"/>
      <c r="H30" s="15"/>
      <c r="I30" s="15"/>
      <c r="J30" s="16">
        <v>66</v>
      </c>
      <c r="K30" s="16">
        <v>66</v>
      </c>
      <c r="L30" s="15"/>
      <c r="M30" s="15"/>
      <c r="N30" s="16"/>
      <c r="O30" s="16"/>
      <c r="P30" s="16"/>
      <c r="Q30" s="16"/>
      <c r="R30" s="16"/>
      <c r="S30" s="16"/>
      <c r="T30" s="16">
        <v>66</v>
      </c>
    </row>
    <row r="31" spans="1:20">
      <c r="A31" s="12"/>
      <c r="B31" s="12"/>
      <c r="C31" s="12" t="s">
        <v>285</v>
      </c>
      <c r="D31" s="31"/>
      <c r="E31" s="12"/>
      <c r="F31" s="31"/>
      <c r="G31" s="12"/>
      <c r="H31" s="12"/>
      <c r="I31" s="12"/>
      <c r="J31" s="12"/>
      <c r="K31" s="12"/>
      <c r="L31" s="12"/>
      <c r="M31" s="31"/>
      <c r="N31" s="12"/>
      <c r="O31" s="12"/>
      <c r="P31" s="12"/>
      <c r="Q31" s="12"/>
      <c r="R31" s="31"/>
      <c r="S31" s="12"/>
      <c r="T31" s="12"/>
    </row>
    <row r="32" spans="1:20">
      <c r="A32" s="13">
        <v>67</v>
      </c>
      <c r="B32" s="12"/>
      <c r="C32" s="12" t="s">
        <v>286</v>
      </c>
      <c r="D32" s="12"/>
      <c r="E32" s="12"/>
      <c r="F32" s="12"/>
      <c r="G32" s="12"/>
      <c r="H32" s="12"/>
      <c r="I32" s="12"/>
      <c r="J32" s="13">
        <v>67</v>
      </c>
      <c r="K32" s="13">
        <v>67</v>
      </c>
      <c r="L32" s="12"/>
      <c r="M32" s="12"/>
      <c r="N32" s="12"/>
      <c r="O32" s="12"/>
      <c r="P32" s="12"/>
      <c r="Q32" s="12"/>
      <c r="R32" s="12"/>
      <c r="S32" s="12"/>
      <c r="T32" s="13">
        <v>67</v>
      </c>
    </row>
    <row r="33" spans="1:20">
      <c r="A33" s="16"/>
      <c r="B33" s="15"/>
      <c r="C33" s="15" t="s">
        <v>287</v>
      </c>
      <c r="D33" s="15"/>
      <c r="E33" s="15"/>
      <c r="F33" s="15"/>
      <c r="G33" s="15"/>
      <c r="H33" s="15"/>
      <c r="I33" s="15"/>
      <c r="J33" s="16"/>
      <c r="K33" s="16"/>
      <c r="L33" s="15"/>
      <c r="M33" s="15"/>
      <c r="N33" s="16"/>
      <c r="O33" s="16"/>
      <c r="P33" s="16"/>
      <c r="Q33" s="16"/>
      <c r="R33" s="16"/>
      <c r="S33" s="16"/>
      <c r="T33" s="16"/>
    </row>
    <row r="34" spans="1:20">
      <c r="A34" s="16">
        <v>68</v>
      </c>
      <c r="B34" s="15"/>
      <c r="C34" s="15" t="s">
        <v>288</v>
      </c>
      <c r="D34" s="15"/>
      <c r="E34" s="15"/>
      <c r="F34" s="15"/>
      <c r="G34" s="15"/>
      <c r="H34" s="15"/>
      <c r="I34" s="15"/>
      <c r="J34" s="16">
        <v>68</v>
      </c>
      <c r="K34" s="16">
        <v>68</v>
      </c>
      <c r="L34" s="15"/>
      <c r="M34" s="15"/>
      <c r="N34" s="16"/>
      <c r="O34" s="16"/>
      <c r="P34" s="16"/>
      <c r="Q34" s="16"/>
      <c r="R34" s="16"/>
      <c r="S34" s="16"/>
      <c r="T34" s="16">
        <v>68</v>
      </c>
    </row>
    <row r="35" spans="1:20">
      <c r="A35" s="16">
        <v>69</v>
      </c>
      <c r="B35" s="15"/>
      <c r="C35" s="15" t="s">
        <v>289</v>
      </c>
      <c r="D35" s="15"/>
      <c r="E35" s="15"/>
      <c r="F35" s="15"/>
      <c r="G35" s="15"/>
      <c r="H35" s="15"/>
      <c r="I35" s="15"/>
      <c r="J35" s="16">
        <v>69</v>
      </c>
      <c r="K35" s="16">
        <v>69</v>
      </c>
      <c r="L35" s="15"/>
      <c r="M35" s="15"/>
      <c r="N35" s="16"/>
      <c r="O35" s="16"/>
      <c r="P35" s="16"/>
      <c r="Q35" s="16"/>
      <c r="R35" s="16"/>
      <c r="S35" s="16"/>
      <c r="T35" s="16">
        <v>69</v>
      </c>
    </row>
    <row r="36" spans="1:20">
      <c r="A36" s="16">
        <v>70</v>
      </c>
      <c r="B36" s="15"/>
      <c r="C36" s="15" t="s">
        <v>290</v>
      </c>
      <c r="D36" s="15"/>
      <c r="E36" s="15"/>
      <c r="F36" s="15"/>
      <c r="G36" s="15"/>
      <c r="H36" s="15"/>
      <c r="I36" s="15"/>
      <c r="J36" s="16">
        <v>70</v>
      </c>
      <c r="K36" s="16">
        <v>70</v>
      </c>
      <c r="L36" s="15"/>
      <c r="M36" s="15"/>
      <c r="N36" s="16"/>
      <c r="O36" s="16"/>
      <c r="P36" s="16"/>
      <c r="Q36" s="16"/>
      <c r="R36" s="16"/>
      <c r="S36" s="16"/>
      <c r="T36" s="16">
        <v>70</v>
      </c>
    </row>
    <row r="37" spans="1:20">
      <c r="A37" s="179"/>
      <c r="B37" s="31" t="s">
        <v>291</v>
      </c>
      <c r="C37" s="43"/>
      <c r="D37" s="43"/>
      <c r="E37" s="43"/>
      <c r="F37" s="43"/>
      <c r="G37" s="43"/>
      <c r="H37" s="43"/>
      <c r="I37" s="43"/>
      <c r="J37" s="44"/>
      <c r="K37" s="42"/>
      <c r="L37" s="43"/>
      <c r="M37" s="43"/>
      <c r="N37" s="43"/>
      <c r="O37" s="43"/>
      <c r="P37" s="43"/>
      <c r="Q37" s="43"/>
      <c r="R37" s="43"/>
      <c r="S37" s="43"/>
      <c r="T37" s="44"/>
    </row>
    <row r="38" spans="1:20">
      <c r="A38" s="153"/>
      <c r="B38" s="31"/>
      <c r="C38" s="46"/>
      <c r="D38" s="46"/>
      <c r="E38" s="46"/>
      <c r="F38" s="46"/>
      <c r="G38" s="46"/>
      <c r="H38" s="46"/>
      <c r="I38" s="46"/>
      <c r="J38" s="47"/>
      <c r="K38" s="153"/>
      <c r="L38" s="46"/>
      <c r="M38" s="46"/>
      <c r="N38" s="46"/>
      <c r="O38" s="46"/>
      <c r="P38" s="46"/>
      <c r="Q38" s="46"/>
      <c r="R38" s="46"/>
      <c r="S38" s="46"/>
      <c r="T38" s="47"/>
    </row>
    <row r="39" spans="1:20">
      <c r="A39" s="4168" t="s">
        <v>37</v>
      </c>
      <c r="B39" s="4169"/>
      <c r="C39" s="4169"/>
      <c r="D39" s="4169"/>
      <c r="E39" s="4169"/>
      <c r="F39" s="4169"/>
      <c r="G39" s="4169"/>
      <c r="H39" s="4169"/>
      <c r="I39" s="4169"/>
      <c r="J39" s="4170"/>
      <c r="K39" s="4168" t="s">
        <v>37</v>
      </c>
      <c r="L39" s="4169"/>
      <c r="M39" s="4169"/>
      <c r="N39" s="4169"/>
      <c r="O39" s="4169"/>
      <c r="P39" s="4169"/>
      <c r="Q39" s="4169"/>
      <c r="R39" s="4169"/>
      <c r="S39" s="4169"/>
      <c r="T39" s="4170"/>
    </row>
    <row r="40" spans="1:20">
      <c r="A40" s="180" t="s">
        <v>292</v>
      </c>
      <c r="B40" s="31"/>
      <c r="C40" s="31"/>
      <c r="D40" s="31"/>
      <c r="E40" s="31"/>
      <c r="F40" s="31"/>
      <c r="G40" s="31"/>
      <c r="H40" s="31"/>
      <c r="I40" s="31"/>
      <c r="J40" s="49"/>
      <c r="K40" s="48"/>
      <c r="L40" s="31"/>
      <c r="M40" s="31"/>
      <c r="N40" s="31"/>
      <c r="O40" s="31"/>
      <c r="P40" s="31"/>
      <c r="Q40" s="31"/>
      <c r="R40" s="31"/>
      <c r="S40" s="31"/>
      <c r="T40" s="49"/>
    </row>
    <row r="41" spans="1:20">
      <c r="A41" s="180"/>
      <c r="B41" s="31"/>
      <c r="C41" s="31"/>
      <c r="D41" s="31"/>
      <c r="E41" s="31"/>
      <c r="F41" s="31"/>
      <c r="G41" s="31"/>
      <c r="H41" s="31"/>
      <c r="I41" s="31"/>
      <c r="J41" s="49"/>
      <c r="K41" s="48"/>
      <c r="L41" s="31"/>
      <c r="M41" s="31"/>
      <c r="N41" s="31"/>
      <c r="O41" s="31"/>
      <c r="P41" s="31"/>
      <c r="Q41" s="31"/>
      <c r="R41" s="31"/>
      <c r="S41" s="31"/>
      <c r="T41" s="49"/>
    </row>
    <row r="42" spans="1:20">
      <c r="A42" s="180"/>
      <c r="B42" s="31"/>
      <c r="C42" s="31"/>
      <c r="D42" s="31"/>
      <c r="E42" s="31"/>
      <c r="F42" s="31"/>
      <c r="G42" s="31"/>
      <c r="H42" s="31"/>
      <c r="I42" s="31"/>
      <c r="J42" s="49"/>
      <c r="K42" s="48"/>
      <c r="L42" s="31"/>
      <c r="M42" s="31"/>
      <c r="N42" s="31"/>
      <c r="O42" s="31"/>
      <c r="P42" s="31"/>
      <c r="Q42" s="31"/>
      <c r="R42" s="31"/>
      <c r="S42" s="31"/>
      <c r="T42" s="49"/>
    </row>
    <row r="43" spans="1:20">
      <c r="A43" s="4168"/>
      <c r="B43" s="4169"/>
      <c r="C43" s="4169"/>
      <c r="D43" s="4169"/>
      <c r="E43" s="4169"/>
      <c r="F43" s="4169"/>
      <c r="G43" s="4169"/>
      <c r="H43" s="4169"/>
      <c r="I43" s="4169"/>
      <c r="J43" s="4170"/>
      <c r="K43" s="4168"/>
      <c r="L43" s="4169"/>
      <c r="M43" s="4169"/>
      <c r="N43" s="4169"/>
      <c r="O43" s="4169"/>
      <c r="P43" s="4169"/>
      <c r="Q43" s="4169"/>
      <c r="R43" s="4169"/>
      <c r="S43" s="4169"/>
      <c r="T43" s="4170"/>
    </row>
    <row r="44" spans="1:20">
      <c r="A44" s="180"/>
      <c r="B44" s="31"/>
      <c r="C44" s="31"/>
      <c r="D44" s="31"/>
      <c r="E44" s="31"/>
      <c r="F44" s="31"/>
      <c r="G44" s="31"/>
      <c r="H44" s="31"/>
      <c r="I44" s="31"/>
      <c r="J44" s="49"/>
      <c r="K44" s="48"/>
      <c r="L44" s="31"/>
      <c r="M44" s="31"/>
      <c r="N44" s="31"/>
      <c r="O44" s="31"/>
      <c r="P44" s="31"/>
      <c r="Q44" s="31"/>
      <c r="R44" s="31"/>
      <c r="S44" s="31"/>
      <c r="T44" s="49"/>
    </row>
    <row r="45" spans="1:20">
      <c r="A45" s="180"/>
      <c r="B45" s="31"/>
      <c r="C45" s="31"/>
      <c r="D45" s="31"/>
      <c r="E45" s="31"/>
      <c r="F45" s="31"/>
      <c r="G45" s="31"/>
      <c r="H45" s="31"/>
      <c r="I45" s="31"/>
      <c r="J45" s="49"/>
      <c r="K45" s="48"/>
      <c r="L45" s="31"/>
      <c r="M45" s="31"/>
      <c r="N45" s="31"/>
      <c r="O45" s="31"/>
      <c r="P45" s="31"/>
      <c r="Q45" s="31"/>
      <c r="R45" s="31"/>
      <c r="S45" s="31"/>
      <c r="T45" s="49"/>
    </row>
    <row r="46" spans="1:20">
      <c r="A46" s="180"/>
      <c r="B46" s="31"/>
      <c r="C46" s="31"/>
      <c r="D46" s="31"/>
      <c r="E46" s="31"/>
      <c r="F46" s="31"/>
      <c r="G46" s="31"/>
      <c r="H46" s="31"/>
      <c r="I46" s="31"/>
      <c r="J46" s="49"/>
      <c r="K46" s="48"/>
      <c r="L46" s="31"/>
      <c r="M46" s="31"/>
      <c r="N46" s="31"/>
      <c r="O46" s="31"/>
      <c r="P46" s="31"/>
      <c r="Q46" s="31"/>
      <c r="R46" s="31"/>
      <c r="S46" s="31"/>
      <c r="T46" s="49"/>
    </row>
    <row r="47" spans="1:20">
      <c r="A47" s="180"/>
      <c r="B47" s="31"/>
      <c r="C47" s="31"/>
      <c r="D47" s="31"/>
      <c r="E47" s="31"/>
      <c r="F47" s="31"/>
      <c r="G47" s="31"/>
      <c r="H47" s="31"/>
      <c r="I47" s="31"/>
      <c r="J47" s="49"/>
      <c r="K47" s="48"/>
      <c r="L47" s="31"/>
      <c r="M47" s="31"/>
      <c r="N47" s="31"/>
      <c r="O47" s="31"/>
      <c r="P47" s="31"/>
      <c r="Q47" s="31"/>
      <c r="R47" s="31"/>
      <c r="S47" s="31"/>
      <c r="T47" s="49"/>
    </row>
    <row r="48" spans="1:20">
      <c r="A48" s="180"/>
      <c r="B48" s="31"/>
      <c r="C48" s="31"/>
      <c r="D48" s="31"/>
      <c r="E48" s="31"/>
      <c r="F48" s="31"/>
      <c r="G48" s="31"/>
      <c r="H48" s="31"/>
      <c r="I48" s="31"/>
      <c r="J48" s="49"/>
      <c r="K48" s="48"/>
      <c r="L48" s="31"/>
      <c r="M48" s="31"/>
      <c r="N48" s="31"/>
      <c r="O48" s="31"/>
      <c r="P48" s="31"/>
      <c r="Q48" s="31"/>
      <c r="R48" s="31"/>
      <c r="S48" s="31"/>
      <c r="T48" s="49"/>
    </row>
    <row r="49" spans="1:20">
      <c r="A49" s="180"/>
      <c r="B49" s="31"/>
      <c r="C49" s="31"/>
      <c r="D49" s="31"/>
      <c r="E49" s="31"/>
      <c r="F49" s="31"/>
      <c r="G49" s="31"/>
      <c r="H49" s="31"/>
      <c r="I49" s="31"/>
      <c r="J49" s="49"/>
      <c r="K49" s="48"/>
      <c r="L49" s="31"/>
      <c r="M49" s="31"/>
      <c r="N49" s="31"/>
      <c r="O49" s="31"/>
      <c r="P49" s="31"/>
      <c r="Q49" s="31"/>
      <c r="R49" s="31"/>
      <c r="S49" s="31"/>
      <c r="T49" s="49"/>
    </row>
    <row r="50" spans="1:20">
      <c r="A50" s="180"/>
      <c r="B50" s="31"/>
      <c r="C50" s="31"/>
      <c r="D50" s="31"/>
      <c r="E50" s="31"/>
      <c r="F50" s="31"/>
      <c r="G50" s="31"/>
      <c r="H50" s="31"/>
      <c r="I50" s="31"/>
      <c r="J50" s="49"/>
      <c r="K50" s="48"/>
      <c r="L50" s="31"/>
      <c r="M50" s="31"/>
      <c r="N50" s="31"/>
      <c r="O50" s="31"/>
      <c r="P50" s="31"/>
      <c r="Q50" s="31"/>
      <c r="R50" s="31"/>
      <c r="S50" s="31"/>
      <c r="T50" s="49"/>
    </row>
    <row r="51" spans="1:20">
      <c r="A51" s="180"/>
      <c r="B51" s="31"/>
      <c r="C51" s="31"/>
      <c r="D51" s="31"/>
      <c r="E51" s="31"/>
      <c r="F51" s="31"/>
      <c r="G51" s="31"/>
      <c r="H51" s="31"/>
      <c r="I51" s="31"/>
      <c r="J51" s="49"/>
      <c r="K51" s="48"/>
      <c r="L51" s="31"/>
      <c r="M51" s="31"/>
      <c r="N51" s="31"/>
      <c r="O51" s="31"/>
      <c r="P51" s="31"/>
      <c r="Q51" s="31"/>
      <c r="R51" s="31"/>
      <c r="S51" s="31"/>
      <c r="T51" s="49"/>
    </row>
    <row r="52" spans="1:20">
      <c r="A52" s="180"/>
      <c r="B52" s="31"/>
      <c r="C52" s="31"/>
      <c r="D52" s="31"/>
      <c r="E52" s="31"/>
      <c r="F52" s="31"/>
      <c r="G52" s="31"/>
      <c r="H52" s="31"/>
      <c r="I52" s="31"/>
      <c r="J52" s="49"/>
      <c r="K52" s="48"/>
      <c r="L52" s="31"/>
      <c r="M52" s="31"/>
      <c r="N52" s="31"/>
      <c r="O52" s="31"/>
      <c r="P52" s="31"/>
      <c r="Q52" s="31"/>
      <c r="R52" s="31"/>
      <c r="S52" s="31"/>
      <c r="T52" s="49"/>
    </row>
    <row r="53" spans="1:20">
      <c r="A53" s="180"/>
      <c r="B53" s="31"/>
      <c r="C53" s="31"/>
      <c r="D53" s="31"/>
      <c r="E53" s="31"/>
      <c r="F53" s="31"/>
      <c r="G53" s="31"/>
      <c r="H53" s="31"/>
      <c r="I53" s="31"/>
      <c r="J53" s="49"/>
      <c r="K53" s="48"/>
      <c r="L53" s="31"/>
      <c r="M53" s="31"/>
      <c r="N53" s="31"/>
      <c r="O53" s="31"/>
      <c r="P53" s="31"/>
      <c r="Q53" s="31"/>
      <c r="R53" s="31"/>
      <c r="S53" s="31"/>
      <c r="T53" s="49"/>
    </row>
    <row r="54" spans="1:20">
      <c r="A54" s="180"/>
      <c r="B54" s="31"/>
      <c r="C54" s="31"/>
      <c r="D54" s="31"/>
      <c r="E54" s="31"/>
      <c r="F54" s="31"/>
      <c r="G54" s="31"/>
      <c r="H54" s="31"/>
      <c r="I54" s="31"/>
      <c r="J54" s="49"/>
      <c r="K54" s="48"/>
      <c r="L54" s="31"/>
      <c r="M54" s="31"/>
      <c r="N54" s="31"/>
      <c r="O54" s="31"/>
      <c r="P54" s="31"/>
      <c r="Q54" s="31"/>
      <c r="R54" s="31"/>
      <c r="S54" s="31"/>
      <c r="T54" s="49"/>
    </row>
    <row r="55" spans="1:20">
      <c r="A55" s="180"/>
      <c r="B55" s="31"/>
      <c r="C55" s="31"/>
      <c r="D55" s="31"/>
      <c r="E55" s="31"/>
      <c r="F55" s="31"/>
      <c r="G55" s="31"/>
      <c r="H55" s="31"/>
      <c r="I55" s="31"/>
      <c r="J55" s="49"/>
      <c r="K55" s="48"/>
      <c r="L55" s="31"/>
      <c r="M55" s="31"/>
      <c r="N55" s="31"/>
      <c r="O55" s="31"/>
      <c r="P55" s="31"/>
      <c r="Q55" s="31"/>
      <c r="R55" s="31"/>
      <c r="S55" s="31"/>
      <c r="T55" s="49"/>
    </row>
    <row r="56" spans="1:20">
      <c r="A56" s="180"/>
      <c r="B56" s="31"/>
      <c r="C56" s="31"/>
      <c r="D56" s="31"/>
      <c r="E56" s="31"/>
      <c r="F56" s="31"/>
      <c r="G56" s="31"/>
      <c r="H56" s="31"/>
      <c r="I56" s="31"/>
      <c r="J56" s="49"/>
      <c r="K56" s="48"/>
      <c r="L56" s="31"/>
      <c r="M56" s="31"/>
      <c r="N56" s="31"/>
      <c r="O56" s="31"/>
      <c r="P56" s="31"/>
      <c r="Q56" s="31"/>
      <c r="R56" s="31"/>
      <c r="S56" s="31"/>
      <c r="T56" s="49"/>
    </row>
    <row r="57" spans="1:20">
      <c r="A57" s="180"/>
      <c r="B57" s="31"/>
      <c r="C57" s="31"/>
      <c r="D57" s="31"/>
      <c r="E57" s="31"/>
      <c r="F57" s="31"/>
      <c r="G57" s="31"/>
      <c r="H57" s="31"/>
      <c r="I57" s="31"/>
      <c r="J57" s="49"/>
      <c r="K57" s="48"/>
      <c r="L57" s="31"/>
      <c r="M57" s="31"/>
      <c r="N57" s="31"/>
      <c r="O57" s="31"/>
      <c r="P57" s="31"/>
      <c r="Q57" s="31"/>
      <c r="R57" s="31"/>
      <c r="S57" s="31"/>
      <c r="T57" s="49"/>
    </row>
    <row r="58" spans="1:20">
      <c r="A58" s="180"/>
      <c r="B58" s="31"/>
      <c r="C58" s="31"/>
      <c r="D58" s="31"/>
      <c r="E58" s="31"/>
      <c r="F58" s="31"/>
      <c r="G58" s="31"/>
      <c r="H58" s="31"/>
      <c r="I58" s="31"/>
      <c r="J58" s="49"/>
      <c r="K58" s="48"/>
      <c r="L58" s="31"/>
      <c r="M58" s="31"/>
      <c r="N58" s="31"/>
      <c r="O58" s="31"/>
      <c r="P58" s="31"/>
      <c r="Q58" s="31"/>
      <c r="R58" s="31"/>
      <c r="S58" s="31"/>
      <c r="T58" s="49"/>
    </row>
    <row r="59" spans="1:20">
      <c r="A59" s="180"/>
      <c r="B59" s="31"/>
      <c r="C59" s="31"/>
      <c r="D59" s="31"/>
      <c r="E59" s="31"/>
      <c r="F59" s="31"/>
      <c r="G59" s="31"/>
      <c r="H59" s="31"/>
      <c r="I59" s="31"/>
      <c r="J59" s="49"/>
      <c r="K59" s="48"/>
      <c r="L59" s="31"/>
      <c r="M59" s="31"/>
      <c r="N59" s="31"/>
      <c r="O59" s="31"/>
      <c r="P59" s="31"/>
      <c r="Q59" s="31"/>
      <c r="R59" s="31"/>
      <c r="S59" s="31"/>
      <c r="T59" s="49"/>
    </row>
    <row r="60" spans="1:20">
      <c r="A60" s="181"/>
      <c r="B60" s="32"/>
      <c r="C60" s="32"/>
      <c r="D60" s="32"/>
      <c r="E60" s="32"/>
      <c r="F60" s="32"/>
      <c r="G60" s="32"/>
      <c r="H60" s="32"/>
      <c r="I60" s="32"/>
      <c r="J60" s="51"/>
      <c r="K60" s="50"/>
      <c r="L60" s="32"/>
      <c r="M60" s="32"/>
      <c r="N60" s="32"/>
      <c r="O60" s="32"/>
      <c r="P60" s="32"/>
      <c r="Q60" s="32"/>
      <c r="R60" s="32"/>
      <c r="S60" s="32"/>
      <c r="T60" s="51"/>
    </row>
    <row r="61" spans="1:20">
      <c r="A61" s="31"/>
      <c r="B61" s="31"/>
      <c r="C61" s="31"/>
      <c r="D61" s="31"/>
      <c r="E61" s="31"/>
      <c r="F61" s="31"/>
      <c r="G61" s="31"/>
      <c r="H61" s="31"/>
      <c r="I61" s="31"/>
      <c r="J61" s="37" t="s">
        <v>264</v>
      </c>
      <c r="K61" s="52" t="s">
        <v>293</v>
      </c>
      <c r="L61" s="36"/>
      <c r="M61" s="31"/>
      <c r="N61" s="31"/>
      <c r="O61" s="31"/>
      <c r="P61" s="31"/>
      <c r="Q61" s="31"/>
      <c r="R61" s="31"/>
      <c r="S61" s="31"/>
      <c r="T61" s="31"/>
    </row>
  </sheetData>
  <customSheetViews>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1"/>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2"/>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3"/>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4"/>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6"/>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7"/>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8"/>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9"/>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10"/>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12"/>
  <headerFooter alignWithMargins="0"/>
  <colBreaks count="1" manualBreakCount="1">
    <brk id="10" max="1048575" man="1"/>
  </colBreaks>
  <legacyDrawing r:id="rId1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6"/>
  <sheetViews>
    <sheetView showGridLines="0" zoomScaleNormal="100" workbookViewId="0">
      <selection activeCell="C38" sqref="C38"/>
    </sheetView>
  </sheetViews>
  <sheetFormatPr defaultColWidth="8.85546875" defaultRowHeight="12.75"/>
  <cols>
    <col min="1" max="1" width="4.5703125" style="187" customWidth="1"/>
    <col min="2" max="2" width="48.42578125" style="187" customWidth="1"/>
    <col min="3" max="3" width="17.7109375" style="187" customWidth="1"/>
    <col min="4" max="4" width="16.140625" style="187" customWidth="1"/>
    <col min="5" max="5" width="16.85546875" style="187" customWidth="1"/>
    <col min="6" max="6" width="17.28515625" style="187" customWidth="1"/>
    <col min="7" max="7" width="4.42578125" style="187" customWidth="1"/>
    <col min="8" max="9" width="5.7109375" style="187" customWidth="1"/>
    <col min="10" max="10" width="20.140625" style="188" bestFit="1" customWidth="1"/>
    <col min="11" max="11" width="10.140625" style="188" bestFit="1" customWidth="1"/>
    <col min="12" max="12" width="20.140625" style="188" bestFit="1" customWidth="1"/>
    <col min="13" max="13" width="10.140625" style="188" bestFit="1" customWidth="1"/>
    <col min="14" max="14" width="5.7109375" style="187" customWidth="1"/>
    <col min="15" max="16384" width="8.85546875" style="187"/>
  </cols>
  <sheetData>
    <row r="1" spans="1:14">
      <c r="A1" s="182" t="s">
        <v>3461</v>
      </c>
      <c r="B1" s="183"/>
      <c r="C1" s="183"/>
      <c r="D1" s="184"/>
      <c r="E1" s="185"/>
      <c r="F1" s="183"/>
      <c r="G1" s="186">
        <v>119</v>
      </c>
    </row>
    <row r="2" spans="1:14" ht="12" customHeight="1">
      <c r="A2" s="4171" t="s">
        <v>294</v>
      </c>
      <c r="B2" s="4172"/>
      <c r="C2" s="4172"/>
      <c r="D2" s="4172"/>
      <c r="E2" s="4172"/>
      <c r="F2" s="4172"/>
      <c r="G2" s="4173"/>
    </row>
    <row r="3" spans="1:14" s="189" customFormat="1" ht="12" customHeight="1">
      <c r="A3" s="4174" t="s">
        <v>295</v>
      </c>
      <c r="B3" s="4175"/>
      <c r="C3" s="4175"/>
      <c r="D3" s="4175"/>
      <c r="E3" s="4175"/>
      <c r="F3" s="4175"/>
      <c r="G3" s="4176"/>
      <c r="H3" s="187"/>
      <c r="I3" s="187"/>
      <c r="J3" s="188"/>
      <c r="K3" s="188"/>
      <c r="L3" s="188"/>
      <c r="M3" s="188"/>
      <c r="N3" s="187"/>
    </row>
    <row r="4" spans="1:14" s="189" customFormat="1" ht="12" customHeight="1">
      <c r="A4" s="190"/>
      <c r="B4" s="191"/>
      <c r="C4" s="191"/>
      <c r="D4" s="191"/>
      <c r="E4" s="191"/>
      <c r="F4" s="191"/>
      <c r="G4" s="192"/>
      <c r="H4" s="187"/>
      <c r="I4" s="187"/>
      <c r="J4" s="188"/>
      <c r="K4" s="188"/>
      <c r="L4" s="188"/>
      <c r="M4" s="188"/>
      <c r="N4" s="187"/>
    </row>
    <row r="5" spans="1:14" s="189" customFormat="1" ht="12" customHeight="1">
      <c r="A5" s="193"/>
      <c r="B5" s="194"/>
      <c r="C5" s="194"/>
      <c r="D5" s="194"/>
      <c r="E5" s="194"/>
      <c r="F5" s="194"/>
      <c r="G5" s="195"/>
      <c r="H5" s="187"/>
      <c r="I5" s="187"/>
      <c r="J5" s="188"/>
      <c r="K5" s="188"/>
      <c r="L5" s="188"/>
      <c r="M5" s="188"/>
      <c r="N5" s="187"/>
    </row>
    <row r="6" spans="1:14" s="188" customFormat="1" ht="12" customHeight="1">
      <c r="A6" s="196" t="s">
        <v>153</v>
      </c>
      <c r="B6" s="194" t="s">
        <v>296</v>
      </c>
      <c r="C6" s="194"/>
      <c r="D6" s="194"/>
      <c r="E6" s="194"/>
      <c r="F6" s="194"/>
      <c r="G6" s="197"/>
      <c r="H6" s="187"/>
      <c r="I6" s="187"/>
      <c r="N6" s="187"/>
    </row>
    <row r="7" spans="1:14" s="188" customFormat="1" ht="12" customHeight="1">
      <c r="A7" s="198"/>
      <c r="B7" s="194" t="s">
        <v>297</v>
      </c>
      <c r="C7" s="194"/>
      <c r="D7" s="194"/>
      <c r="E7" s="194"/>
      <c r="F7" s="194"/>
      <c r="G7" s="197"/>
      <c r="H7" s="187"/>
      <c r="I7" s="187"/>
      <c r="N7" s="187"/>
    </row>
    <row r="8" spans="1:14" s="188" customFormat="1" ht="12" customHeight="1">
      <c r="A8" s="198"/>
      <c r="B8" s="194" t="s">
        <v>298</v>
      </c>
      <c r="C8" s="194"/>
      <c r="D8" s="194"/>
      <c r="E8" s="194"/>
      <c r="F8" s="194"/>
      <c r="G8" s="197"/>
      <c r="H8" s="187"/>
      <c r="I8" s="187"/>
      <c r="N8" s="187"/>
    </row>
    <row r="9" spans="1:14" s="188" customFormat="1" ht="12" customHeight="1">
      <c r="A9" s="198"/>
      <c r="B9" s="194" t="s">
        <v>299</v>
      </c>
      <c r="C9" s="194"/>
      <c r="D9" s="194"/>
      <c r="E9" s="194"/>
      <c r="F9" s="194"/>
      <c r="G9" s="197"/>
      <c r="H9" s="187"/>
      <c r="I9" s="187"/>
      <c r="N9" s="187"/>
    </row>
    <row r="10" spans="1:14" s="188" customFormat="1" ht="12" customHeight="1">
      <c r="A10" s="198"/>
      <c r="B10" s="194" t="s">
        <v>300</v>
      </c>
      <c r="C10" s="194"/>
      <c r="D10" s="194"/>
      <c r="E10" s="194"/>
      <c r="F10" s="194"/>
      <c r="G10" s="197"/>
      <c r="H10" s="187"/>
      <c r="I10" s="187"/>
      <c r="N10" s="187"/>
    </row>
    <row r="11" spans="1:14" s="189" customFormat="1" ht="12" customHeight="1">
      <c r="A11" s="198"/>
      <c r="B11" s="194" t="s">
        <v>301</v>
      </c>
      <c r="C11" s="194"/>
      <c r="D11" s="194"/>
      <c r="E11" s="194"/>
      <c r="F11" s="194"/>
      <c r="G11" s="197"/>
      <c r="H11" s="187"/>
      <c r="I11" s="187"/>
      <c r="J11" s="188"/>
      <c r="K11" s="188"/>
      <c r="L11" s="188"/>
      <c r="M11" s="188"/>
      <c r="N11" s="187"/>
    </row>
    <row r="12" spans="1:14" s="189" customFormat="1" ht="12" customHeight="1">
      <c r="A12" s="196" t="s">
        <v>157</v>
      </c>
      <c r="B12" s="194" t="s">
        <v>302</v>
      </c>
      <c r="C12" s="194"/>
      <c r="D12" s="194"/>
      <c r="E12" s="194"/>
      <c r="F12" s="194"/>
      <c r="G12" s="197"/>
      <c r="H12" s="187"/>
      <c r="I12" s="187"/>
      <c r="J12" s="188"/>
      <c r="K12" s="188"/>
      <c r="L12" s="188"/>
      <c r="M12" s="188"/>
      <c r="N12" s="187"/>
    </row>
    <row r="13" spans="1:14" s="189" customFormat="1" ht="12" customHeight="1">
      <c r="A13" s="198"/>
      <c r="B13" s="194" t="s">
        <v>303</v>
      </c>
      <c r="C13" s="194"/>
      <c r="D13" s="194"/>
      <c r="E13" s="194"/>
      <c r="F13" s="194"/>
      <c r="G13" s="197"/>
      <c r="H13" s="187"/>
      <c r="I13" s="187"/>
      <c r="J13" s="188"/>
      <c r="K13" s="188"/>
      <c r="L13" s="188"/>
      <c r="M13" s="188"/>
      <c r="N13" s="187"/>
    </row>
    <row r="14" spans="1:14" s="189" customFormat="1" ht="12" customHeight="1">
      <c r="A14" s="198"/>
      <c r="B14" s="194" t="s">
        <v>304</v>
      </c>
      <c r="C14" s="194"/>
      <c r="D14" s="194"/>
      <c r="E14" s="194"/>
      <c r="F14" s="194"/>
      <c r="G14" s="197"/>
      <c r="H14" s="187"/>
      <c r="I14" s="187"/>
      <c r="J14" s="188"/>
      <c r="K14" s="188"/>
      <c r="L14" s="188"/>
      <c r="M14" s="188"/>
      <c r="N14" s="187"/>
    </row>
    <row r="15" spans="1:14" s="189" customFormat="1" ht="12" customHeight="1">
      <c r="A15" s="198"/>
      <c r="B15" s="194" t="s">
        <v>305</v>
      </c>
      <c r="C15" s="194"/>
      <c r="D15" s="194"/>
      <c r="E15" s="194"/>
      <c r="F15" s="194"/>
      <c r="G15" s="197"/>
      <c r="H15" s="187"/>
      <c r="I15" s="187"/>
      <c r="J15" s="188"/>
      <c r="K15" s="188"/>
      <c r="L15" s="188"/>
      <c r="M15" s="188"/>
      <c r="N15" s="187"/>
    </row>
    <row r="16" spans="1:14" s="189" customFormat="1" ht="12" customHeight="1">
      <c r="A16" s="198"/>
      <c r="B16" s="194" t="s">
        <v>306</v>
      </c>
      <c r="C16" s="194"/>
      <c r="D16" s="194"/>
      <c r="E16" s="194"/>
      <c r="F16" s="194"/>
      <c r="G16" s="197"/>
      <c r="H16" s="187"/>
      <c r="I16" s="187"/>
      <c r="J16" s="188"/>
      <c r="K16" s="188"/>
      <c r="L16" s="188"/>
      <c r="M16" s="188"/>
      <c r="N16" s="187"/>
    </row>
    <row r="17" spans="1:14" s="189" customFormat="1" ht="12" customHeight="1">
      <c r="A17" s="196" t="s">
        <v>162</v>
      </c>
      <c r="B17" s="194" t="s">
        <v>307</v>
      </c>
      <c r="C17" s="194"/>
      <c r="D17" s="194"/>
      <c r="E17" s="194"/>
      <c r="F17" s="194"/>
      <c r="G17" s="197"/>
      <c r="H17" s="187"/>
      <c r="I17" s="187"/>
      <c r="J17" s="188"/>
      <c r="K17" s="188"/>
      <c r="L17" s="188"/>
      <c r="M17" s="188"/>
      <c r="N17" s="187"/>
    </row>
    <row r="18" spans="1:14" s="189" customFormat="1" ht="12" customHeight="1">
      <c r="A18" s="196" t="s">
        <v>155</v>
      </c>
      <c r="B18" s="194" t="s">
        <v>308</v>
      </c>
      <c r="C18" s="194"/>
      <c r="D18" s="194"/>
      <c r="E18" s="194"/>
      <c r="F18" s="194"/>
      <c r="G18" s="197"/>
      <c r="H18" s="187"/>
      <c r="I18" s="187"/>
      <c r="J18" s="188"/>
      <c r="K18" s="188"/>
      <c r="L18" s="188"/>
      <c r="M18" s="188"/>
      <c r="N18" s="187"/>
    </row>
    <row r="19" spans="1:14" s="189" customFormat="1" ht="12" customHeight="1">
      <c r="A19" s="196" t="s">
        <v>164</v>
      </c>
      <c r="B19" s="194" t="s">
        <v>309</v>
      </c>
      <c r="C19" s="194"/>
      <c r="D19" s="194"/>
      <c r="E19" s="194"/>
      <c r="F19" s="194"/>
      <c r="G19" s="197"/>
      <c r="H19" s="187"/>
      <c r="I19" s="187"/>
      <c r="J19" s="188"/>
      <c r="K19" s="188"/>
      <c r="L19" s="188"/>
      <c r="M19" s="188"/>
      <c r="N19" s="187"/>
    </row>
    <row r="20" spans="1:14" s="189" customFormat="1" ht="12" customHeight="1">
      <c r="A20" s="198"/>
      <c r="B20" s="194" t="s">
        <v>310</v>
      </c>
      <c r="C20" s="194"/>
      <c r="D20" s="194"/>
      <c r="E20" s="194"/>
      <c r="F20" s="194"/>
      <c r="G20" s="197"/>
      <c r="H20" s="187"/>
      <c r="I20" s="187"/>
      <c r="J20" s="188"/>
      <c r="K20" s="188"/>
      <c r="L20" s="188"/>
      <c r="M20" s="188"/>
      <c r="N20" s="187"/>
    </row>
    <row r="21" spans="1:14" s="189" customFormat="1" ht="12" customHeight="1">
      <c r="A21" s="198"/>
      <c r="B21" s="194" t="s">
        <v>311</v>
      </c>
      <c r="C21" s="194"/>
      <c r="D21" s="194"/>
      <c r="E21" s="194"/>
      <c r="F21" s="194"/>
      <c r="G21" s="197"/>
      <c r="H21" s="187"/>
      <c r="I21" s="187"/>
      <c r="J21" s="188"/>
      <c r="K21" s="188"/>
      <c r="L21" s="188"/>
      <c r="M21" s="188"/>
      <c r="N21" s="187"/>
    </row>
    <row r="22" spans="1:14" s="189" customFormat="1" ht="12" customHeight="1">
      <c r="A22" s="198"/>
      <c r="B22" s="194" t="s">
        <v>312</v>
      </c>
      <c r="C22" s="194"/>
      <c r="D22" s="194"/>
      <c r="E22" s="194"/>
      <c r="F22" s="194"/>
      <c r="G22" s="197"/>
      <c r="H22" s="187"/>
      <c r="I22" s="187"/>
      <c r="J22" s="188"/>
      <c r="K22" s="188"/>
      <c r="L22" s="188"/>
      <c r="M22" s="188"/>
      <c r="N22" s="187"/>
    </row>
    <row r="23" spans="1:14" s="189" customFormat="1" ht="12" customHeight="1">
      <c r="A23" s="196" t="s">
        <v>313</v>
      </c>
      <c r="B23" s="194" t="s">
        <v>314</v>
      </c>
      <c r="C23" s="194"/>
      <c r="D23" s="194"/>
      <c r="E23" s="194"/>
      <c r="F23" s="194"/>
      <c r="G23" s="197"/>
      <c r="H23" s="187"/>
      <c r="I23" s="187"/>
      <c r="J23" s="188"/>
      <c r="K23" s="188"/>
      <c r="L23" s="188"/>
      <c r="M23" s="188"/>
      <c r="N23" s="187"/>
    </row>
    <row r="24" spans="1:14" s="189" customFormat="1" ht="12" customHeight="1">
      <c r="A24" s="198"/>
      <c r="B24" s="194" t="s">
        <v>315</v>
      </c>
      <c r="C24" s="194"/>
      <c r="D24" s="194"/>
      <c r="E24" s="194"/>
      <c r="F24" s="194"/>
      <c r="G24" s="197"/>
      <c r="H24" s="187"/>
      <c r="I24" s="187"/>
      <c r="J24" s="188"/>
      <c r="K24" s="188"/>
      <c r="L24" s="188"/>
      <c r="M24" s="188"/>
      <c r="N24" s="187"/>
    </row>
    <row r="25" spans="1:14" s="189" customFormat="1" ht="13.5" customHeight="1">
      <c r="A25" s="199" t="s">
        <v>316</v>
      </c>
      <c r="B25" s="200"/>
      <c r="C25" s="201"/>
      <c r="D25" s="201"/>
      <c r="E25" s="201"/>
      <c r="F25" s="201"/>
      <c r="G25" s="202"/>
      <c r="H25" s="187"/>
      <c r="I25" s="187"/>
      <c r="J25" s="188"/>
      <c r="K25" s="188"/>
      <c r="L25" s="188"/>
      <c r="M25" s="188"/>
      <c r="N25" s="187"/>
    </row>
    <row r="26" spans="1:14" s="189" customFormat="1" ht="6" customHeight="1">
      <c r="A26" s="203"/>
      <c r="B26" s="204"/>
      <c r="C26" s="205"/>
      <c r="D26" s="205"/>
      <c r="E26" s="205"/>
      <c r="F26" s="205"/>
      <c r="G26" s="206"/>
      <c r="H26" s="187"/>
      <c r="I26" s="187"/>
      <c r="J26" s="188"/>
      <c r="K26" s="188"/>
      <c r="L26" s="188"/>
      <c r="M26" s="188"/>
      <c r="N26" s="187"/>
    </row>
    <row r="27" spans="1:14" s="189" customFormat="1" ht="11.1" customHeight="1">
      <c r="A27" s="207"/>
      <c r="B27" s="208"/>
      <c r="C27" s="194"/>
      <c r="D27" s="209"/>
      <c r="E27" s="210"/>
      <c r="F27" s="210"/>
      <c r="G27" s="211"/>
      <c r="H27" s="187"/>
      <c r="I27" s="187"/>
      <c r="J27" s="188"/>
      <c r="K27" s="188"/>
      <c r="L27" s="188"/>
      <c r="M27" s="188"/>
      <c r="N27" s="187"/>
    </row>
    <row r="28" spans="1:14" s="189" customFormat="1" ht="11.1" customHeight="1">
      <c r="A28" s="211" t="s">
        <v>7</v>
      </c>
      <c r="B28" s="208"/>
      <c r="C28" s="212" t="s">
        <v>317</v>
      </c>
      <c r="D28" s="213" t="s">
        <v>318</v>
      </c>
      <c r="E28" s="214" t="s">
        <v>319</v>
      </c>
      <c r="F28" s="214" t="s">
        <v>320</v>
      </c>
      <c r="G28" s="211" t="s">
        <v>7</v>
      </c>
      <c r="H28" s="187"/>
      <c r="I28" s="187"/>
      <c r="J28" s="188"/>
      <c r="K28" s="188"/>
      <c r="L28" s="188"/>
      <c r="M28" s="188"/>
      <c r="N28" s="187"/>
    </row>
    <row r="29" spans="1:14" s="189" customFormat="1" ht="11.1" customHeight="1">
      <c r="A29" s="211" t="s">
        <v>17</v>
      </c>
      <c r="B29" s="215" t="s">
        <v>184</v>
      </c>
      <c r="C29" s="212" t="s">
        <v>321</v>
      </c>
      <c r="D29" s="213" t="s">
        <v>322</v>
      </c>
      <c r="E29" s="214" t="s">
        <v>323</v>
      </c>
      <c r="F29" s="214" t="s">
        <v>324</v>
      </c>
      <c r="G29" s="211" t="s">
        <v>17</v>
      </c>
      <c r="H29" s="187"/>
      <c r="I29" s="187"/>
      <c r="J29" s="188"/>
      <c r="K29" s="188"/>
      <c r="L29" s="188"/>
      <c r="M29" s="188"/>
      <c r="N29" s="187"/>
    </row>
    <row r="30" spans="1:14" s="189" customFormat="1" ht="11.1" customHeight="1">
      <c r="A30" s="207"/>
      <c r="B30" s="215"/>
      <c r="C30" s="212"/>
      <c r="D30" s="213"/>
      <c r="E30" s="214"/>
      <c r="F30" s="214" t="s">
        <v>325</v>
      </c>
      <c r="G30" s="211"/>
      <c r="H30" s="187"/>
      <c r="I30" s="187"/>
      <c r="J30" s="188"/>
      <c r="K30" s="188"/>
      <c r="L30" s="188"/>
      <c r="M30" s="188"/>
      <c r="N30" s="187"/>
    </row>
    <row r="31" spans="1:14" s="189" customFormat="1" ht="11.1" customHeight="1">
      <c r="A31" s="207"/>
      <c r="B31" s="215" t="s">
        <v>24</v>
      </c>
      <c r="C31" s="216" t="s">
        <v>25</v>
      </c>
      <c r="D31" s="217" t="s">
        <v>26</v>
      </c>
      <c r="E31" s="218" t="s">
        <v>27</v>
      </c>
      <c r="F31" s="214" t="s">
        <v>28</v>
      </c>
      <c r="G31" s="219"/>
      <c r="H31" s="187"/>
      <c r="I31" s="187"/>
      <c r="J31" s="220"/>
      <c r="K31" s="220"/>
      <c r="L31" s="220"/>
      <c r="M31" s="220"/>
      <c r="N31" s="187"/>
    </row>
    <row r="32" spans="1:14" s="189" customFormat="1" ht="12" customHeight="1">
      <c r="A32" s="221">
        <f>+A31+1</f>
        <v>1</v>
      </c>
      <c r="B32" s="222"/>
      <c r="C32" s="223"/>
      <c r="D32" s="224"/>
      <c r="E32" s="225"/>
      <c r="F32" s="226"/>
      <c r="G32" s="221">
        <f t="shared" ref="G32:G56" si="0">+A32</f>
        <v>1</v>
      </c>
      <c r="H32" s="187"/>
      <c r="I32" s="187"/>
      <c r="J32" s="188"/>
      <c r="K32" s="188"/>
      <c r="L32" s="188"/>
      <c r="M32" s="188"/>
      <c r="N32" s="187"/>
    </row>
    <row r="33" spans="1:14" s="189" customFormat="1" ht="12" customHeight="1">
      <c r="A33" s="221">
        <f>+A32+1</f>
        <v>2</v>
      </c>
      <c r="B33" s="227"/>
      <c r="C33" s="223"/>
      <c r="D33" s="224"/>
      <c r="E33" s="225"/>
      <c r="F33" s="226"/>
      <c r="G33" s="221">
        <f t="shared" si="0"/>
        <v>2</v>
      </c>
      <c r="H33" s="187"/>
      <c r="I33" s="187"/>
      <c r="J33" s="188"/>
      <c r="K33" s="188"/>
      <c r="L33" s="188"/>
      <c r="M33" s="188"/>
      <c r="N33" s="187"/>
    </row>
    <row r="34" spans="1:14" s="189" customFormat="1" ht="12" customHeight="1">
      <c r="A34" s="221">
        <f t="shared" ref="A34:A56" si="1">+A33+1</f>
        <v>3</v>
      </c>
      <c r="B34" s="227"/>
      <c r="C34" s="223"/>
      <c r="D34" s="224"/>
      <c r="E34" s="225"/>
      <c r="F34" s="226"/>
      <c r="G34" s="221">
        <f t="shared" si="0"/>
        <v>3</v>
      </c>
      <c r="H34" s="187"/>
      <c r="I34" s="187"/>
      <c r="J34" s="188"/>
      <c r="K34" s="188"/>
      <c r="L34" s="188"/>
      <c r="M34" s="188"/>
      <c r="N34" s="187"/>
    </row>
    <row r="35" spans="1:14" s="189" customFormat="1" ht="12" customHeight="1">
      <c r="A35" s="221">
        <f t="shared" si="1"/>
        <v>4</v>
      </c>
      <c r="B35" s="227"/>
      <c r="C35" s="223"/>
      <c r="D35" s="224"/>
      <c r="E35" s="225"/>
      <c r="F35" s="226"/>
      <c r="G35" s="221">
        <f t="shared" si="0"/>
        <v>4</v>
      </c>
      <c r="H35" s="187"/>
      <c r="I35" s="187"/>
      <c r="J35" s="188"/>
      <c r="K35" s="188"/>
      <c r="L35" s="188"/>
      <c r="M35" s="188"/>
      <c r="N35" s="187"/>
    </row>
    <row r="36" spans="1:14" s="189" customFormat="1" ht="12" customHeight="1">
      <c r="A36" s="221">
        <f t="shared" si="1"/>
        <v>5</v>
      </c>
      <c r="B36" s="222"/>
      <c r="C36" s="223"/>
      <c r="D36" s="224"/>
      <c r="E36" s="225"/>
      <c r="F36" s="226"/>
      <c r="G36" s="221">
        <f t="shared" si="0"/>
        <v>5</v>
      </c>
      <c r="H36" s="187"/>
      <c r="I36" s="187"/>
      <c r="J36" s="188"/>
      <c r="K36" s="188"/>
      <c r="L36" s="188"/>
      <c r="M36" s="188"/>
      <c r="N36" s="187"/>
    </row>
    <row r="37" spans="1:14" s="189" customFormat="1" ht="12" customHeight="1">
      <c r="A37" s="221">
        <f t="shared" si="1"/>
        <v>6</v>
      </c>
      <c r="B37" s="227"/>
      <c r="C37" s="223"/>
      <c r="D37" s="224"/>
      <c r="E37" s="225"/>
      <c r="F37" s="226"/>
      <c r="G37" s="221">
        <f t="shared" si="0"/>
        <v>6</v>
      </c>
      <c r="H37" s="187"/>
      <c r="I37" s="187"/>
      <c r="J37" s="188"/>
      <c r="K37" s="188"/>
      <c r="L37" s="188"/>
      <c r="M37" s="188"/>
      <c r="N37" s="187"/>
    </row>
    <row r="38" spans="1:14" s="189" customFormat="1" ht="12" customHeight="1">
      <c r="A38" s="221">
        <f t="shared" si="1"/>
        <v>7</v>
      </c>
      <c r="B38" s="222"/>
      <c r="C38" s="223"/>
      <c r="D38" s="224"/>
      <c r="E38" s="225"/>
      <c r="F38" s="226"/>
      <c r="G38" s="221">
        <f t="shared" si="0"/>
        <v>7</v>
      </c>
      <c r="H38" s="187"/>
      <c r="I38" s="187"/>
      <c r="J38" s="188"/>
      <c r="K38" s="188"/>
      <c r="L38" s="188"/>
      <c r="M38" s="188"/>
      <c r="N38" s="187"/>
    </row>
    <row r="39" spans="1:14" s="189" customFormat="1" ht="12" customHeight="1">
      <c r="A39" s="221">
        <f t="shared" si="1"/>
        <v>8</v>
      </c>
      <c r="B39" s="222"/>
      <c r="C39" s="223"/>
      <c r="D39" s="224"/>
      <c r="E39" s="225"/>
      <c r="F39" s="226"/>
      <c r="G39" s="221">
        <f t="shared" si="0"/>
        <v>8</v>
      </c>
      <c r="H39" s="187"/>
      <c r="I39" s="187"/>
      <c r="J39" s="188"/>
      <c r="K39" s="188"/>
      <c r="L39" s="188"/>
      <c r="M39" s="188"/>
      <c r="N39" s="187"/>
    </row>
    <row r="40" spans="1:14" s="189" customFormat="1" ht="12" customHeight="1">
      <c r="A40" s="221">
        <f t="shared" si="1"/>
        <v>9</v>
      </c>
      <c r="B40" s="222"/>
      <c r="C40" s="223"/>
      <c r="D40" s="224"/>
      <c r="E40" s="225"/>
      <c r="F40" s="226"/>
      <c r="G40" s="221">
        <f t="shared" si="0"/>
        <v>9</v>
      </c>
      <c r="H40" s="187"/>
      <c r="I40" s="187"/>
      <c r="J40" s="188"/>
      <c r="K40" s="188"/>
      <c r="L40" s="188"/>
      <c r="M40" s="188"/>
      <c r="N40" s="187"/>
    </row>
    <row r="41" spans="1:14" s="189" customFormat="1" ht="12" customHeight="1">
      <c r="A41" s="221">
        <f t="shared" si="1"/>
        <v>10</v>
      </c>
      <c r="B41" s="222"/>
      <c r="C41" s="223"/>
      <c r="D41" s="224"/>
      <c r="E41" s="225"/>
      <c r="F41" s="226"/>
      <c r="G41" s="221">
        <f t="shared" si="0"/>
        <v>10</v>
      </c>
      <c r="H41" s="187"/>
      <c r="I41" s="187"/>
      <c r="J41" s="188"/>
      <c r="K41" s="188"/>
      <c r="L41" s="188"/>
      <c r="M41" s="188"/>
      <c r="N41" s="187"/>
    </row>
    <row r="42" spans="1:14" s="189" customFormat="1" ht="12" customHeight="1">
      <c r="A42" s="221">
        <f t="shared" si="1"/>
        <v>11</v>
      </c>
      <c r="B42" s="222"/>
      <c r="C42" s="223"/>
      <c r="D42" s="224"/>
      <c r="E42" s="225"/>
      <c r="F42" s="226"/>
      <c r="G42" s="221">
        <f t="shared" si="0"/>
        <v>11</v>
      </c>
      <c r="H42" s="187"/>
      <c r="I42" s="187"/>
      <c r="J42" s="188"/>
      <c r="K42" s="188"/>
      <c r="L42" s="188"/>
      <c r="M42" s="188"/>
      <c r="N42" s="187"/>
    </row>
    <row r="43" spans="1:14" s="189" customFormat="1" ht="12" customHeight="1">
      <c r="A43" s="221">
        <f t="shared" si="1"/>
        <v>12</v>
      </c>
      <c r="B43" s="222"/>
      <c r="C43" s="223"/>
      <c r="D43" s="224"/>
      <c r="E43" s="225"/>
      <c r="F43" s="226"/>
      <c r="G43" s="221">
        <f t="shared" si="0"/>
        <v>12</v>
      </c>
      <c r="H43" s="187"/>
      <c r="I43" s="187"/>
      <c r="J43" s="188"/>
      <c r="K43" s="188"/>
      <c r="L43" s="188"/>
      <c r="M43" s="188"/>
      <c r="N43" s="187"/>
    </row>
    <row r="44" spans="1:14" s="189" customFormat="1" ht="12" customHeight="1">
      <c r="A44" s="221">
        <f t="shared" si="1"/>
        <v>13</v>
      </c>
      <c r="B44" s="222"/>
      <c r="C44" s="223"/>
      <c r="D44" s="224"/>
      <c r="E44" s="225"/>
      <c r="F44" s="226"/>
      <c r="G44" s="221">
        <f t="shared" si="0"/>
        <v>13</v>
      </c>
      <c r="H44" s="187"/>
      <c r="I44" s="187"/>
      <c r="J44" s="188"/>
      <c r="K44" s="188"/>
      <c r="L44" s="188"/>
      <c r="M44" s="188"/>
      <c r="N44" s="187"/>
    </row>
    <row r="45" spans="1:14" s="189" customFormat="1" ht="12" customHeight="1">
      <c r="A45" s="221">
        <f t="shared" si="1"/>
        <v>14</v>
      </c>
      <c r="B45" s="222"/>
      <c r="C45" s="223"/>
      <c r="D45" s="224"/>
      <c r="E45" s="225"/>
      <c r="F45" s="226"/>
      <c r="G45" s="221">
        <f t="shared" si="0"/>
        <v>14</v>
      </c>
      <c r="H45" s="187"/>
      <c r="I45" s="187"/>
      <c r="J45" s="188"/>
      <c r="K45" s="188"/>
      <c r="L45" s="188"/>
      <c r="M45" s="188"/>
      <c r="N45" s="187"/>
    </row>
    <row r="46" spans="1:14" s="189" customFormat="1" ht="12" customHeight="1">
      <c r="A46" s="221">
        <f t="shared" si="1"/>
        <v>15</v>
      </c>
      <c r="B46" s="222"/>
      <c r="C46" s="223"/>
      <c r="D46" s="224"/>
      <c r="E46" s="225"/>
      <c r="F46" s="226"/>
      <c r="G46" s="221">
        <f t="shared" si="0"/>
        <v>15</v>
      </c>
      <c r="H46" s="187"/>
      <c r="I46" s="187"/>
      <c r="J46" s="188"/>
      <c r="K46" s="188"/>
      <c r="L46" s="188"/>
      <c r="M46" s="188"/>
      <c r="N46" s="187"/>
    </row>
    <row r="47" spans="1:14" s="189" customFormat="1" ht="12" customHeight="1">
      <c r="A47" s="221">
        <f t="shared" si="1"/>
        <v>16</v>
      </c>
      <c r="B47" s="222"/>
      <c r="C47" s="223"/>
      <c r="D47" s="224"/>
      <c r="E47" s="225"/>
      <c r="F47" s="226"/>
      <c r="G47" s="221">
        <f t="shared" si="0"/>
        <v>16</v>
      </c>
      <c r="H47" s="187"/>
      <c r="I47" s="187"/>
      <c r="J47" s="188"/>
      <c r="K47" s="188"/>
      <c r="L47" s="188"/>
      <c r="M47" s="188"/>
      <c r="N47" s="187"/>
    </row>
    <row r="48" spans="1:14" s="189" customFormat="1" ht="12" customHeight="1">
      <c r="A48" s="221">
        <f t="shared" si="1"/>
        <v>17</v>
      </c>
      <c r="B48" s="222"/>
      <c r="C48" s="228"/>
      <c r="D48" s="229"/>
      <c r="E48" s="230"/>
      <c r="F48" s="231"/>
      <c r="G48" s="221">
        <f t="shared" si="0"/>
        <v>17</v>
      </c>
      <c r="H48" s="187"/>
      <c r="I48" s="187"/>
      <c r="J48" s="188"/>
      <c r="K48" s="188"/>
      <c r="L48" s="188"/>
      <c r="M48" s="188"/>
      <c r="N48" s="187"/>
    </row>
    <row r="49" spans="1:14" s="189" customFormat="1" ht="12" customHeight="1">
      <c r="A49" s="221">
        <f t="shared" si="1"/>
        <v>18</v>
      </c>
      <c r="B49" s="222"/>
      <c r="C49" s="223"/>
      <c r="D49" s="224"/>
      <c r="E49" s="225"/>
      <c r="F49" s="226"/>
      <c r="G49" s="221">
        <f t="shared" si="0"/>
        <v>18</v>
      </c>
      <c r="H49" s="187"/>
      <c r="I49" s="187"/>
      <c r="J49" s="188"/>
      <c r="K49" s="188"/>
      <c r="L49" s="188"/>
      <c r="M49" s="188"/>
      <c r="N49" s="187"/>
    </row>
    <row r="50" spans="1:14" s="189" customFormat="1" ht="12" customHeight="1">
      <c r="A50" s="221">
        <f t="shared" si="1"/>
        <v>19</v>
      </c>
      <c r="B50" s="222"/>
      <c r="C50" s="223"/>
      <c r="D50" s="224"/>
      <c r="E50" s="225"/>
      <c r="F50" s="226"/>
      <c r="G50" s="221">
        <f t="shared" si="0"/>
        <v>19</v>
      </c>
      <c r="H50" s="187"/>
      <c r="I50" s="187"/>
      <c r="J50" s="188"/>
      <c r="K50" s="188"/>
      <c r="L50" s="188"/>
      <c r="M50" s="188"/>
      <c r="N50" s="187"/>
    </row>
    <row r="51" spans="1:14" s="189" customFormat="1" ht="12" customHeight="1">
      <c r="A51" s="221">
        <f t="shared" si="1"/>
        <v>20</v>
      </c>
      <c r="B51" s="222"/>
      <c r="C51" s="223"/>
      <c r="D51" s="224"/>
      <c r="E51" s="225"/>
      <c r="F51" s="226"/>
      <c r="G51" s="221">
        <f t="shared" si="0"/>
        <v>20</v>
      </c>
      <c r="H51" s="187"/>
      <c r="I51" s="187"/>
      <c r="J51" s="188"/>
      <c r="K51" s="188"/>
      <c r="L51" s="188"/>
      <c r="M51" s="188"/>
      <c r="N51" s="187"/>
    </row>
    <row r="52" spans="1:14" s="189" customFormat="1" ht="12" customHeight="1">
      <c r="A52" s="221">
        <f t="shared" si="1"/>
        <v>21</v>
      </c>
      <c r="B52" s="222"/>
      <c r="C52" s="223"/>
      <c r="D52" s="224"/>
      <c r="E52" s="225"/>
      <c r="F52" s="226"/>
      <c r="G52" s="221">
        <f t="shared" si="0"/>
        <v>21</v>
      </c>
      <c r="H52" s="187"/>
      <c r="I52" s="187"/>
      <c r="J52" s="188"/>
      <c r="K52" s="188"/>
      <c r="L52" s="188"/>
      <c r="M52" s="188"/>
      <c r="N52" s="187"/>
    </row>
    <row r="53" spans="1:14" s="189" customFormat="1" ht="12" customHeight="1">
      <c r="A53" s="221">
        <f t="shared" si="1"/>
        <v>22</v>
      </c>
      <c r="B53" s="222"/>
      <c r="C53" s="223"/>
      <c r="D53" s="224"/>
      <c r="E53" s="225"/>
      <c r="F53" s="226"/>
      <c r="G53" s="221">
        <f t="shared" si="0"/>
        <v>22</v>
      </c>
      <c r="H53" s="187"/>
      <c r="I53" s="187"/>
      <c r="J53" s="188"/>
      <c r="K53" s="188"/>
      <c r="L53" s="188"/>
      <c r="M53" s="188"/>
      <c r="N53" s="187"/>
    </row>
    <row r="54" spans="1:14" s="189" customFormat="1" ht="12" customHeight="1">
      <c r="A54" s="221">
        <f t="shared" si="1"/>
        <v>23</v>
      </c>
      <c r="B54" s="222"/>
      <c r="C54" s="223"/>
      <c r="D54" s="224"/>
      <c r="E54" s="225"/>
      <c r="F54" s="226"/>
      <c r="G54" s="221">
        <f t="shared" si="0"/>
        <v>23</v>
      </c>
      <c r="H54" s="187"/>
      <c r="I54" s="187"/>
      <c r="J54" s="188"/>
      <c r="K54" s="188"/>
      <c r="L54" s="188"/>
      <c r="M54" s="188"/>
      <c r="N54" s="187"/>
    </row>
    <row r="55" spans="1:14" s="189" customFormat="1" ht="12" customHeight="1">
      <c r="A55" s="221">
        <f t="shared" si="1"/>
        <v>24</v>
      </c>
      <c r="B55" s="222"/>
      <c r="C55" s="223"/>
      <c r="D55" s="224"/>
      <c r="E55" s="225"/>
      <c r="F55" s="226"/>
      <c r="G55" s="221">
        <f t="shared" si="0"/>
        <v>24</v>
      </c>
      <c r="H55" s="187"/>
      <c r="I55" s="187"/>
      <c r="J55" s="188"/>
      <c r="K55" s="188"/>
      <c r="L55" s="188"/>
      <c r="M55" s="188"/>
      <c r="N55" s="187"/>
    </row>
    <row r="56" spans="1:14" s="189" customFormat="1" ht="12" customHeight="1">
      <c r="A56" s="221">
        <f t="shared" si="1"/>
        <v>25</v>
      </c>
      <c r="B56" s="232" t="s">
        <v>16</v>
      </c>
      <c r="C56" s="228">
        <f>SUM(C32:C55)</f>
        <v>0</v>
      </c>
      <c r="D56" s="224">
        <f>SUM(D32:D55)</f>
        <v>0</v>
      </c>
      <c r="E56" s="233">
        <f>SUM(E32:E55)</f>
        <v>0</v>
      </c>
      <c r="F56" s="231" t="s">
        <v>104</v>
      </c>
      <c r="G56" s="221">
        <f t="shared" si="0"/>
        <v>25</v>
      </c>
      <c r="H56" s="187"/>
      <c r="I56" s="187"/>
      <c r="J56" s="188"/>
      <c r="K56" s="188"/>
      <c r="L56" s="188"/>
      <c r="M56" s="188"/>
      <c r="N56" s="187"/>
    </row>
    <row r="57" spans="1:14" s="189" customFormat="1" ht="19.5" customHeight="1">
      <c r="A57" s="199" t="s">
        <v>326</v>
      </c>
      <c r="B57" s="200"/>
      <c r="C57" s="201"/>
      <c r="D57" s="201"/>
      <c r="E57" s="201"/>
      <c r="F57" s="201"/>
      <c r="G57" s="234"/>
      <c r="H57" s="187"/>
      <c r="I57" s="187"/>
      <c r="J57" s="188"/>
      <c r="K57" s="188"/>
      <c r="L57" s="188"/>
      <c r="M57" s="188"/>
      <c r="N57" s="187"/>
    </row>
    <row r="58" spans="1:14" s="189" customFormat="1" ht="12" customHeight="1">
      <c r="A58" s="221">
        <f>+A56+1</f>
        <v>26</v>
      </c>
      <c r="B58" s="222"/>
      <c r="C58" s="229"/>
      <c r="D58" s="229"/>
      <c r="E58" s="230"/>
      <c r="F58" s="231"/>
      <c r="G58" s="235">
        <f t="shared" ref="G58:G71" si="2">+A58</f>
        <v>26</v>
      </c>
      <c r="H58" s="187"/>
      <c r="I58" s="187"/>
      <c r="J58" s="188"/>
      <c r="K58" s="188"/>
      <c r="L58" s="188"/>
      <c r="M58" s="188"/>
      <c r="N58" s="187"/>
    </row>
    <row r="59" spans="1:14" s="189" customFormat="1" ht="12" customHeight="1">
      <c r="A59" s="221">
        <f t="shared" ref="A59:A71" si="3">+A58+1</f>
        <v>27</v>
      </c>
      <c r="B59" s="222"/>
      <c r="C59" s="228"/>
      <c r="D59" s="229"/>
      <c r="E59" s="230"/>
      <c r="F59" s="231"/>
      <c r="G59" s="235">
        <f t="shared" si="2"/>
        <v>27</v>
      </c>
      <c r="H59" s="187"/>
      <c r="I59" s="187"/>
      <c r="J59" s="188"/>
      <c r="K59" s="188"/>
      <c r="L59" s="188"/>
      <c r="M59" s="188"/>
      <c r="N59" s="187"/>
    </row>
    <row r="60" spans="1:14" s="189" customFormat="1" ht="12" customHeight="1">
      <c r="A60" s="221">
        <f t="shared" si="3"/>
        <v>28</v>
      </c>
      <c r="B60" s="222"/>
      <c r="C60" s="228"/>
      <c r="D60" s="229"/>
      <c r="E60" s="230"/>
      <c r="F60" s="231"/>
      <c r="G60" s="235">
        <f t="shared" si="2"/>
        <v>28</v>
      </c>
      <c r="H60" s="187"/>
      <c r="I60" s="187"/>
      <c r="J60" s="188"/>
      <c r="K60" s="188"/>
      <c r="L60" s="188"/>
      <c r="M60" s="188"/>
      <c r="N60" s="187"/>
    </row>
    <row r="61" spans="1:14" s="189" customFormat="1" ht="12" customHeight="1">
      <c r="A61" s="221">
        <f t="shared" si="3"/>
        <v>29</v>
      </c>
      <c r="B61" s="222"/>
      <c r="C61" s="223"/>
      <c r="D61" s="224"/>
      <c r="E61" s="230"/>
      <c r="F61" s="231"/>
      <c r="G61" s="235">
        <f t="shared" si="2"/>
        <v>29</v>
      </c>
      <c r="H61" s="187"/>
      <c r="I61" s="187"/>
      <c r="J61" s="188"/>
      <c r="K61" s="188"/>
      <c r="L61" s="188"/>
      <c r="M61" s="188"/>
      <c r="N61" s="187"/>
    </row>
    <row r="62" spans="1:14" s="189" customFormat="1" ht="12" customHeight="1">
      <c r="A62" s="221">
        <f t="shared" si="3"/>
        <v>30</v>
      </c>
      <c r="B62" s="222"/>
      <c r="C62" s="228"/>
      <c r="D62" s="229"/>
      <c r="E62" s="230"/>
      <c r="F62" s="231"/>
      <c r="G62" s="235">
        <f t="shared" si="2"/>
        <v>30</v>
      </c>
      <c r="H62" s="187"/>
      <c r="I62" s="187"/>
      <c r="J62" s="188"/>
      <c r="K62" s="188"/>
      <c r="L62" s="188"/>
      <c r="M62" s="188"/>
      <c r="N62" s="187"/>
    </row>
    <row r="63" spans="1:14" s="189" customFormat="1" ht="12" customHeight="1">
      <c r="A63" s="221">
        <f t="shared" si="3"/>
        <v>31</v>
      </c>
      <c r="B63" s="222" t="s">
        <v>327</v>
      </c>
      <c r="C63" s="228"/>
      <c r="D63" s="229"/>
      <c r="E63" s="230"/>
      <c r="F63" s="231"/>
      <c r="G63" s="235">
        <f t="shared" si="2"/>
        <v>31</v>
      </c>
      <c r="H63" s="187"/>
      <c r="I63" s="187"/>
      <c r="J63" s="188"/>
      <c r="K63" s="188"/>
      <c r="L63" s="188"/>
      <c r="M63" s="188"/>
      <c r="N63" s="187"/>
    </row>
    <row r="64" spans="1:14" s="189" customFormat="1" ht="12" customHeight="1">
      <c r="A64" s="221">
        <f t="shared" si="3"/>
        <v>32</v>
      </c>
      <c r="B64" s="222" t="s">
        <v>327</v>
      </c>
      <c r="C64" s="228"/>
      <c r="D64" s="229"/>
      <c r="E64" s="230"/>
      <c r="F64" s="231"/>
      <c r="G64" s="235">
        <f t="shared" si="2"/>
        <v>32</v>
      </c>
      <c r="H64" s="187"/>
      <c r="I64" s="187"/>
      <c r="J64" s="188"/>
      <c r="K64" s="188"/>
      <c r="L64" s="188"/>
      <c r="M64" s="188"/>
      <c r="N64" s="187"/>
    </row>
    <row r="65" spans="1:14" s="189" customFormat="1" ht="12" customHeight="1">
      <c r="A65" s="221">
        <f t="shared" si="3"/>
        <v>33</v>
      </c>
      <c r="B65" s="222"/>
      <c r="C65" s="228"/>
      <c r="D65" s="229"/>
      <c r="E65" s="230"/>
      <c r="F65" s="231"/>
      <c r="G65" s="235">
        <f t="shared" si="2"/>
        <v>33</v>
      </c>
      <c r="H65" s="187"/>
      <c r="I65" s="187"/>
      <c r="J65" s="188"/>
      <c r="K65" s="188"/>
      <c r="L65" s="188"/>
      <c r="M65" s="188"/>
      <c r="N65" s="187"/>
    </row>
    <row r="66" spans="1:14" s="189" customFormat="1" ht="12" customHeight="1">
      <c r="A66" s="221">
        <f t="shared" si="3"/>
        <v>34</v>
      </c>
      <c r="B66" s="222"/>
      <c r="C66" s="228"/>
      <c r="D66" s="229"/>
      <c r="E66" s="230"/>
      <c r="F66" s="231"/>
      <c r="G66" s="235">
        <f t="shared" si="2"/>
        <v>34</v>
      </c>
      <c r="H66" s="187"/>
      <c r="I66" s="187"/>
      <c r="J66" s="188"/>
      <c r="K66" s="188"/>
      <c r="L66" s="188"/>
      <c r="M66" s="188"/>
      <c r="N66" s="187"/>
    </row>
    <row r="67" spans="1:14" s="189" customFormat="1" ht="12" customHeight="1">
      <c r="A67" s="221">
        <f t="shared" si="3"/>
        <v>35</v>
      </c>
      <c r="B67" s="222"/>
      <c r="C67" s="228"/>
      <c r="D67" s="229"/>
      <c r="E67" s="230"/>
      <c r="F67" s="231"/>
      <c r="G67" s="235">
        <f t="shared" si="2"/>
        <v>35</v>
      </c>
      <c r="H67" s="187"/>
      <c r="I67" s="187"/>
      <c r="J67" s="188"/>
      <c r="K67" s="188"/>
      <c r="L67" s="188"/>
      <c r="M67" s="188"/>
      <c r="N67" s="187"/>
    </row>
    <row r="68" spans="1:14" s="189" customFormat="1" ht="12" customHeight="1">
      <c r="A68" s="221">
        <f t="shared" si="3"/>
        <v>36</v>
      </c>
      <c r="B68" s="222"/>
      <c r="C68" s="223"/>
      <c r="D68" s="224"/>
      <c r="E68" s="225"/>
      <c r="F68" s="226"/>
      <c r="G68" s="235">
        <f t="shared" si="2"/>
        <v>36</v>
      </c>
      <c r="H68" s="187"/>
      <c r="I68" s="187"/>
      <c r="J68" s="188"/>
      <c r="K68" s="188"/>
      <c r="L68" s="188"/>
      <c r="M68" s="188"/>
      <c r="N68" s="187"/>
    </row>
    <row r="69" spans="1:14" s="189" customFormat="1" ht="12" customHeight="1">
      <c r="A69" s="221">
        <f t="shared" si="3"/>
        <v>37</v>
      </c>
      <c r="B69" s="222"/>
      <c r="C69" s="223"/>
      <c r="D69" s="224"/>
      <c r="E69" s="225"/>
      <c r="F69" s="226"/>
      <c r="G69" s="235">
        <f t="shared" si="2"/>
        <v>37</v>
      </c>
      <c r="H69" s="187"/>
      <c r="I69" s="187"/>
      <c r="J69" s="188"/>
      <c r="K69" s="188"/>
      <c r="L69" s="188"/>
      <c r="M69" s="188"/>
      <c r="N69" s="187"/>
    </row>
    <row r="70" spans="1:14" s="189" customFormat="1" ht="12" customHeight="1">
      <c r="A70" s="221">
        <f t="shared" si="3"/>
        <v>38</v>
      </c>
      <c r="B70" s="232" t="s">
        <v>16</v>
      </c>
      <c r="C70" s="230">
        <f>SUM(C58:C69)</f>
        <v>0</v>
      </c>
      <c r="D70" s="230">
        <f>SUM(D58:D69)</f>
        <v>0</v>
      </c>
      <c r="E70" s="228">
        <f>SUM(E58:E69)</f>
        <v>0</v>
      </c>
      <c r="F70" s="231" t="s">
        <v>104</v>
      </c>
      <c r="G70" s="235">
        <f t="shared" si="2"/>
        <v>38</v>
      </c>
      <c r="H70" s="187"/>
      <c r="I70" s="187"/>
      <c r="J70" s="188"/>
      <c r="K70" s="188"/>
      <c r="L70" s="188"/>
      <c r="M70" s="188"/>
      <c r="N70" s="187"/>
    </row>
    <row r="71" spans="1:14" s="189" customFormat="1" ht="12" customHeight="1">
      <c r="A71" s="221">
        <f t="shared" si="3"/>
        <v>39</v>
      </c>
      <c r="B71" s="232" t="s">
        <v>328</v>
      </c>
      <c r="C71" s="236">
        <f>+C56+C70</f>
        <v>0</v>
      </c>
      <c r="D71" s="236">
        <f>+D56+D70</f>
        <v>0</v>
      </c>
      <c r="E71" s="236">
        <f>+E56+E70</f>
        <v>0</v>
      </c>
      <c r="F71" s="231" t="s">
        <v>104</v>
      </c>
      <c r="G71" s="235">
        <f t="shared" si="2"/>
        <v>39</v>
      </c>
      <c r="H71" s="187"/>
      <c r="I71" s="187"/>
      <c r="J71" s="188"/>
      <c r="K71" s="188"/>
      <c r="L71" s="188"/>
      <c r="M71" s="188"/>
      <c r="N71" s="187"/>
    </row>
    <row r="72" spans="1:14">
      <c r="A72" s="237"/>
      <c r="B72" s="238"/>
      <c r="C72" s="238"/>
      <c r="D72" s="238"/>
      <c r="E72" s="238"/>
      <c r="F72" s="239"/>
      <c r="G72" s="240"/>
    </row>
    <row r="73" spans="1:14">
      <c r="A73" s="4177" t="s">
        <v>37</v>
      </c>
      <c r="B73" s="4178"/>
      <c r="C73" s="4178"/>
      <c r="D73" s="4178"/>
      <c r="E73" s="4178"/>
      <c r="F73" s="4178"/>
      <c r="G73" s="4179"/>
    </row>
    <row r="74" spans="1:14">
      <c r="A74" s="198"/>
      <c r="B74" s="241"/>
      <c r="C74" s="241"/>
      <c r="D74" s="241"/>
      <c r="E74" s="241"/>
      <c r="F74" s="241"/>
      <c r="G74" s="197"/>
    </row>
    <row r="75" spans="1:14">
      <c r="A75" s="242"/>
      <c r="B75" s="243"/>
      <c r="C75" s="243"/>
      <c r="D75" s="243"/>
      <c r="E75" s="243"/>
      <c r="F75" s="243"/>
      <c r="G75" s="244"/>
    </row>
    <row r="76" spans="1:14">
      <c r="G76" s="239" t="s">
        <v>108</v>
      </c>
    </row>
  </sheetData>
  <customSheetViews>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12"/>
  <headerFooter alignWithMargins="0"/>
  <colBreaks count="1" manualBreakCount="1">
    <brk id="7" max="1048575" man="1"/>
  </colBreaks>
  <legacyDrawing r:id="rId1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workbookViewId="0">
      <selection activeCell="C38" sqref="C38"/>
    </sheetView>
  </sheetViews>
  <sheetFormatPr defaultColWidth="10.7109375" defaultRowHeight="12.75"/>
  <cols>
    <col min="1" max="1" width="3.140625" style="245" bestFit="1" customWidth="1"/>
    <col min="2" max="2" width="4.85546875" style="245" customWidth="1"/>
    <col min="3" max="3" width="23" style="245" customWidth="1"/>
    <col min="4" max="4" width="25.28515625" style="245" customWidth="1"/>
    <col min="5" max="5" width="26.42578125" style="245" customWidth="1"/>
    <col min="6" max="6" width="25.5703125" style="245" customWidth="1"/>
    <col min="7" max="7" width="25.140625" style="245" customWidth="1"/>
    <col min="8" max="8" width="6" style="245" customWidth="1"/>
    <col min="9" max="9" width="2.7109375" style="245" customWidth="1"/>
    <col min="10" max="10" width="10.7109375" style="245"/>
    <col min="11" max="11" width="20.140625" style="245" bestFit="1" customWidth="1"/>
    <col min="12" max="12" width="10.140625" style="245" bestFit="1" customWidth="1"/>
    <col min="13" max="13" width="26.7109375" style="245" bestFit="1" customWidth="1"/>
    <col min="14" max="14" width="10.140625" style="245" bestFit="1" customWidth="1"/>
    <col min="15" max="16384" width="10.7109375" style="245"/>
  </cols>
  <sheetData>
    <row r="1" spans="1:9">
      <c r="B1" s="246"/>
      <c r="C1" s="246"/>
      <c r="D1" s="246"/>
      <c r="E1" s="246"/>
      <c r="F1" s="246"/>
      <c r="G1" s="246"/>
      <c r="H1" s="246"/>
      <c r="I1" s="246"/>
    </row>
    <row r="2" spans="1:9">
      <c r="A2" s="246"/>
      <c r="B2" s="246"/>
      <c r="C2" s="246"/>
      <c r="D2" s="246"/>
      <c r="E2" s="246"/>
      <c r="F2" s="246"/>
      <c r="G2" s="246"/>
      <c r="H2" s="246"/>
      <c r="I2" s="246"/>
    </row>
    <row r="3" spans="1:9">
      <c r="A3" s="4075" t="s">
        <v>108</v>
      </c>
      <c r="B3" s="247"/>
      <c r="C3" s="248"/>
      <c r="D3" s="248"/>
      <c r="E3" s="248"/>
      <c r="F3" s="248"/>
      <c r="G3" s="248"/>
      <c r="H3" s="249"/>
      <c r="I3" s="4180">
        <v>120</v>
      </c>
    </row>
    <row r="4" spans="1:9">
      <c r="A4" s="4076"/>
      <c r="B4" s="250" t="s">
        <v>329</v>
      </c>
      <c r="C4" s="251"/>
      <c r="D4" s="251"/>
      <c r="E4" s="251"/>
      <c r="F4" s="251"/>
      <c r="G4" s="251"/>
      <c r="H4" s="252"/>
      <c r="I4" s="4181"/>
    </row>
    <row r="5" spans="1:9" ht="11.1" customHeight="1">
      <c r="A5" s="4076"/>
      <c r="B5" s="253"/>
      <c r="C5" s="254"/>
      <c r="D5" s="254"/>
      <c r="E5" s="254"/>
      <c r="F5" s="254"/>
      <c r="G5" s="254"/>
      <c r="H5" s="255"/>
      <c r="I5" s="4181"/>
    </row>
    <row r="6" spans="1:9" ht="15.95" customHeight="1">
      <c r="A6" s="4076"/>
      <c r="B6" s="253" t="s">
        <v>330</v>
      </c>
      <c r="C6" s="254"/>
      <c r="D6" s="254"/>
      <c r="E6" s="254"/>
      <c r="F6" s="254"/>
      <c r="G6" s="254"/>
      <c r="H6" s="255"/>
      <c r="I6" s="4181"/>
    </row>
    <row r="7" spans="1:9" ht="15.95" customHeight="1">
      <c r="A7" s="4076"/>
      <c r="B7" s="253" t="s">
        <v>331</v>
      </c>
      <c r="C7" s="254"/>
      <c r="D7" s="254"/>
      <c r="E7" s="254"/>
      <c r="F7" s="254"/>
      <c r="G7" s="254"/>
      <c r="H7" s="255"/>
      <c r="I7" s="4181"/>
    </row>
    <row r="8" spans="1:9" ht="15.95" customHeight="1">
      <c r="A8" s="4076"/>
      <c r="B8" s="253" t="s">
        <v>332</v>
      </c>
      <c r="C8" s="254"/>
      <c r="D8" s="254"/>
      <c r="E8" s="254"/>
      <c r="F8" s="254"/>
      <c r="G8" s="254"/>
      <c r="H8" s="255"/>
      <c r="I8" s="4181"/>
    </row>
    <row r="9" spans="1:9" ht="15.95" customHeight="1">
      <c r="A9" s="4076"/>
      <c r="B9" s="253" t="s">
        <v>333</v>
      </c>
      <c r="C9" s="254"/>
      <c r="D9" s="254"/>
      <c r="E9" s="254"/>
      <c r="F9" s="254"/>
      <c r="G9" s="254"/>
      <c r="H9" s="255"/>
      <c r="I9" s="4181"/>
    </row>
    <row r="10" spans="1:9" ht="15.95" customHeight="1">
      <c r="A10" s="4076"/>
      <c r="B10" s="253" t="s">
        <v>334</v>
      </c>
      <c r="C10" s="254"/>
      <c r="D10" s="254"/>
      <c r="E10" s="254"/>
      <c r="F10" s="254"/>
      <c r="G10" s="254"/>
      <c r="H10" s="255"/>
      <c r="I10" s="4181"/>
    </row>
    <row r="11" spans="1:9" ht="15.95" customHeight="1">
      <c r="A11" s="4076"/>
      <c r="B11" s="253" t="s">
        <v>335</v>
      </c>
      <c r="C11" s="254"/>
      <c r="D11" s="254"/>
      <c r="E11" s="254"/>
      <c r="F11" s="254"/>
      <c r="G11" s="254"/>
      <c r="H11" s="255"/>
      <c r="I11" s="4181"/>
    </row>
    <row r="12" spans="1:9" ht="15.95" customHeight="1">
      <c r="A12" s="4076"/>
      <c r="B12" s="253" t="s">
        <v>336</v>
      </c>
      <c r="C12" s="254"/>
      <c r="D12" s="254"/>
      <c r="E12" s="254"/>
      <c r="F12" s="254"/>
      <c r="G12" s="254"/>
      <c r="H12" s="255"/>
      <c r="I12" s="4181"/>
    </row>
    <row r="13" spans="1:9" ht="17.25" customHeight="1">
      <c r="A13" s="4076"/>
      <c r="B13" s="253" t="s">
        <v>337</v>
      </c>
      <c r="C13" s="254"/>
      <c r="D13" s="254"/>
      <c r="E13" s="254"/>
      <c r="F13" s="254"/>
      <c r="G13" s="254"/>
      <c r="H13" s="255"/>
      <c r="I13" s="4181"/>
    </row>
    <row r="14" spans="1:9" ht="12.75" customHeight="1">
      <c r="A14" s="4076"/>
      <c r="B14" s="253" t="s">
        <v>338</v>
      </c>
      <c r="C14" s="254"/>
      <c r="D14" s="254"/>
      <c r="E14" s="254"/>
      <c r="F14" s="254"/>
      <c r="G14" s="254"/>
      <c r="H14" s="255"/>
      <c r="I14" s="4181"/>
    </row>
    <row r="15" spans="1:9" ht="15.95" customHeight="1">
      <c r="A15" s="4076"/>
      <c r="B15" s="253" t="s">
        <v>339</v>
      </c>
      <c r="C15" s="254"/>
      <c r="D15" s="254"/>
      <c r="E15" s="254"/>
      <c r="F15" s="254"/>
      <c r="G15" s="254"/>
      <c r="H15" s="255"/>
      <c r="I15" s="4181"/>
    </row>
    <row r="16" spans="1:9" ht="15.95" customHeight="1">
      <c r="A16" s="256"/>
      <c r="B16" s="253" t="s">
        <v>340</v>
      </c>
      <c r="C16" s="254"/>
      <c r="D16" s="254"/>
      <c r="E16" s="254"/>
      <c r="F16" s="254"/>
      <c r="G16" s="254"/>
      <c r="H16" s="255"/>
      <c r="I16" s="246"/>
    </row>
    <row r="17" spans="1:14" ht="15.95" customHeight="1">
      <c r="A17" s="256"/>
      <c r="B17" s="253" t="s">
        <v>341</v>
      </c>
      <c r="C17" s="254"/>
      <c r="D17" s="254"/>
      <c r="E17" s="254"/>
      <c r="F17" s="254"/>
      <c r="G17" s="254"/>
      <c r="H17" s="255"/>
      <c r="I17" s="246"/>
    </row>
    <row r="18" spans="1:14" ht="15.95" customHeight="1">
      <c r="A18" s="256"/>
      <c r="B18" s="253" t="s">
        <v>342</v>
      </c>
      <c r="C18" s="254"/>
      <c r="D18" s="254"/>
      <c r="E18" s="254"/>
      <c r="F18" s="254"/>
      <c r="G18" s="254"/>
      <c r="H18" s="255"/>
      <c r="I18" s="246"/>
    </row>
    <row r="19" spans="1:14" ht="15.95" customHeight="1">
      <c r="A19" s="256"/>
      <c r="B19" s="253" t="s">
        <v>343</v>
      </c>
      <c r="C19" s="254"/>
      <c r="D19" s="254"/>
      <c r="E19" s="254"/>
      <c r="F19" s="254"/>
      <c r="G19" s="254"/>
      <c r="H19" s="255"/>
      <c r="I19" s="246"/>
    </row>
    <row r="20" spans="1:14" ht="11.1" customHeight="1">
      <c r="A20" s="256"/>
      <c r="B20" s="257"/>
      <c r="C20" s="258"/>
      <c r="D20" s="258"/>
      <c r="E20" s="258"/>
      <c r="F20" s="258"/>
      <c r="G20" s="258"/>
      <c r="H20" s="259"/>
      <c r="I20" s="246"/>
    </row>
    <row r="21" spans="1:14" ht="11.1" customHeight="1">
      <c r="A21" s="256"/>
      <c r="B21" s="253"/>
      <c r="C21" s="254"/>
      <c r="D21" s="254"/>
      <c r="E21" s="254"/>
      <c r="F21" s="254"/>
      <c r="G21" s="254"/>
      <c r="H21" s="255"/>
      <c r="I21" s="246"/>
    </row>
    <row r="22" spans="1:14" ht="11.1" customHeight="1">
      <c r="A22" s="256"/>
      <c r="B22" s="250" t="s">
        <v>344</v>
      </c>
      <c r="C22" s="251"/>
      <c r="D22" s="251"/>
      <c r="E22" s="251"/>
      <c r="F22" s="251"/>
      <c r="G22" s="251"/>
      <c r="H22" s="252"/>
      <c r="I22" s="246"/>
    </row>
    <row r="23" spans="1:14" ht="11.1" customHeight="1">
      <c r="A23" s="256"/>
      <c r="B23" s="253"/>
      <c r="C23" s="254"/>
      <c r="D23" s="254"/>
      <c r="E23" s="254"/>
      <c r="F23" s="254"/>
      <c r="G23" s="254"/>
      <c r="H23" s="255"/>
      <c r="I23" s="246"/>
    </row>
    <row r="24" spans="1:14" ht="12.95" customHeight="1">
      <c r="A24" s="256"/>
      <c r="B24" s="253" t="s">
        <v>345</v>
      </c>
      <c r="C24" s="254"/>
      <c r="D24" s="254"/>
      <c r="E24" s="254"/>
      <c r="F24" s="254"/>
      <c r="G24" s="254"/>
      <c r="H24" s="255"/>
      <c r="I24" s="246"/>
    </row>
    <row r="25" spans="1:14" ht="12.95" customHeight="1" thickBot="1">
      <c r="A25" s="256"/>
      <c r="B25" s="260"/>
      <c r="C25" s="261"/>
      <c r="D25" s="261"/>
      <c r="E25" s="261"/>
      <c r="F25" s="261"/>
      <c r="G25" s="261"/>
      <c r="H25" s="262"/>
      <c r="I25" s="246"/>
    </row>
    <row r="26" spans="1:14" ht="16.5" customHeight="1" thickTop="1">
      <c r="A26" s="256"/>
      <c r="B26" s="263" t="s">
        <v>7</v>
      </c>
      <c r="C26" s="264"/>
      <c r="D26" s="263" t="s">
        <v>346</v>
      </c>
      <c r="E26" s="265" t="s">
        <v>347</v>
      </c>
      <c r="F26" s="263" t="s">
        <v>348</v>
      </c>
      <c r="G26" s="266" t="s">
        <v>349</v>
      </c>
      <c r="H26" s="266" t="s">
        <v>7</v>
      </c>
      <c r="I26" s="246"/>
    </row>
    <row r="27" spans="1:14" ht="12.95" customHeight="1">
      <c r="A27" s="256"/>
      <c r="B27" s="267" t="s">
        <v>17</v>
      </c>
      <c r="C27" s="268" t="s">
        <v>350</v>
      </c>
      <c r="D27" s="267" t="s">
        <v>351</v>
      </c>
      <c r="E27" s="269" t="s">
        <v>352</v>
      </c>
      <c r="F27" s="267" t="s">
        <v>353</v>
      </c>
      <c r="G27" s="270" t="s">
        <v>354</v>
      </c>
      <c r="H27" s="270" t="s">
        <v>17</v>
      </c>
      <c r="I27" s="246"/>
    </row>
    <row r="28" spans="1:14" ht="12.95" customHeight="1">
      <c r="A28" s="256"/>
      <c r="B28" s="271"/>
      <c r="C28" s="256"/>
      <c r="D28" s="267" t="s">
        <v>355</v>
      </c>
      <c r="E28" s="269" t="s">
        <v>356</v>
      </c>
      <c r="F28" s="267" t="s">
        <v>357</v>
      </c>
      <c r="G28" s="272"/>
      <c r="H28" s="272"/>
      <c r="I28" s="246"/>
    </row>
    <row r="29" spans="1:14" ht="12.95" customHeight="1">
      <c r="A29" s="256"/>
      <c r="B29" s="271"/>
      <c r="C29" s="256"/>
      <c r="D29" s="271"/>
      <c r="E29" s="269" t="s">
        <v>357</v>
      </c>
      <c r="F29" s="271"/>
      <c r="G29" s="272"/>
      <c r="H29" s="272"/>
      <c r="I29" s="246"/>
    </row>
    <row r="30" spans="1:14" ht="12.95" customHeight="1" thickBot="1">
      <c r="A30" s="256"/>
      <c r="B30" s="273"/>
      <c r="C30" s="274" t="s">
        <v>24</v>
      </c>
      <c r="D30" s="275" t="s">
        <v>25</v>
      </c>
      <c r="E30" s="276" t="s">
        <v>26</v>
      </c>
      <c r="F30" s="275" t="s">
        <v>27</v>
      </c>
      <c r="G30" s="277" t="s">
        <v>28</v>
      </c>
      <c r="H30" s="278"/>
      <c r="I30" s="246"/>
      <c r="K30" s="220"/>
      <c r="L30" s="220"/>
      <c r="M30" s="220"/>
      <c r="N30" s="220"/>
    </row>
    <row r="31" spans="1:14" ht="14.1" customHeight="1">
      <c r="A31" s="256"/>
      <c r="B31" s="279">
        <v>1</v>
      </c>
      <c r="C31" s="280" t="s">
        <v>358</v>
      </c>
      <c r="D31" s="281">
        <v>0</v>
      </c>
      <c r="E31" s="80" t="s">
        <v>104</v>
      </c>
      <c r="F31" s="80" t="s">
        <v>104</v>
      </c>
      <c r="G31" s="282">
        <v>0</v>
      </c>
      <c r="H31" s="283">
        <v>1</v>
      </c>
      <c r="I31" s="246"/>
    </row>
    <row r="32" spans="1:14" ht="14.1" customHeight="1">
      <c r="A32" s="256"/>
      <c r="B32" s="279">
        <v>2</v>
      </c>
      <c r="C32" s="280" t="s">
        <v>359</v>
      </c>
      <c r="D32" s="284">
        <v>0</v>
      </c>
      <c r="E32" s="285" t="s">
        <v>104</v>
      </c>
      <c r="F32" s="285" t="s">
        <v>104</v>
      </c>
      <c r="G32" s="286">
        <v>0</v>
      </c>
      <c r="H32" s="283">
        <v>2</v>
      </c>
      <c r="I32" s="4166" t="s">
        <v>3463</v>
      </c>
    </row>
    <row r="33" spans="1:9" ht="14.1" customHeight="1">
      <c r="A33" s="256"/>
      <c r="B33" s="279">
        <v>3</v>
      </c>
      <c r="C33" s="280" t="s">
        <v>360</v>
      </c>
      <c r="D33" s="284">
        <v>0</v>
      </c>
      <c r="E33" s="72" t="s">
        <v>104</v>
      </c>
      <c r="F33" s="72" t="s">
        <v>104</v>
      </c>
      <c r="G33" s="286">
        <v>0</v>
      </c>
      <c r="H33" s="283">
        <v>3</v>
      </c>
      <c r="I33" s="4167"/>
    </row>
    <row r="34" spans="1:9" ht="14.1" customHeight="1">
      <c r="A34" s="256"/>
      <c r="B34" s="279">
        <v>4</v>
      </c>
      <c r="C34" s="280" t="s">
        <v>361</v>
      </c>
      <c r="D34" s="284">
        <v>0</v>
      </c>
      <c r="E34" s="285" t="s">
        <v>104</v>
      </c>
      <c r="F34" s="285" t="s">
        <v>104</v>
      </c>
      <c r="G34" s="286">
        <v>0</v>
      </c>
      <c r="H34" s="283">
        <v>4</v>
      </c>
      <c r="I34" s="4167"/>
    </row>
    <row r="35" spans="1:9" ht="14.1" customHeight="1">
      <c r="A35" s="256"/>
      <c r="B35" s="279">
        <v>5</v>
      </c>
      <c r="C35" s="280" t="s">
        <v>362</v>
      </c>
      <c r="D35" s="284">
        <v>0</v>
      </c>
      <c r="E35" s="285" t="s">
        <v>363</v>
      </c>
      <c r="F35" s="285" t="s">
        <v>364</v>
      </c>
      <c r="G35" s="287" t="s">
        <v>104</v>
      </c>
      <c r="H35" s="283">
        <v>5</v>
      </c>
      <c r="I35" s="4167"/>
    </row>
    <row r="36" spans="1:9" ht="14.1" customHeight="1">
      <c r="A36" s="256"/>
      <c r="B36" s="279">
        <v>6</v>
      </c>
      <c r="C36" s="280" t="s">
        <v>365</v>
      </c>
      <c r="D36" s="284">
        <v>0</v>
      </c>
      <c r="E36" s="74" t="s">
        <v>104</v>
      </c>
      <c r="F36" s="74" t="s">
        <v>104</v>
      </c>
      <c r="G36" s="286">
        <v>0</v>
      </c>
      <c r="H36" s="283">
        <v>6</v>
      </c>
      <c r="I36" s="4167"/>
    </row>
    <row r="37" spans="1:9" ht="14.1" customHeight="1">
      <c r="A37" s="256"/>
      <c r="B37" s="279">
        <v>7</v>
      </c>
      <c r="C37" s="280" t="s">
        <v>366</v>
      </c>
      <c r="D37" s="284">
        <v>0</v>
      </c>
      <c r="E37" s="285" t="s">
        <v>363</v>
      </c>
      <c r="F37" s="285" t="s">
        <v>364</v>
      </c>
      <c r="G37" s="287" t="s">
        <v>104</v>
      </c>
      <c r="H37" s="283">
        <v>7</v>
      </c>
      <c r="I37" s="4167"/>
    </row>
    <row r="38" spans="1:9" ht="14.1" customHeight="1" thickBot="1">
      <c r="A38" s="256"/>
      <c r="B38" s="279">
        <v>8</v>
      </c>
      <c r="C38" s="280" t="s">
        <v>367</v>
      </c>
      <c r="D38" s="288">
        <v>0</v>
      </c>
      <c r="E38" s="289"/>
      <c r="F38" s="290"/>
      <c r="G38" s="291"/>
      <c r="H38" s="283">
        <v>8</v>
      </c>
      <c r="I38" s="4167"/>
    </row>
    <row r="39" spans="1:9" ht="12.95" customHeight="1">
      <c r="A39" s="256"/>
      <c r="B39" s="253" t="s">
        <v>368</v>
      </c>
      <c r="C39" s="254"/>
      <c r="D39" s="254"/>
      <c r="E39" s="254"/>
      <c r="F39" s="254"/>
      <c r="G39" s="254"/>
      <c r="H39" s="255"/>
      <c r="I39" s="4167"/>
    </row>
    <row r="40" spans="1:9" ht="12.95" customHeight="1">
      <c r="A40" s="256"/>
      <c r="B40" s="292"/>
      <c r="C40" s="256"/>
      <c r="D40" s="256"/>
      <c r="E40" s="256"/>
      <c r="F40" s="256"/>
      <c r="G40" s="256"/>
      <c r="H40" s="272"/>
      <c r="I40" s="4167"/>
    </row>
    <row r="41" spans="1:9" ht="16.5" customHeight="1">
      <c r="A41" s="256"/>
      <c r="B41" s="292"/>
      <c r="C41" s="256"/>
      <c r="D41" s="293"/>
      <c r="E41" s="256"/>
      <c r="F41" s="256"/>
      <c r="G41" s="256"/>
      <c r="H41" s="272"/>
      <c r="I41" s="4167"/>
    </row>
    <row r="42" spans="1:9" ht="16.5" customHeight="1">
      <c r="A42" s="256"/>
      <c r="B42" s="292"/>
      <c r="C42" s="256"/>
      <c r="D42" s="256"/>
      <c r="E42" s="256"/>
      <c r="F42" s="256"/>
      <c r="G42" s="256"/>
      <c r="H42" s="272"/>
      <c r="I42" s="4167"/>
    </row>
    <row r="43" spans="1:9" ht="15.75" customHeight="1">
      <c r="A43" s="256"/>
      <c r="B43" s="294"/>
      <c r="C43" s="280"/>
      <c r="D43" s="280"/>
      <c r="E43" s="280"/>
      <c r="F43" s="280"/>
      <c r="G43" s="280"/>
      <c r="H43" s="278"/>
      <c r="I43" s="4167"/>
    </row>
    <row r="44" spans="1:9">
      <c r="A44" s="295"/>
      <c r="B44" s="295"/>
      <c r="C44" s="295"/>
      <c r="D44" s="295"/>
      <c r="E44" s="295"/>
      <c r="F44" s="295"/>
      <c r="G44" s="295"/>
      <c r="H44" s="295"/>
      <c r="I44" s="295"/>
    </row>
  </sheetData>
  <customSheetViews>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1"/>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2"/>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3"/>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4"/>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5"/>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6"/>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7"/>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8"/>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9"/>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10"/>
      <headerFooter alignWithMargins="0"/>
    </customSheetView>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11"/>
      <headerFooter alignWithMargins="0"/>
    </customSheetView>
  </customSheetViews>
  <mergeCells count="3">
    <mergeCell ref="A3:A15"/>
    <mergeCell ref="I3:I15"/>
    <mergeCell ref="I32:I43"/>
  </mergeCells>
  <printOptions horizontalCentered="1" verticalCentered="1"/>
  <pageMargins left="0.5" right="0.5" top="0.5" bottom="0.25" header="0.5" footer="0.5"/>
  <pageSetup scale="89" orientation="landscape" r:id="rId12"/>
  <headerFooter alignWithMargins="0"/>
  <legacyDrawing r:id="rId1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4"/>
  <sheetViews>
    <sheetView topLeftCell="A34" zoomScale="110" zoomScaleNormal="110" workbookViewId="0">
      <selection activeCell="C38" sqref="C38"/>
    </sheetView>
  </sheetViews>
  <sheetFormatPr defaultColWidth="8.85546875" defaultRowHeight="12"/>
  <cols>
    <col min="1" max="1" width="12.5703125" style="6" customWidth="1"/>
    <col min="2" max="2" width="22.5703125" style="6" bestFit="1" customWidth="1"/>
    <col min="3" max="3" width="22.140625" style="6" customWidth="1"/>
    <col min="4" max="4" width="27.85546875" style="6" customWidth="1"/>
    <col min="5" max="5" width="13.7109375" style="6" customWidth="1"/>
    <col min="6" max="6" width="13" style="6" customWidth="1"/>
    <col min="7" max="7" width="4.7109375" style="6" bestFit="1" customWidth="1"/>
    <col min="8" max="16384" width="8.85546875" style="6"/>
  </cols>
  <sheetData>
    <row r="1" spans="1:7">
      <c r="A1" s="6" t="s">
        <v>3461</v>
      </c>
      <c r="G1" s="6" t="s">
        <v>369</v>
      </c>
    </row>
    <row r="2" spans="1:7" ht="12" customHeight="1">
      <c r="A2" s="4182" t="s">
        <v>370</v>
      </c>
      <c r="B2" s="4183"/>
      <c r="C2" s="4183"/>
      <c r="D2" s="4183"/>
      <c r="E2" s="4183"/>
      <c r="F2" s="4183"/>
      <c r="G2" s="4184"/>
    </row>
    <row r="3" spans="1:7" ht="12" customHeight="1">
      <c r="A3" s="4185" t="s">
        <v>371</v>
      </c>
      <c r="B3" s="4186"/>
      <c r="C3" s="4186"/>
      <c r="D3" s="4186"/>
      <c r="E3" s="4186"/>
      <c r="F3" s="4186"/>
      <c r="G3" s="4187"/>
    </row>
    <row r="4" spans="1:7" ht="12" customHeight="1">
      <c r="A4" s="296"/>
      <c r="B4" s="297"/>
      <c r="C4" s="297"/>
      <c r="D4" s="297"/>
      <c r="E4" s="297"/>
      <c r="F4" s="297"/>
      <c r="G4" s="298"/>
    </row>
    <row r="5" spans="1:7" ht="72">
      <c r="A5" s="299" t="s">
        <v>372</v>
      </c>
      <c r="B5" s="300"/>
      <c r="C5" s="300"/>
      <c r="D5" s="300"/>
      <c r="E5" s="300"/>
      <c r="F5" s="300"/>
      <c r="G5" s="301"/>
    </row>
    <row r="6" spans="1:7">
      <c r="A6" s="302"/>
      <c r="B6" s="29"/>
      <c r="C6" s="29"/>
      <c r="D6" s="303"/>
      <c r="E6" s="29"/>
      <c r="F6" s="303"/>
      <c r="G6" s="138"/>
    </row>
    <row r="7" spans="1:7">
      <c r="A7" s="304"/>
      <c r="B7" s="10"/>
      <c r="C7" s="10"/>
      <c r="D7" s="305"/>
      <c r="E7" s="10"/>
      <c r="F7" s="306"/>
      <c r="G7" s="146"/>
    </row>
    <row r="8" spans="1:7" ht="36">
      <c r="A8" s="152" t="s">
        <v>7</v>
      </c>
      <c r="B8" s="13" t="s">
        <v>373</v>
      </c>
      <c r="C8" s="13" t="s">
        <v>374</v>
      </c>
      <c r="D8" s="307" t="s">
        <v>375</v>
      </c>
      <c r="E8" s="307" t="s">
        <v>376</v>
      </c>
      <c r="F8" s="307" t="s">
        <v>377</v>
      </c>
      <c r="G8" s="151" t="s">
        <v>7</v>
      </c>
    </row>
    <row r="9" spans="1:7">
      <c r="A9" s="152" t="s">
        <v>17</v>
      </c>
      <c r="B9" s="23"/>
      <c r="C9" s="13"/>
      <c r="D9" s="307"/>
      <c r="E9" s="13"/>
      <c r="F9" s="307"/>
      <c r="G9" s="151" t="s">
        <v>17</v>
      </c>
    </row>
    <row r="10" spans="1:7">
      <c r="A10" s="308">
        <v>1</v>
      </c>
      <c r="B10" s="18"/>
      <c r="C10" s="309"/>
      <c r="D10" s="310"/>
      <c r="E10" s="18"/>
      <c r="F10" s="311"/>
      <c r="G10" s="312">
        <v>1</v>
      </c>
    </row>
    <row r="11" spans="1:7" ht="12" customHeight="1">
      <c r="A11" s="308">
        <v>2</v>
      </c>
      <c r="B11" s="18"/>
      <c r="C11" s="18"/>
      <c r="D11" s="310"/>
      <c r="E11" s="18"/>
      <c r="F11" s="310"/>
      <c r="G11" s="312">
        <v>2</v>
      </c>
    </row>
    <row r="12" spans="1:7" ht="12" customHeight="1">
      <c r="A12" s="308">
        <v>3</v>
      </c>
      <c r="B12" s="18"/>
      <c r="C12" s="18"/>
      <c r="D12" s="310"/>
      <c r="E12" s="18"/>
      <c r="F12" s="310"/>
      <c r="G12" s="312">
        <v>3</v>
      </c>
    </row>
    <row r="13" spans="1:7" ht="12" customHeight="1">
      <c r="A13" s="308">
        <v>4</v>
      </c>
      <c r="B13" s="18"/>
      <c r="C13" s="18"/>
      <c r="D13" s="310"/>
      <c r="E13" s="18"/>
      <c r="F13" s="310"/>
      <c r="G13" s="312">
        <v>4</v>
      </c>
    </row>
    <row r="14" spans="1:7" ht="12" customHeight="1">
      <c r="A14" s="308">
        <v>5</v>
      </c>
      <c r="B14" s="18"/>
      <c r="C14" s="18"/>
      <c r="D14" s="310"/>
      <c r="E14" s="18"/>
      <c r="F14" s="310"/>
      <c r="G14" s="312">
        <v>5</v>
      </c>
    </row>
    <row r="15" spans="1:7" ht="12" customHeight="1">
      <c r="A15" s="308">
        <v>6</v>
      </c>
      <c r="B15" s="18"/>
      <c r="C15" s="18"/>
      <c r="D15" s="310"/>
      <c r="E15" s="18"/>
      <c r="F15" s="310"/>
      <c r="G15" s="312">
        <v>6</v>
      </c>
    </row>
    <row r="16" spans="1:7" ht="12" customHeight="1">
      <c r="A16" s="308">
        <v>7</v>
      </c>
      <c r="B16" s="18"/>
      <c r="C16" s="18"/>
      <c r="D16" s="310"/>
      <c r="E16" s="18"/>
      <c r="F16" s="310"/>
      <c r="G16" s="312">
        <v>7</v>
      </c>
    </row>
    <row r="17" spans="1:7" ht="12" customHeight="1">
      <c r="A17" s="308">
        <v>8</v>
      </c>
      <c r="B17" s="18"/>
      <c r="C17" s="18"/>
      <c r="D17" s="310"/>
      <c r="E17" s="18"/>
      <c r="F17" s="310"/>
      <c r="G17" s="312">
        <v>8</v>
      </c>
    </row>
    <row r="18" spans="1:7" ht="12" customHeight="1">
      <c r="A18" s="308">
        <v>9</v>
      </c>
      <c r="B18" s="18"/>
      <c r="C18" s="18"/>
      <c r="D18" s="310"/>
      <c r="E18" s="18"/>
      <c r="F18" s="310"/>
      <c r="G18" s="312">
        <v>9</v>
      </c>
    </row>
    <row r="19" spans="1:7" ht="12" customHeight="1">
      <c r="A19" s="308">
        <v>10</v>
      </c>
      <c r="B19" s="18"/>
      <c r="C19" s="18"/>
      <c r="D19" s="310"/>
      <c r="E19" s="18"/>
      <c r="F19" s="310"/>
      <c r="G19" s="312">
        <v>10</v>
      </c>
    </row>
    <row r="20" spans="1:7" ht="12" customHeight="1">
      <c r="A20" s="308">
        <v>11</v>
      </c>
      <c r="B20" s="18"/>
      <c r="C20" s="18"/>
      <c r="D20" s="310"/>
      <c r="E20" s="18"/>
      <c r="F20" s="310"/>
      <c r="G20" s="312">
        <v>11</v>
      </c>
    </row>
    <row r="21" spans="1:7" ht="12" customHeight="1">
      <c r="A21" s="308">
        <v>12</v>
      </c>
      <c r="B21" s="18"/>
      <c r="C21" s="18"/>
      <c r="D21" s="310"/>
      <c r="E21" s="18"/>
      <c r="F21" s="310"/>
      <c r="G21" s="312">
        <v>12</v>
      </c>
    </row>
    <row r="22" spans="1:7" ht="12" customHeight="1">
      <c r="A22" s="308">
        <v>13</v>
      </c>
      <c r="B22" s="18"/>
      <c r="C22" s="18"/>
      <c r="D22" s="310"/>
      <c r="E22" s="18"/>
      <c r="F22" s="310"/>
      <c r="G22" s="312">
        <v>13</v>
      </c>
    </row>
    <row r="23" spans="1:7" ht="12" customHeight="1">
      <c r="A23" s="308">
        <v>14</v>
      </c>
      <c r="B23" s="18"/>
      <c r="C23" s="18"/>
      <c r="D23" s="310"/>
      <c r="E23" s="18"/>
      <c r="F23" s="310"/>
      <c r="G23" s="312">
        <v>14</v>
      </c>
    </row>
    <row r="24" spans="1:7" ht="12" customHeight="1">
      <c r="A24" s="308">
        <v>15</v>
      </c>
      <c r="B24" s="18"/>
      <c r="C24" s="18"/>
      <c r="D24" s="310"/>
      <c r="E24" s="18"/>
      <c r="F24" s="310"/>
      <c r="G24" s="312">
        <v>15</v>
      </c>
    </row>
    <row r="25" spans="1:7" ht="12" customHeight="1">
      <c r="A25" s="308">
        <v>16</v>
      </c>
      <c r="B25" s="18"/>
      <c r="C25" s="18"/>
      <c r="D25" s="310"/>
      <c r="E25" s="18"/>
      <c r="F25" s="310"/>
      <c r="G25" s="312">
        <v>16</v>
      </c>
    </row>
    <row r="26" spans="1:7" ht="12" customHeight="1">
      <c r="A26" s="308">
        <v>17</v>
      </c>
      <c r="B26" s="18"/>
      <c r="C26" s="18"/>
      <c r="D26" s="310"/>
      <c r="E26" s="18"/>
      <c r="F26" s="310"/>
      <c r="G26" s="312">
        <v>17</v>
      </c>
    </row>
    <row r="27" spans="1:7" ht="12" customHeight="1">
      <c r="A27" s="308">
        <v>18</v>
      </c>
      <c r="B27" s="18"/>
      <c r="C27" s="18"/>
      <c r="D27" s="310"/>
      <c r="E27" s="18"/>
      <c r="F27" s="310"/>
      <c r="G27" s="312">
        <v>18</v>
      </c>
    </row>
    <row r="28" spans="1:7" ht="12" customHeight="1">
      <c r="A28" s="308">
        <v>19</v>
      </c>
      <c r="B28" s="18"/>
      <c r="C28" s="18"/>
      <c r="D28" s="310"/>
      <c r="E28" s="18"/>
      <c r="F28" s="310"/>
      <c r="G28" s="312">
        <v>19</v>
      </c>
    </row>
    <row r="29" spans="1:7" ht="12" customHeight="1">
      <c r="A29" s="308">
        <v>20</v>
      </c>
      <c r="B29" s="18"/>
      <c r="C29" s="18"/>
      <c r="D29" s="310"/>
      <c r="E29" s="18"/>
      <c r="F29" s="310"/>
      <c r="G29" s="312">
        <v>20</v>
      </c>
    </row>
    <row r="30" spans="1:7" ht="12" customHeight="1">
      <c r="A30" s="308">
        <v>21</v>
      </c>
      <c r="B30" s="18"/>
      <c r="C30" s="18"/>
      <c r="D30" s="310"/>
      <c r="E30" s="18"/>
      <c r="F30" s="310"/>
      <c r="G30" s="312">
        <v>21</v>
      </c>
    </row>
    <row r="31" spans="1:7" ht="12" customHeight="1">
      <c r="A31" s="308">
        <v>22</v>
      </c>
      <c r="B31" s="18"/>
      <c r="C31" s="18"/>
      <c r="D31" s="310"/>
      <c r="E31" s="18"/>
      <c r="F31" s="310"/>
      <c r="G31" s="312">
        <v>22</v>
      </c>
    </row>
    <row r="32" spans="1:7" ht="12" customHeight="1">
      <c r="A32" s="308">
        <v>23</v>
      </c>
      <c r="B32" s="18"/>
      <c r="C32" s="18"/>
      <c r="D32" s="310"/>
      <c r="E32" s="18"/>
      <c r="F32" s="310"/>
      <c r="G32" s="312">
        <v>23</v>
      </c>
    </row>
    <row r="33" spans="1:7" ht="12" customHeight="1">
      <c r="A33" s="313">
        <v>24</v>
      </c>
      <c r="B33" s="10"/>
      <c r="C33" s="10"/>
      <c r="D33" s="305"/>
      <c r="E33" s="10"/>
      <c r="F33" s="305"/>
      <c r="G33" s="314">
        <v>24</v>
      </c>
    </row>
    <row r="34" spans="1:7">
      <c r="A34" s="315"/>
      <c r="B34" s="56"/>
      <c r="C34" s="56"/>
      <c r="D34" s="56"/>
      <c r="E34" s="56"/>
      <c r="F34" s="56"/>
      <c r="G34" s="316"/>
    </row>
    <row r="35" spans="1:7">
      <c r="A35" s="4188" t="s">
        <v>37</v>
      </c>
      <c r="B35" s="4160"/>
      <c r="C35" s="4160"/>
      <c r="D35" s="4160"/>
      <c r="E35" s="4160"/>
      <c r="F35" s="4160"/>
      <c r="G35" s="4189"/>
    </row>
    <row r="36" spans="1:7">
      <c r="A36" s="3859"/>
      <c r="B36" s="3855"/>
      <c r="C36" s="3855"/>
      <c r="D36" s="3855"/>
      <c r="E36" s="3855"/>
      <c r="F36" s="3855"/>
      <c r="G36" s="3860"/>
    </row>
    <row r="37" spans="1:7">
      <c r="A37" s="3864"/>
      <c r="B37" s="3855"/>
      <c r="C37" s="3855"/>
      <c r="D37" s="3855"/>
      <c r="E37" s="3855"/>
      <c r="F37" s="3855"/>
      <c r="G37" s="3860"/>
    </row>
    <row r="38" spans="1:7">
      <c r="A38" s="3856"/>
      <c r="B38" s="3857"/>
      <c r="C38" s="3857"/>
      <c r="D38" s="3857"/>
      <c r="E38" s="3857"/>
      <c r="F38" s="3857"/>
      <c r="G38" s="3858"/>
    </row>
    <row r="39" spans="1:7">
      <c r="A39" s="3865"/>
      <c r="B39" s="3857"/>
      <c r="C39" s="3857"/>
      <c r="D39" s="3857"/>
      <c r="E39" s="3857"/>
      <c r="F39" s="3857"/>
      <c r="G39" s="317"/>
    </row>
    <row r="40" spans="1:7">
      <c r="A40" s="3865"/>
      <c r="B40" s="318"/>
      <c r="C40" s="318"/>
      <c r="D40" s="318"/>
      <c r="E40" s="318"/>
      <c r="F40" s="318"/>
      <c r="G40" s="317"/>
    </row>
    <row r="41" spans="1:7">
      <c r="A41" s="3865"/>
      <c r="B41" s="318"/>
      <c r="C41" s="318"/>
      <c r="D41" s="318"/>
      <c r="E41" s="318"/>
      <c r="F41" s="318"/>
      <c r="G41" s="317"/>
    </row>
    <row r="42" spans="1:7">
      <c r="A42" s="3865"/>
      <c r="B42" s="319"/>
      <c r="C42" s="318"/>
      <c r="D42" s="318"/>
      <c r="E42" s="318"/>
      <c r="F42" s="318"/>
      <c r="G42" s="317"/>
    </row>
    <row r="43" spans="1:7">
      <c r="A43" s="3865"/>
      <c r="B43" s="318"/>
      <c r="C43" s="3861"/>
      <c r="D43" s="3861"/>
      <c r="E43" s="3861"/>
      <c r="F43" s="29"/>
      <c r="G43" s="317"/>
    </row>
    <row r="44" spans="1:7">
      <c r="A44" s="3865"/>
      <c r="B44" s="318"/>
      <c r="C44" s="3862"/>
      <c r="D44" s="3862"/>
      <c r="E44" s="3862"/>
      <c r="F44" s="29"/>
      <c r="G44" s="317"/>
    </row>
    <row r="45" spans="1:7">
      <c r="A45" s="3865"/>
      <c r="B45" s="318"/>
      <c r="C45" s="3863"/>
      <c r="D45" s="3863"/>
      <c r="E45" s="3863"/>
      <c r="F45" s="29"/>
      <c r="G45" s="317"/>
    </row>
    <row r="46" spans="1:7">
      <c r="A46" s="320"/>
      <c r="B46" s="29"/>
      <c r="C46" s="29"/>
      <c r="D46" s="29"/>
      <c r="E46" s="29"/>
      <c r="F46" s="29"/>
      <c r="G46" s="133"/>
    </row>
    <row r="47" spans="1:7">
      <c r="A47" s="320"/>
      <c r="B47" s="29"/>
      <c r="C47" s="29"/>
      <c r="D47" s="29"/>
      <c r="E47" s="29"/>
      <c r="F47" s="29"/>
      <c r="G47" s="133"/>
    </row>
    <row r="48" spans="1:7">
      <c r="A48" s="320"/>
      <c r="B48" s="29"/>
      <c r="C48" s="29"/>
      <c r="D48" s="29"/>
      <c r="E48" s="29"/>
      <c r="F48" s="29"/>
      <c r="G48" s="133"/>
    </row>
    <row r="49" spans="1:7">
      <c r="A49" s="320"/>
      <c r="B49" s="29"/>
      <c r="C49" s="29"/>
      <c r="D49" s="29"/>
      <c r="E49" s="29"/>
      <c r="F49" s="29"/>
      <c r="G49" s="133"/>
    </row>
    <row r="50" spans="1:7">
      <c r="A50" s="320"/>
      <c r="B50" s="29"/>
      <c r="C50" s="29"/>
      <c r="D50" s="29"/>
      <c r="E50" s="29"/>
      <c r="F50" s="29"/>
      <c r="G50" s="133"/>
    </row>
    <row r="51" spans="1:7">
      <c r="A51" s="320"/>
      <c r="B51" s="29"/>
      <c r="C51" s="29"/>
      <c r="D51" s="29"/>
      <c r="E51" s="29"/>
      <c r="F51" s="29"/>
      <c r="G51" s="133"/>
    </row>
    <row r="52" spans="1:7">
      <c r="A52" s="320"/>
      <c r="B52" s="29"/>
      <c r="C52" s="29"/>
      <c r="D52" s="29"/>
      <c r="E52" s="29"/>
      <c r="F52" s="29"/>
      <c r="G52" s="133"/>
    </row>
    <row r="53" spans="1:7">
      <c r="A53" s="321"/>
      <c r="B53" s="322"/>
      <c r="C53" s="322"/>
      <c r="D53" s="322"/>
      <c r="E53" s="322"/>
      <c r="F53" s="322"/>
      <c r="G53" s="323"/>
    </row>
    <row r="54" spans="1:7">
      <c r="G54" s="37" t="s">
        <v>264</v>
      </c>
    </row>
  </sheetData>
  <customSheetViews>
    <customSheetView guid="{4E7A3D04-9F51-465C-A42B-3DF9B3E7D5B5}" scale="110">
      <selection activeCell="P19" sqref="P19"/>
      <pageMargins left="0.5" right="0.5" top="0.5" bottom="0.25" header="0.3" footer="0.3"/>
      <printOptions horizontalCentered="1"/>
      <pageSetup scale="79" orientation="portrait" r:id="rId1"/>
    </customSheetView>
    <customSheetView guid="{0DB5BAD5-393A-4F38-9E8B-709DEA7858B1}" scale="110">
      <selection activeCell="P19" sqref="P19"/>
      <pageMargins left="0.5" right="0.5" top="0.5" bottom="0.25" header="0.3" footer="0.3"/>
      <printOptions horizontalCentered="1"/>
      <pageSetup scale="79" orientation="portrait" r:id="rId2"/>
    </customSheetView>
    <customSheetView guid="{9188604F-721B-4607-B5A7-F14601E34BB8}" scale="110">
      <selection activeCell="P19" sqref="P19"/>
      <pageMargins left="0.5" right="0.5" top="0.5" bottom="0.25" header="0.3" footer="0.3"/>
      <printOptions horizontalCentered="1"/>
      <pageSetup scale="79" orientation="portrait" r:id="rId3"/>
    </customSheetView>
    <customSheetView guid="{26429A53-B624-4AA6-8C8D-667186B058B8}" scale="110">
      <selection activeCell="P19" sqref="P19"/>
      <pageMargins left="0.5" right="0.5" top="0.5" bottom="0.25" header="0.3" footer="0.3"/>
      <printOptions horizontalCentered="1"/>
      <pageSetup scale="79" orientation="portrait" r:id="rId4"/>
    </customSheetView>
    <customSheetView guid="{7390B031-6060-4327-BF01-8B9465EDB6D9}" scale="110">
      <selection activeCell="P19" sqref="P19"/>
      <pageMargins left="0.5" right="0.5" top="0.5" bottom="0.25" header="0.3" footer="0.3"/>
      <printOptions horizontalCentered="1"/>
      <pageSetup scale="79" orientation="portrait" r:id="rId5"/>
    </customSheetView>
    <customSheetView guid="{49D366EC-C851-4932-854D-8EA887B298C5}" scale="110">
      <selection activeCell="P19" sqref="P19"/>
      <pageMargins left="0.5" right="0.5" top="0.5" bottom="0.25" header="0.3" footer="0.3"/>
      <printOptions horizontalCentered="1"/>
      <pageSetup scale="79" orientation="portrait" r:id="rId6"/>
    </customSheetView>
    <customSheetView guid="{F228F194-B0FE-4A91-A927-06A4E89703F0}" scale="110">
      <selection activeCell="P19" sqref="P19"/>
      <pageMargins left="0.5" right="0.5" top="0.5" bottom="0.25" header="0.3" footer="0.3"/>
      <printOptions horizontalCentered="1"/>
      <pageSetup scale="79" orientation="portrait" r:id="rId7"/>
    </customSheetView>
    <customSheetView guid="{A2494C54-8D9D-4A05-9F27-C858173D9692}" scale="110">
      <selection activeCell="P19" sqref="P19"/>
      <pageMargins left="0.5" right="0.5" top="0.5" bottom="0.25" header="0.3" footer="0.3"/>
      <printOptions horizontalCentered="1"/>
      <pageSetup scale="79" orientation="portrait" r:id="rId8"/>
    </customSheetView>
    <customSheetView guid="{74404EEC-CA6A-48B0-B168-B7933282EEB2}" scale="110">
      <selection activeCell="P19" sqref="P19"/>
      <pageMargins left="0.5" right="0.5" top="0.5" bottom="0.25" header="0.3" footer="0.3"/>
      <printOptions horizontalCentered="1"/>
      <pageSetup scale="79" orientation="portrait" r:id="rId9"/>
    </customSheetView>
    <customSheetView guid="{FB19BFAA-60BA-4CC2-92E5-E4C141AE804E}" scale="110">
      <selection activeCell="P19" sqref="P19"/>
      <pageMargins left="0.5" right="0.5" top="0.5" bottom="0.25" header="0.3" footer="0.3"/>
      <printOptions horizontalCentered="1"/>
      <pageSetup scale="79" orientation="portrait" r:id="rId10"/>
    </customSheetView>
    <customSheetView guid="{F56BCD39-3910-4701-BCCF-245589B07D98}" scale="110">
      <selection activeCell="P19" sqref="P19"/>
      <pageMargins left="0.5" right="0.5" top="0.5" bottom="0.25" header="0.3" footer="0.3"/>
      <printOptions horizontalCentered="1"/>
      <pageSetup scale="79" orientation="portrait" r:id="rId11"/>
    </customSheetView>
  </customSheetViews>
  <mergeCells count="3">
    <mergeCell ref="A2:G2"/>
    <mergeCell ref="A3:G3"/>
    <mergeCell ref="A35:G35"/>
  </mergeCells>
  <printOptions horizontalCentered="1"/>
  <pageMargins left="0.5" right="0.5" top="0.5" bottom="0.25" header="0.3" footer="0.3"/>
  <pageSetup scale="79" orientation="portrait" r:id="rId12"/>
  <legacyDrawing r:id="rId1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topLeftCell="A4" zoomScaleNormal="100" workbookViewId="0">
      <selection activeCell="C38" sqref="C38"/>
    </sheetView>
  </sheetViews>
  <sheetFormatPr defaultColWidth="8" defaultRowHeight="11.25"/>
  <cols>
    <col min="1" max="1" width="4.42578125" style="1696" customWidth="1"/>
    <col min="2" max="2" width="3.42578125" style="1696" customWidth="1"/>
    <col min="3" max="3" width="3.140625" style="1696" customWidth="1"/>
    <col min="4" max="4" width="2" style="1696" customWidth="1"/>
    <col min="5" max="5" width="2.140625" style="1696" customWidth="1"/>
    <col min="6" max="6" width="2.28515625" style="1696" customWidth="1"/>
    <col min="7" max="7" width="2.7109375" style="1696" customWidth="1"/>
    <col min="8" max="8" width="1.85546875" style="1696" customWidth="1"/>
    <col min="9" max="9" width="2.5703125" style="1696" customWidth="1"/>
    <col min="10" max="10" width="4.7109375" style="1696" customWidth="1"/>
    <col min="11" max="11" width="5" style="1696" bestFit="1" customWidth="1"/>
    <col min="12" max="12" width="3.7109375" style="1696" customWidth="1"/>
    <col min="13" max="13" width="3.7109375" style="1696" bestFit="1" customWidth="1"/>
    <col min="14" max="14" width="1.85546875" style="1696" customWidth="1"/>
    <col min="15" max="15" width="2" style="1696" customWidth="1"/>
    <col min="16" max="16" width="2.140625" style="1696" customWidth="1"/>
    <col min="17" max="17" width="1.85546875" style="1696" customWidth="1"/>
    <col min="18" max="18" width="1.7109375" style="1696" customWidth="1"/>
    <col min="19" max="19" width="7.5703125" style="1696" customWidth="1"/>
    <col min="20" max="20" width="6" style="1696" customWidth="1"/>
    <col min="21" max="21" width="5" style="1696" bestFit="1" customWidth="1"/>
    <col min="22" max="22" width="3.85546875" style="1696" customWidth="1"/>
    <col min="23" max="23" width="4" style="1696" customWidth="1"/>
    <col min="24" max="24" width="9.5703125" style="1696" customWidth="1"/>
    <col min="25" max="16384" width="8" style="1696"/>
  </cols>
  <sheetData>
    <row r="1" spans="1:24" s="3788" customFormat="1" ht="12.75">
      <c r="A1" s="3785" t="s">
        <v>3461</v>
      </c>
      <c r="B1" s="3786"/>
      <c r="C1" s="3787"/>
      <c r="D1" s="3787"/>
      <c r="E1" s="3786"/>
      <c r="F1" s="3787"/>
      <c r="G1" s="3787"/>
      <c r="H1" s="3787"/>
      <c r="I1" s="3787"/>
      <c r="J1" s="3787"/>
      <c r="K1" s="3787"/>
      <c r="L1" s="3787"/>
      <c r="M1" s="3787"/>
      <c r="N1" s="3787"/>
      <c r="O1" s="3787"/>
      <c r="P1" s="3787"/>
      <c r="Q1" s="3787"/>
      <c r="R1" s="3787"/>
      <c r="S1" s="3787"/>
      <c r="T1" s="3787"/>
      <c r="U1" s="3787"/>
      <c r="V1" s="3787"/>
      <c r="W1" s="3787"/>
      <c r="X1" s="2959">
        <v>122</v>
      </c>
    </row>
    <row r="2" spans="1:24">
      <c r="A2" s="3789"/>
      <c r="B2" s="3790"/>
      <c r="C2" s="3790"/>
      <c r="D2" s="3790"/>
      <c r="E2" s="3790"/>
      <c r="F2" s="3790"/>
      <c r="G2" s="3790"/>
      <c r="H2" s="3790"/>
      <c r="I2" s="3790"/>
      <c r="J2" s="3790"/>
      <c r="K2" s="3790"/>
      <c r="L2" s="3790"/>
      <c r="M2" s="3790"/>
      <c r="N2" s="3790"/>
      <c r="O2" s="3790"/>
      <c r="P2" s="3790"/>
      <c r="Q2" s="3790"/>
      <c r="R2" s="3790"/>
      <c r="S2" s="3790"/>
      <c r="T2" s="3790"/>
      <c r="U2" s="3790"/>
      <c r="V2" s="3790"/>
      <c r="W2" s="3790"/>
      <c r="X2" s="3791"/>
    </row>
    <row r="3" spans="1:24">
      <c r="A3" s="2474" t="s">
        <v>3557</v>
      </c>
      <c r="B3" s="3792"/>
      <c r="C3" s="3792"/>
      <c r="D3" s="3792"/>
      <c r="E3" s="3792"/>
      <c r="F3" s="3792"/>
      <c r="G3" s="3792"/>
      <c r="H3" s="3792"/>
      <c r="I3" s="3792"/>
      <c r="J3" s="3792"/>
      <c r="K3" s="3792"/>
      <c r="L3" s="3792"/>
      <c r="M3" s="3792"/>
      <c r="N3" s="3792"/>
      <c r="O3" s="3792"/>
      <c r="P3" s="3792"/>
      <c r="Q3" s="3792"/>
      <c r="R3" s="3792"/>
      <c r="S3" s="3792"/>
      <c r="T3" s="3792"/>
      <c r="U3" s="3792"/>
      <c r="V3" s="3792"/>
      <c r="W3" s="3792"/>
      <c r="X3" s="3793"/>
    </row>
    <row r="4" spans="1:24">
      <c r="A4" s="2474" t="s">
        <v>3558</v>
      </c>
      <c r="B4" s="3792"/>
      <c r="C4" s="3792"/>
      <c r="D4" s="3792"/>
      <c r="E4" s="3792"/>
      <c r="F4" s="3792"/>
      <c r="G4" s="3792"/>
      <c r="H4" s="3792"/>
      <c r="I4" s="3792"/>
      <c r="J4" s="3792"/>
      <c r="K4" s="3792"/>
      <c r="L4" s="3792"/>
      <c r="M4" s="3792"/>
      <c r="N4" s="3792"/>
      <c r="O4" s="3792"/>
      <c r="P4" s="3792"/>
      <c r="Q4" s="3792"/>
      <c r="R4" s="3792"/>
      <c r="S4" s="3792"/>
      <c r="T4" s="3792"/>
      <c r="U4" s="3792"/>
      <c r="V4" s="3792"/>
      <c r="W4" s="3792"/>
      <c r="X4" s="3793"/>
    </row>
    <row r="5" spans="1:24">
      <c r="A5" s="2474" t="s">
        <v>3559</v>
      </c>
      <c r="B5" s="3792"/>
      <c r="C5" s="3792"/>
      <c r="D5" s="3792"/>
      <c r="E5" s="3792"/>
      <c r="F5" s="3792"/>
      <c r="G5" s="3792"/>
      <c r="H5" s="3792"/>
      <c r="I5" s="3792"/>
      <c r="J5" s="3792"/>
      <c r="K5" s="3792"/>
      <c r="L5" s="3792"/>
      <c r="M5" s="3792"/>
      <c r="N5" s="3792"/>
      <c r="O5" s="3792"/>
      <c r="P5" s="3792"/>
      <c r="Q5" s="3792"/>
      <c r="R5" s="3792"/>
      <c r="S5" s="3792"/>
      <c r="T5" s="3792"/>
      <c r="U5" s="3792"/>
      <c r="V5" s="3792"/>
      <c r="W5" s="3792"/>
      <c r="X5" s="3793"/>
    </row>
    <row r="6" spans="1:24">
      <c r="A6" s="1898"/>
      <c r="B6" s="1899"/>
      <c r="C6" s="1899"/>
      <c r="D6" s="1899"/>
      <c r="E6" s="1899"/>
      <c r="F6" s="1899"/>
      <c r="G6" s="1899"/>
      <c r="H6" s="1899"/>
      <c r="I6" s="1899"/>
      <c r="J6" s="1899"/>
      <c r="K6" s="1899"/>
      <c r="L6" s="1899"/>
      <c r="M6" s="1899"/>
      <c r="N6" s="1899"/>
      <c r="O6" s="1899"/>
      <c r="P6" s="1899"/>
      <c r="Q6" s="1899"/>
      <c r="R6" s="1899"/>
      <c r="S6" s="1899"/>
      <c r="T6" s="1899"/>
      <c r="U6" s="1899"/>
      <c r="V6" s="1899"/>
      <c r="W6" s="1899"/>
      <c r="X6" s="2479"/>
    </row>
    <row r="7" spans="1:24">
      <c r="A7" s="1904"/>
      <c r="B7" s="1905"/>
      <c r="C7" s="1905"/>
      <c r="D7" s="1905"/>
      <c r="E7" s="1905"/>
      <c r="F7" s="1905"/>
      <c r="G7" s="1905"/>
      <c r="H7" s="1905"/>
      <c r="I7" s="1905"/>
      <c r="J7" s="1905"/>
      <c r="K7" s="1905"/>
      <c r="L7" s="1905"/>
      <c r="M7" s="1905"/>
      <c r="N7" s="1905"/>
      <c r="O7" s="1905"/>
      <c r="P7" s="1905"/>
      <c r="Q7" s="1905"/>
      <c r="R7" s="1905"/>
      <c r="S7" s="1905"/>
      <c r="T7" s="1905"/>
      <c r="U7" s="1905"/>
      <c r="V7" s="1905"/>
      <c r="W7" s="1905"/>
      <c r="X7" s="2483"/>
    </row>
    <row r="8" spans="1:24">
      <c r="A8" s="3789"/>
      <c r="B8" s="3790"/>
      <c r="C8" s="3790"/>
      <c r="D8" s="3790"/>
      <c r="E8" s="3790"/>
      <c r="F8" s="3790"/>
      <c r="G8" s="3790"/>
      <c r="H8" s="3790"/>
      <c r="I8" s="3790"/>
      <c r="J8" s="3791"/>
      <c r="K8" s="3794" t="s">
        <v>3560</v>
      </c>
      <c r="L8" s="3795"/>
      <c r="M8" s="3796"/>
      <c r="N8" s="3789"/>
      <c r="O8" s="3790"/>
      <c r="P8" s="3790"/>
      <c r="Q8" s="3790"/>
      <c r="R8" s="3790"/>
      <c r="S8" s="3791"/>
      <c r="T8" s="3797"/>
      <c r="U8" s="3798" t="s">
        <v>3561</v>
      </c>
      <c r="V8" s="3799"/>
      <c r="W8" s="3799"/>
      <c r="X8" s="3800"/>
    </row>
    <row r="9" spans="1:24">
      <c r="A9" s="1898"/>
      <c r="B9" s="1899"/>
      <c r="C9" s="1899"/>
      <c r="D9" s="1899"/>
      <c r="E9" s="1899"/>
      <c r="F9" s="1899"/>
      <c r="G9" s="1899"/>
      <c r="H9" s="1899"/>
      <c r="I9" s="1899"/>
      <c r="J9" s="2479"/>
      <c r="K9" s="3801" t="s">
        <v>3562</v>
      </c>
      <c r="L9" s="3802"/>
      <c r="M9" s="3803"/>
      <c r="N9" s="1898"/>
      <c r="O9" s="1899"/>
      <c r="P9" s="1899"/>
      <c r="Q9" s="1899"/>
      <c r="R9" s="1899"/>
      <c r="S9" s="2479"/>
      <c r="T9" s="3804"/>
      <c r="U9" s="3794" t="s">
        <v>3560</v>
      </c>
      <c r="V9" s="3795"/>
      <c r="W9" s="3796"/>
      <c r="X9" s="3805" t="s">
        <v>3563</v>
      </c>
    </row>
    <row r="10" spans="1:24">
      <c r="A10" s="3801" t="s">
        <v>3564</v>
      </c>
      <c r="B10" s="3802"/>
      <c r="C10" s="3802"/>
      <c r="D10" s="3802"/>
      <c r="E10" s="3802"/>
      <c r="F10" s="3802"/>
      <c r="G10" s="3802"/>
      <c r="H10" s="3802"/>
      <c r="I10" s="3802"/>
      <c r="J10" s="3803"/>
      <c r="K10" s="3801" t="s">
        <v>3565</v>
      </c>
      <c r="L10" s="3802"/>
      <c r="M10" s="3803"/>
      <c r="N10" s="3801" t="s">
        <v>3566</v>
      </c>
      <c r="O10" s="3802"/>
      <c r="P10" s="3802"/>
      <c r="Q10" s="3802"/>
      <c r="R10" s="3802"/>
      <c r="S10" s="3803"/>
      <c r="T10" s="3806" t="s">
        <v>3561</v>
      </c>
      <c r="U10" s="3801" t="s">
        <v>3567</v>
      </c>
      <c r="V10" s="3802"/>
      <c r="W10" s="3803"/>
      <c r="X10" s="3806" t="s">
        <v>10</v>
      </c>
    </row>
    <row r="11" spans="1:24">
      <c r="A11" s="1904"/>
      <c r="B11" s="1905"/>
      <c r="C11" s="1905"/>
      <c r="D11" s="1905"/>
      <c r="E11" s="1905"/>
      <c r="F11" s="1905"/>
      <c r="G11" s="1905"/>
      <c r="H11" s="1905"/>
      <c r="I11" s="1905"/>
      <c r="J11" s="2483"/>
      <c r="K11" s="1904"/>
      <c r="L11" s="1905"/>
      <c r="M11" s="2483"/>
      <c r="N11" s="1904"/>
      <c r="O11" s="1905"/>
      <c r="P11" s="1905"/>
      <c r="Q11" s="1905"/>
      <c r="R11" s="1905"/>
      <c r="S11" s="2483"/>
      <c r="T11" s="3806" t="s">
        <v>3568</v>
      </c>
      <c r="U11" s="3807" t="s">
        <v>3569</v>
      </c>
      <c r="V11" s="3808"/>
      <c r="W11" s="3809"/>
      <c r="X11" s="3806" t="s">
        <v>3567</v>
      </c>
    </row>
    <row r="12" spans="1:24">
      <c r="A12" s="3798" t="s">
        <v>3570</v>
      </c>
      <c r="B12" s="3799"/>
      <c r="C12" s="3799"/>
      <c r="D12" s="3799"/>
      <c r="E12" s="3799"/>
      <c r="F12" s="3800"/>
      <c r="G12" s="3798" t="s">
        <v>389</v>
      </c>
      <c r="H12" s="3799"/>
      <c r="I12" s="3799"/>
      <c r="J12" s="3800"/>
      <c r="K12" s="3810" t="s">
        <v>3571</v>
      </c>
      <c r="L12" s="3810" t="s">
        <v>3572</v>
      </c>
      <c r="M12" s="3810" t="s">
        <v>3573</v>
      </c>
      <c r="N12" s="3798" t="s">
        <v>387</v>
      </c>
      <c r="O12" s="3799"/>
      <c r="P12" s="3799"/>
      <c r="Q12" s="3799"/>
      <c r="R12" s="3799"/>
      <c r="S12" s="3800"/>
      <c r="T12" s="3811"/>
      <c r="U12" s="3810" t="s">
        <v>3571</v>
      </c>
      <c r="V12" s="3810" t="s">
        <v>3572</v>
      </c>
      <c r="W12" s="3810" t="s">
        <v>3573</v>
      </c>
      <c r="X12" s="3812" t="s">
        <v>3569</v>
      </c>
    </row>
    <row r="13" spans="1:24">
      <c r="A13" s="3798"/>
      <c r="B13" s="3799"/>
      <c r="C13" s="3799"/>
      <c r="D13" s="3799"/>
      <c r="E13" s="3799"/>
      <c r="F13" s="3800"/>
      <c r="G13" s="3798"/>
      <c r="H13" s="3799"/>
      <c r="I13" s="3799"/>
      <c r="J13" s="3800"/>
      <c r="K13" s="3810"/>
      <c r="L13" s="3810"/>
      <c r="M13" s="3813"/>
      <c r="N13" s="3813"/>
      <c r="O13" s="3813"/>
      <c r="P13" s="3813"/>
      <c r="Q13" s="3813"/>
      <c r="R13" s="3813"/>
      <c r="S13" s="3813"/>
      <c r="T13" s="3813"/>
      <c r="U13" s="3813"/>
      <c r="V13" s="3813"/>
      <c r="W13" s="3813"/>
      <c r="X13" s="3813"/>
    </row>
    <row r="14" spans="1:24">
      <c r="A14" s="3798"/>
      <c r="B14" s="3799"/>
      <c r="C14" s="3799"/>
      <c r="D14" s="3799"/>
      <c r="E14" s="3799"/>
      <c r="F14" s="3800"/>
      <c r="G14" s="3798"/>
      <c r="H14" s="3799"/>
      <c r="I14" s="3799"/>
      <c r="J14" s="3800"/>
      <c r="K14" s="3810"/>
      <c r="L14" s="3810"/>
      <c r="M14" s="3813"/>
      <c r="N14" s="3813"/>
      <c r="O14" s="3813"/>
      <c r="P14" s="3813"/>
      <c r="Q14" s="3813"/>
      <c r="R14" s="3813"/>
      <c r="S14" s="3813"/>
      <c r="T14" s="3813"/>
      <c r="U14" s="3813"/>
      <c r="V14" s="3813"/>
      <c r="W14" s="3813"/>
      <c r="X14" s="3813"/>
    </row>
    <row r="15" spans="1:24">
      <c r="A15" s="3798"/>
      <c r="B15" s="3799"/>
      <c r="C15" s="3799"/>
      <c r="D15" s="3799"/>
      <c r="E15" s="3799"/>
      <c r="F15" s="3800"/>
      <c r="G15" s="3798"/>
      <c r="H15" s="3799"/>
      <c r="I15" s="3799"/>
      <c r="J15" s="3800"/>
      <c r="K15" s="3810"/>
      <c r="L15" s="3810"/>
      <c r="M15" s="3813"/>
      <c r="N15" s="3813"/>
      <c r="O15" s="3813"/>
      <c r="P15" s="3813"/>
      <c r="Q15" s="3813"/>
      <c r="R15" s="3813"/>
      <c r="S15" s="3813"/>
      <c r="T15" s="3813"/>
      <c r="U15" s="3813"/>
      <c r="V15" s="3813"/>
      <c r="W15" s="3813"/>
      <c r="X15" s="3813"/>
    </row>
    <row r="16" spans="1:24">
      <c r="A16" s="3798"/>
      <c r="B16" s="3799"/>
      <c r="C16" s="3799"/>
      <c r="D16" s="3799"/>
      <c r="E16" s="3799"/>
      <c r="F16" s="3800"/>
      <c r="G16" s="3798"/>
      <c r="H16" s="3799"/>
      <c r="I16" s="3799"/>
      <c r="J16" s="3800"/>
      <c r="K16" s="3810"/>
      <c r="L16" s="3810"/>
      <c r="M16" s="3813"/>
      <c r="N16" s="3813"/>
      <c r="O16" s="3813"/>
      <c r="P16" s="3813"/>
      <c r="Q16" s="3813"/>
      <c r="R16" s="3813"/>
      <c r="S16" s="3813"/>
      <c r="T16" s="3813"/>
      <c r="U16" s="3813"/>
      <c r="V16" s="3813"/>
      <c r="W16" s="3813"/>
      <c r="X16" s="3813"/>
    </row>
    <row r="17" spans="1:24">
      <c r="A17" s="3798"/>
      <c r="B17" s="3799"/>
      <c r="C17" s="3799"/>
      <c r="D17" s="3799"/>
      <c r="E17" s="3799"/>
      <c r="F17" s="3800"/>
      <c r="G17" s="3798"/>
      <c r="H17" s="3799"/>
      <c r="I17" s="3799"/>
      <c r="J17" s="3800"/>
      <c r="K17" s="3810"/>
      <c r="L17" s="3810"/>
      <c r="M17" s="3813"/>
      <c r="N17" s="3813"/>
      <c r="O17" s="3813"/>
      <c r="P17" s="3813"/>
      <c r="Q17" s="3813"/>
      <c r="R17" s="3813"/>
      <c r="S17" s="3813"/>
      <c r="T17" s="3813"/>
      <c r="U17" s="3813"/>
      <c r="V17" s="3813"/>
      <c r="W17" s="3813"/>
      <c r="X17" s="3813"/>
    </row>
    <row r="18" spans="1:24">
      <c r="A18" s="3798"/>
      <c r="B18" s="3799"/>
      <c r="C18" s="3799"/>
      <c r="D18" s="3799"/>
      <c r="E18" s="3799"/>
      <c r="F18" s="3800"/>
      <c r="G18" s="3798"/>
      <c r="H18" s="3799"/>
      <c r="I18" s="3799"/>
      <c r="J18" s="3800"/>
      <c r="K18" s="3810"/>
      <c r="L18" s="3810"/>
      <c r="M18" s="3813"/>
      <c r="N18" s="3813"/>
      <c r="O18" s="3813"/>
      <c r="P18" s="3813"/>
      <c r="Q18" s="3813"/>
      <c r="R18" s="3813"/>
      <c r="S18" s="3813"/>
      <c r="T18" s="3813"/>
      <c r="U18" s="3813"/>
      <c r="V18" s="3813"/>
      <c r="W18" s="3813"/>
      <c r="X18" s="3813"/>
    </row>
    <row r="19" spans="1:24">
      <c r="A19" s="3798"/>
      <c r="B19" s="3799"/>
      <c r="C19" s="3799"/>
      <c r="D19" s="3799"/>
      <c r="E19" s="3799"/>
      <c r="F19" s="3800"/>
      <c r="G19" s="3798"/>
      <c r="H19" s="3799"/>
      <c r="I19" s="3799"/>
      <c r="J19" s="3800"/>
      <c r="K19" s="3810"/>
      <c r="L19" s="3810"/>
      <c r="M19" s="3813"/>
      <c r="N19" s="3813"/>
      <c r="O19" s="3813"/>
      <c r="P19" s="3813"/>
      <c r="Q19" s="3813"/>
      <c r="R19" s="3813"/>
      <c r="S19" s="3813"/>
      <c r="T19" s="3813"/>
      <c r="U19" s="3813"/>
      <c r="V19" s="3813"/>
      <c r="W19" s="3813"/>
      <c r="X19" s="3813"/>
    </row>
    <row r="20" spans="1:24">
      <c r="A20" s="3798"/>
      <c r="B20" s="3799"/>
      <c r="C20" s="3799"/>
      <c r="D20" s="3799"/>
      <c r="E20" s="3799"/>
      <c r="F20" s="3800"/>
      <c r="G20" s="3798"/>
      <c r="H20" s="3799"/>
      <c r="I20" s="3799"/>
      <c r="J20" s="3800"/>
      <c r="K20" s="3810"/>
      <c r="L20" s="3810"/>
      <c r="M20" s="3813"/>
      <c r="N20" s="3813"/>
      <c r="O20" s="3813"/>
      <c r="P20" s="3813"/>
      <c r="Q20" s="3813"/>
      <c r="R20" s="3813"/>
      <c r="S20" s="3813"/>
      <c r="T20" s="3813"/>
      <c r="U20" s="3813"/>
      <c r="V20" s="3813"/>
      <c r="W20" s="3813"/>
      <c r="X20" s="3813"/>
    </row>
    <row r="21" spans="1:24">
      <c r="A21" s="3798"/>
      <c r="B21" s="3799"/>
      <c r="C21" s="3799"/>
      <c r="D21" s="3799"/>
      <c r="E21" s="3799"/>
      <c r="F21" s="3800"/>
      <c r="G21" s="3798"/>
      <c r="H21" s="3799"/>
      <c r="I21" s="3799"/>
      <c r="J21" s="3800"/>
      <c r="K21" s="3810"/>
      <c r="L21" s="3810"/>
      <c r="M21" s="3813"/>
      <c r="N21" s="3813"/>
      <c r="O21" s="3813"/>
      <c r="P21" s="3813"/>
      <c r="Q21" s="3813"/>
      <c r="R21" s="3813"/>
      <c r="S21" s="3813"/>
      <c r="T21" s="3813"/>
      <c r="U21" s="3813"/>
      <c r="V21" s="3813"/>
      <c r="W21" s="3813"/>
      <c r="X21" s="3813"/>
    </row>
    <row r="22" spans="1:24">
      <c r="A22" s="3798"/>
      <c r="B22" s="3799"/>
      <c r="C22" s="3799"/>
      <c r="D22" s="3799"/>
      <c r="E22" s="3799"/>
      <c r="F22" s="3800"/>
      <c r="G22" s="3798"/>
      <c r="H22" s="3799"/>
      <c r="I22" s="3799"/>
      <c r="J22" s="3800"/>
      <c r="K22" s="3810"/>
      <c r="L22" s="3810"/>
      <c r="M22" s="3813"/>
      <c r="N22" s="3813"/>
      <c r="O22" s="3813"/>
      <c r="P22" s="3813"/>
      <c r="Q22" s="3813"/>
      <c r="R22" s="3813"/>
      <c r="S22" s="3813"/>
      <c r="T22" s="3813"/>
      <c r="U22" s="3813"/>
      <c r="V22" s="3813"/>
      <c r="W22" s="3813"/>
      <c r="X22" s="3813"/>
    </row>
    <row r="23" spans="1:24">
      <c r="A23" s="3798"/>
      <c r="B23" s="3799"/>
      <c r="C23" s="3799"/>
      <c r="D23" s="3799"/>
      <c r="E23" s="3799"/>
      <c r="F23" s="3800"/>
      <c r="G23" s="3798"/>
      <c r="H23" s="3799"/>
      <c r="I23" s="3799"/>
      <c r="J23" s="3800"/>
      <c r="K23" s="3810"/>
      <c r="L23" s="3810"/>
      <c r="M23" s="3813"/>
      <c r="N23" s="3813"/>
      <c r="O23" s="3813"/>
      <c r="P23" s="3813"/>
      <c r="Q23" s="3813"/>
      <c r="R23" s="3813"/>
      <c r="S23" s="3813"/>
      <c r="T23" s="3813"/>
      <c r="U23" s="3813"/>
      <c r="V23" s="3813"/>
      <c r="W23" s="3813"/>
      <c r="X23" s="3813"/>
    </row>
    <row r="24" spans="1:24">
      <c r="A24" s="3798"/>
      <c r="B24" s="3799"/>
      <c r="C24" s="3799"/>
      <c r="D24" s="3799"/>
      <c r="E24" s="3799"/>
      <c r="F24" s="3800"/>
      <c r="G24" s="3798"/>
      <c r="H24" s="3799"/>
      <c r="I24" s="3799"/>
      <c r="J24" s="3800"/>
      <c r="K24" s="3810"/>
      <c r="L24" s="3810"/>
      <c r="M24" s="3813"/>
      <c r="N24" s="3813"/>
      <c r="O24" s="3813"/>
      <c r="P24" s="3813"/>
      <c r="Q24" s="3813"/>
      <c r="R24" s="3813"/>
      <c r="S24" s="3813"/>
      <c r="T24" s="3813"/>
      <c r="U24" s="3813"/>
      <c r="V24" s="3813"/>
      <c r="W24" s="3813"/>
      <c r="X24" s="3813"/>
    </row>
    <row r="25" spans="1:24">
      <c r="A25" s="3798"/>
      <c r="B25" s="3799"/>
      <c r="C25" s="3799"/>
      <c r="D25" s="3799"/>
      <c r="E25" s="3799"/>
      <c r="F25" s="3800"/>
      <c r="G25" s="3798"/>
      <c r="H25" s="3799"/>
      <c r="I25" s="3799"/>
      <c r="J25" s="3800"/>
      <c r="K25" s="3810"/>
      <c r="L25" s="3810"/>
      <c r="M25" s="3813"/>
      <c r="N25" s="3813"/>
      <c r="O25" s="3813"/>
      <c r="P25" s="3813"/>
      <c r="Q25" s="3813"/>
      <c r="R25" s="3813"/>
      <c r="S25" s="3813"/>
      <c r="T25" s="3813"/>
      <c r="U25" s="3813"/>
      <c r="V25" s="3813"/>
      <c r="W25" s="3813"/>
      <c r="X25" s="3813"/>
    </row>
    <row r="26" spans="1:24">
      <c r="A26" s="3798"/>
      <c r="B26" s="3799"/>
      <c r="C26" s="3799"/>
      <c r="D26" s="3799"/>
      <c r="E26" s="3799"/>
      <c r="F26" s="3800"/>
      <c r="G26" s="3798"/>
      <c r="H26" s="3799"/>
      <c r="I26" s="3799"/>
      <c r="J26" s="3800"/>
      <c r="K26" s="3810"/>
      <c r="L26" s="3810"/>
      <c r="M26" s="3813"/>
      <c r="N26" s="3813"/>
      <c r="O26" s="3813"/>
      <c r="P26" s="3813"/>
      <c r="Q26" s="3813"/>
      <c r="R26" s="3813"/>
      <c r="S26" s="3813"/>
      <c r="T26" s="3813"/>
      <c r="U26" s="3813"/>
      <c r="V26" s="3813"/>
      <c r="W26" s="3813"/>
      <c r="X26" s="3813"/>
    </row>
    <row r="27" spans="1:24">
      <c r="A27" s="3798"/>
      <c r="B27" s="3799"/>
      <c r="C27" s="3799"/>
      <c r="D27" s="3799"/>
      <c r="E27" s="3799"/>
      <c r="F27" s="3800"/>
      <c r="G27" s="3798"/>
      <c r="H27" s="3799"/>
      <c r="I27" s="3799"/>
      <c r="J27" s="3800"/>
      <c r="K27" s="3810"/>
      <c r="L27" s="3810"/>
      <c r="M27" s="3813"/>
      <c r="N27" s="3813"/>
      <c r="O27" s="3813"/>
      <c r="P27" s="3813"/>
      <c r="Q27" s="3813"/>
      <c r="R27" s="3813"/>
      <c r="S27" s="3813"/>
      <c r="T27" s="3813"/>
      <c r="U27" s="3813"/>
      <c r="V27" s="3813"/>
      <c r="W27" s="3813"/>
      <c r="X27" s="3813"/>
    </row>
    <row r="28" spans="1:24">
      <c r="A28" s="3794"/>
      <c r="B28" s="3795"/>
      <c r="C28" s="3795"/>
      <c r="D28" s="3795"/>
      <c r="E28" s="3795"/>
      <c r="F28" s="3795"/>
      <c r="G28" s="3795"/>
      <c r="H28" s="3795"/>
      <c r="I28" s="3795"/>
      <c r="J28" s="3795"/>
      <c r="K28" s="3814"/>
      <c r="L28" s="3814"/>
      <c r="M28" s="3790"/>
      <c r="N28" s="3790"/>
      <c r="O28" s="3790"/>
      <c r="P28" s="3790"/>
      <c r="Q28" s="3790"/>
      <c r="R28" s="3790"/>
      <c r="S28" s="3790"/>
      <c r="T28" s="3790"/>
      <c r="U28" s="3790"/>
      <c r="V28" s="3790"/>
      <c r="W28" s="3790"/>
      <c r="X28" s="3791"/>
    </row>
    <row r="29" spans="1:24">
      <c r="A29" s="3801"/>
      <c r="B29" s="3802"/>
      <c r="C29" s="3802"/>
      <c r="D29" s="3802"/>
      <c r="E29" s="3802"/>
      <c r="F29" s="3802"/>
      <c r="G29" s="3802"/>
      <c r="H29" s="3802"/>
      <c r="I29" s="3802"/>
      <c r="J29" s="3802"/>
      <c r="K29" s="2480"/>
      <c r="L29" s="2480"/>
      <c r="M29" s="1899"/>
      <c r="N29" s="1899"/>
      <c r="O29" s="1899"/>
      <c r="P29" s="1899"/>
      <c r="Q29" s="1899"/>
      <c r="R29" s="1899"/>
      <c r="S29" s="1899"/>
      <c r="T29" s="1899"/>
      <c r="U29" s="1899"/>
      <c r="V29" s="1899"/>
      <c r="W29" s="1899"/>
      <c r="X29" s="2479"/>
    </row>
    <row r="30" spans="1:24">
      <c r="A30" s="2474" t="s">
        <v>3574</v>
      </c>
      <c r="B30" s="3802"/>
      <c r="C30" s="3802"/>
      <c r="D30" s="3802"/>
      <c r="E30" s="3802"/>
      <c r="F30" s="3802"/>
      <c r="G30" s="3802"/>
      <c r="H30" s="3802"/>
      <c r="I30" s="3802"/>
      <c r="J30" s="3802"/>
      <c r="K30" s="3802"/>
      <c r="L30" s="3802"/>
      <c r="M30" s="3802"/>
      <c r="N30" s="3802"/>
      <c r="O30" s="3802"/>
      <c r="P30" s="3802"/>
      <c r="Q30" s="3802"/>
      <c r="R30" s="3802"/>
      <c r="S30" s="3802"/>
      <c r="T30" s="3802"/>
      <c r="U30" s="3802"/>
      <c r="V30" s="3802"/>
      <c r="W30" s="3802"/>
      <c r="X30" s="3803"/>
    </row>
    <row r="31" spans="1:24">
      <c r="A31" s="1904"/>
      <c r="B31" s="1905"/>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2483"/>
    </row>
    <row r="32" spans="1:24">
      <c r="A32" s="3789"/>
      <c r="B32" s="3790"/>
      <c r="C32" s="3791"/>
      <c r="D32" s="3789"/>
      <c r="E32" s="3790"/>
      <c r="F32" s="3790"/>
      <c r="G32" s="3790"/>
      <c r="H32" s="3790"/>
      <c r="I32" s="3791"/>
      <c r="J32" s="3795" t="s">
        <v>3560</v>
      </c>
      <c r="K32" s="3795"/>
      <c r="L32" s="3795"/>
      <c r="M32" s="3798" t="s">
        <v>3575</v>
      </c>
      <c r="N32" s="3799"/>
      <c r="O32" s="3799"/>
      <c r="P32" s="3799"/>
      <c r="Q32" s="3799"/>
      <c r="R32" s="3799"/>
      <c r="S32" s="3799"/>
      <c r="T32" s="3799"/>
      <c r="U32" s="3799"/>
      <c r="V32" s="3799"/>
      <c r="W32" s="3800"/>
      <c r="X32" s="3805" t="s">
        <v>3576</v>
      </c>
    </row>
    <row r="33" spans="1:24">
      <c r="A33" s="3801" t="s">
        <v>3577</v>
      </c>
      <c r="B33" s="3802"/>
      <c r="C33" s="3803"/>
      <c r="D33" s="1898"/>
      <c r="E33" s="1899"/>
      <c r="F33" s="1899"/>
      <c r="G33" s="1899"/>
      <c r="H33" s="1899"/>
      <c r="I33" s="2479"/>
      <c r="J33" s="3801" t="s">
        <v>3562</v>
      </c>
      <c r="K33" s="3802"/>
      <c r="L33" s="3803"/>
      <c r="M33" s="3802" t="s">
        <v>3578</v>
      </c>
      <c r="N33" s="3802"/>
      <c r="O33" s="3802"/>
      <c r="P33" s="3802"/>
      <c r="Q33" s="3802"/>
      <c r="R33" s="3802"/>
      <c r="S33" s="3802"/>
      <c r="T33" s="3802"/>
      <c r="U33" s="3794" t="s">
        <v>3579</v>
      </c>
      <c r="V33" s="3795"/>
      <c r="W33" s="3796"/>
      <c r="X33" s="3806" t="s">
        <v>3580</v>
      </c>
    </row>
    <row r="34" spans="1:24">
      <c r="A34" s="1904"/>
      <c r="B34" s="1905"/>
      <c r="C34" s="2483"/>
      <c r="D34" s="3801" t="s">
        <v>387</v>
      </c>
      <c r="E34" s="3802"/>
      <c r="F34" s="3802"/>
      <c r="G34" s="3802"/>
      <c r="H34" s="3802"/>
      <c r="I34" s="3803"/>
      <c r="J34" s="3807" t="s">
        <v>3565</v>
      </c>
      <c r="K34" s="3808"/>
      <c r="L34" s="3809"/>
      <c r="M34" s="3802" t="s">
        <v>3581</v>
      </c>
      <c r="N34" s="3802"/>
      <c r="O34" s="3802"/>
      <c r="P34" s="3802"/>
      <c r="Q34" s="3802"/>
      <c r="R34" s="3802"/>
      <c r="S34" s="3802"/>
      <c r="T34" s="3802"/>
      <c r="U34" s="3801" t="s">
        <v>3582</v>
      </c>
      <c r="V34" s="3802"/>
      <c r="W34" s="3803"/>
      <c r="X34" s="3806" t="s">
        <v>3583</v>
      </c>
    </row>
    <row r="35" spans="1:24">
      <c r="A35" s="3810" t="s">
        <v>3571</v>
      </c>
      <c r="B35" s="3810" t="s">
        <v>3572</v>
      </c>
      <c r="C35" s="3810" t="s">
        <v>3573</v>
      </c>
      <c r="D35" s="1904"/>
      <c r="E35" s="1905"/>
      <c r="F35" s="1905"/>
      <c r="G35" s="1905"/>
      <c r="H35" s="1905"/>
      <c r="I35" s="2483"/>
      <c r="J35" s="3810" t="s">
        <v>3571</v>
      </c>
      <c r="K35" s="3810" t="s">
        <v>3572</v>
      </c>
      <c r="L35" s="3810" t="s">
        <v>3573</v>
      </c>
      <c r="M35" s="3798" t="s">
        <v>3570</v>
      </c>
      <c r="N35" s="3799"/>
      <c r="O35" s="3799"/>
      <c r="P35" s="3799"/>
      <c r="Q35" s="3800"/>
      <c r="R35" s="3798" t="s">
        <v>389</v>
      </c>
      <c r="S35" s="3799"/>
      <c r="T35" s="3800"/>
      <c r="U35" s="3807" t="s">
        <v>317</v>
      </c>
      <c r="V35" s="3808"/>
      <c r="W35" s="3809"/>
      <c r="X35" s="3812" t="s">
        <v>3570</v>
      </c>
    </row>
    <row r="36" spans="1:24">
      <c r="A36" s="3813"/>
      <c r="B36" s="3813"/>
      <c r="C36" s="3813"/>
      <c r="D36" s="3813"/>
      <c r="E36" s="3813"/>
      <c r="F36" s="3813"/>
      <c r="G36" s="3813"/>
      <c r="H36" s="3813"/>
      <c r="I36" s="3813"/>
      <c r="J36" s="3813"/>
      <c r="K36" s="3813"/>
      <c r="L36" s="3813"/>
      <c r="M36" s="3815"/>
      <c r="N36" s="3816"/>
      <c r="O36" s="3816"/>
      <c r="P36" s="3816"/>
      <c r="Q36" s="3817"/>
      <c r="R36" s="3815"/>
      <c r="S36" s="3816"/>
      <c r="T36" s="3817"/>
      <c r="U36" s="3815"/>
      <c r="V36" s="3816"/>
      <c r="W36" s="3817"/>
      <c r="X36" s="3813"/>
    </row>
    <row r="37" spans="1:24">
      <c r="A37" s="3813"/>
      <c r="B37" s="3813"/>
      <c r="C37" s="3813"/>
      <c r="D37" s="3813"/>
      <c r="E37" s="3813"/>
      <c r="F37" s="3813"/>
      <c r="G37" s="3813"/>
      <c r="H37" s="3813"/>
      <c r="I37" s="3813"/>
      <c r="J37" s="3813"/>
      <c r="K37" s="3813"/>
      <c r="L37" s="3813"/>
      <c r="M37" s="3815"/>
      <c r="N37" s="3816"/>
      <c r="O37" s="3816"/>
      <c r="P37" s="3816"/>
      <c r="Q37" s="3817"/>
      <c r="R37" s="3815"/>
      <c r="S37" s="3816"/>
      <c r="T37" s="3817"/>
      <c r="U37" s="3815"/>
      <c r="V37" s="3816"/>
      <c r="W37" s="3817"/>
      <c r="X37" s="3813"/>
    </row>
    <row r="38" spans="1:24">
      <c r="A38" s="3813"/>
      <c r="B38" s="3813"/>
      <c r="C38" s="3813"/>
      <c r="D38" s="3813"/>
      <c r="E38" s="3813"/>
      <c r="F38" s="3813"/>
      <c r="G38" s="3813"/>
      <c r="H38" s="3813"/>
      <c r="I38" s="3813"/>
      <c r="J38" s="3813"/>
      <c r="K38" s="3813"/>
      <c r="L38" s="3813"/>
      <c r="M38" s="3815"/>
      <c r="N38" s="3816"/>
      <c r="O38" s="3816"/>
      <c r="P38" s="3816"/>
      <c r="Q38" s="3817"/>
      <c r="R38" s="3815"/>
      <c r="S38" s="3816"/>
      <c r="T38" s="3817"/>
      <c r="U38" s="3815"/>
      <c r="V38" s="3816"/>
      <c r="W38" s="3817"/>
      <c r="X38" s="3813"/>
    </row>
    <row r="39" spans="1:24">
      <c r="A39" s="3813"/>
      <c r="B39" s="3813"/>
      <c r="C39" s="3813"/>
      <c r="D39" s="3813"/>
      <c r="E39" s="3813"/>
      <c r="F39" s="3813"/>
      <c r="G39" s="3813"/>
      <c r="H39" s="3813"/>
      <c r="I39" s="3813"/>
      <c r="J39" s="3813"/>
      <c r="K39" s="3813"/>
      <c r="L39" s="3813"/>
      <c r="M39" s="3815"/>
      <c r="N39" s="3816"/>
      <c r="O39" s="3816"/>
      <c r="P39" s="3816"/>
      <c r="Q39" s="3817"/>
      <c r="R39" s="3815"/>
      <c r="S39" s="3816"/>
      <c r="T39" s="3817"/>
      <c r="U39" s="3815"/>
      <c r="V39" s="3816"/>
      <c r="W39" s="3817"/>
      <c r="X39" s="3813"/>
    </row>
    <row r="40" spans="1:24">
      <c r="A40" s="3813"/>
      <c r="B40" s="3813"/>
      <c r="C40" s="3813"/>
      <c r="D40" s="3813"/>
      <c r="E40" s="3813"/>
      <c r="F40" s="3813"/>
      <c r="G40" s="3813"/>
      <c r="H40" s="3813"/>
      <c r="I40" s="3813"/>
      <c r="J40" s="3813"/>
      <c r="K40" s="3813"/>
      <c r="L40" s="3813"/>
      <c r="M40" s="3815"/>
      <c r="N40" s="3816"/>
      <c r="O40" s="3816"/>
      <c r="P40" s="3816"/>
      <c r="Q40" s="3817"/>
      <c r="R40" s="3815"/>
      <c r="S40" s="3816"/>
      <c r="T40" s="3817"/>
      <c r="U40" s="3815"/>
      <c r="V40" s="3816"/>
      <c r="W40" s="3817"/>
      <c r="X40" s="3813"/>
    </row>
    <row r="41" spans="1:24">
      <c r="A41" s="3813"/>
      <c r="B41" s="3813"/>
      <c r="C41" s="3813"/>
      <c r="D41" s="3813"/>
      <c r="E41" s="3813"/>
      <c r="F41" s="3813"/>
      <c r="G41" s="3813"/>
      <c r="H41" s="3813"/>
      <c r="I41" s="3813"/>
      <c r="J41" s="3813"/>
      <c r="K41" s="3813"/>
      <c r="L41" s="3813"/>
      <c r="M41" s="3815"/>
      <c r="N41" s="3816"/>
      <c r="O41" s="3816"/>
      <c r="P41" s="3816"/>
      <c r="Q41" s="3817"/>
      <c r="R41" s="3815"/>
      <c r="S41" s="3816"/>
      <c r="T41" s="3817"/>
      <c r="U41" s="3815"/>
      <c r="V41" s="3816"/>
      <c r="W41" s="3817"/>
      <c r="X41" s="3813"/>
    </row>
    <row r="42" spans="1:24">
      <c r="A42" s="3813"/>
      <c r="B42" s="3813"/>
      <c r="C42" s="3813"/>
      <c r="D42" s="3813"/>
      <c r="E42" s="3813"/>
      <c r="F42" s="3813"/>
      <c r="G42" s="3813"/>
      <c r="H42" s="3813"/>
      <c r="I42" s="3813"/>
      <c r="J42" s="3813"/>
      <c r="K42" s="3813"/>
      <c r="L42" s="3813"/>
      <c r="M42" s="3815"/>
      <c r="N42" s="3816"/>
      <c r="O42" s="3816"/>
      <c r="P42" s="3816"/>
      <c r="Q42" s="3817"/>
      <c r="R42" s="3815"/>
      <c r="S42" s="3816"/>
      <c r="T42" s="3817"/>
      <c r="U42" s="3815"/>
      <c r="V42" s="3816"/>
      <c r="W42" s="3817"/>
      <c r="X42" s="3813"/>
    </row>
    <row r="43" spans="1:24">
      <c r="A43" s="3813"/>
      <c r="B43" s="3813"/>
      <c r="C43" s="3813"/>
      <c r="D43" s="3813"/>
      <c r="E43" s="3813"/>
      <c r="F43" s="3813"/>
      <c r="G43" s="3813"/>
      <c r="H43" s="3813"/>
      <c r="I43" s="3813"/>
      <c r="J43" s="3813"/>
      <c r="K43" s="3813"/>
      <c r="L43" s="3813"/>
      <c r="M43" s="3815"/>
      <c r="N43" s="3816"/>
      <c r="O43" s="3816"/>
      <c r="P43" s="3816"/>
      <c r="Q43" s="3817"/>
      <c r="R43" s="3815"/>
      <c r="S43" s="3816"/>
      <c r="T43" s="3817"/>
      <c r="U43" s="3815"/>
      <c r="V43" s="3816"/>
      <c r="W43" s="3817"/>
      <c r="X43" s="3813"/>
    </row>
    <row r="44" spans="1:24">
      <c r="A44" s="3789"/>
      <c r="B44" s="3790"/>
      <c r="C44" s="3790"/>
      <c r="D44" s="3790"/>
      <c r="E44" s="3790"/>
      <c r="F44" s="3790"/>
      <c r="G44" s="3790"/>
      <c r="H44" s="3790"/>
      <c r="I44" s="3790"/>
      <c r="J44" s="3790"/>
      <c r="K44" s="3790"/>
      <c r="L44" s="3790"/>
      <c r="M44" s="3790"/>
      <c r="N44" s="3790"/>
      <c r="O44" s="3790"/>
      <c r="P44" s="3790"/>
      <c r="Q44" s="3790"/>
      <c r="R44" s="3790"/>
      <c r="S44" s="3790"/>
      <c r="T44" s="3790"/>
      <c r="U44" s="3790"/>
      <c r="V44" s="3790"/>
      <c r="W44" s="3790"/>
      <c r="X44" s="3791"/>
    </row>
    <row r="45" spans="1:24">
      <c r="A45" s="1898"/>
      <c r="B45" s="1899"/>
      <c r="C45" s="1899"/>
      <c r="D45" s="1899"/>
      <c r="E45" s="1899"/>
      <c r="F45" s="1899"/>
      <c r="G45" s="1899"/>
      <c r="H45" s="1899"/>
      <c r="I45" s="1899"/>
      <c r="J45" s="1899"/>
      <c r="K45" s="1899"/>
      <c r="L45" s="1899"/>
      <c r="M45" s="1899"/>
      <c r="N45" s="1899"/>
      <c r="O45" s="1899"/>
      <c r="P45" s="1899"/>
      <c r="Q45" s="1899"/>
      <c r="R45" s="1899"/>
      <c r="S45" s="1899"/>
      <c r="T45" s="1899"/>
      <c r="U45" s="1899"/>
      <c r="V45" s="1899"/>
      <c r="W45" s="1899"/>
      <c r="X45" s="2479"/>
    </row>
    <row r="46" spans="1:24">
      <c r="A46" s="2474" t="s">
        <v>3584</v>
      </c>
      <c r="B46" s="3802"/>
      <c r="C46" s="3802"/>
      <c r="D46" s="3802"/>
      <c r="E46" s="3802"/>
      <c r="F46" s="3802"/>
      <c r="G46" s="3802"/>
      <c r="H46" s="3802"/>
      <c r="I46" s="3802"/>
      <c r="J46" s="3802"/>
      <c r="K46" s="3802"/>
      <c r="L46" s="3802"/>
      <c r="M46" s="3802"/>
      <c r="N46" s="3802"/>
      <c r="O46" s="3802"/>
      <c r="P46" s="3802"/>
      <c r="Q46" s="3802"/>
      <c r="R46" s="3802"/>
      <c r="S46" s="3802"/>
      <c r="T46" s="3802"/>
      <c r="U46" s="3802"/>
      <c r="V46" s="3802"/>
      <c r="W46" s="3802"/>
      <c r="X46" s="3803"/>
    </row>
    <row r="47" spans="1:24">
      <c r="A47" s="1898"/>
      <c r="B47" s="1899"/>
      <c r="C47" s="1899"/>
      <c r="D47" s="1899"/>
      <c r="E47" s="1899"/>
      <c r="F47" s="1899"/>
      <c r="G47" s="1899"/>
      <c r="H47" s="1899"/>
      <c r="I47" s="1899"/>
      <c r="J47" s="1899"/>
      <c r="K47" s="1899"/>
      <c r="L47" s="1899"/>
      <c r="M47" s="1899"/>
      <c r="N47" s="1899"/>
      <c r="O47" s="1899"/>
      <c r="P47" s="1899"/>
      <c r="Q47" s="1899"/>
      <c r="R47" s="1899"/>
      <c r="S47" s="1899"/>
      <c r="T47" s="1899"/>
      <c r="U47" s="1899"/>
      <c r="V47" s="1899"/>
      <c r="W47" s="1899"/>
      <c r="X47" s="2479"/>
    </row>
    <row r="48" spans="1:24">
      <c r="A48" s="1898"/>
      <c r="B48" s="1899"/>
      <c r="C48" s="1899"/>
      <c r="D48" s="1899"/>
      <c r="E48" s="1899"/>
      <c r="F48" s="1899"/>
      <c r="G48" s="1899"/>
      <c r="H48" s="1899"/>
      <c r="I48" s="1899"/>
      <c r="J48" s="1899"/>
      <c r="K48" s="1899"/>
      <c r="L48" s="1899"/>
      <c r="M48" s="1899"/>
      <c r="N48" s="1899"/>
      <c r="O48" s="1899"/>
      <c r="P48" s="1899"/>
      <c r="Q48" s="1899"/>
      <c r="R48" s="1899"/>
      <c r="S48" s="1899"/>
      <c r="T48" s="1899"/>
      <c r="U48" s="1899"/>
      <c r="V48" s="1899"/>
      <c r="W48" s="1899"/>
      <c r="X48" s="2479"/>
    </row>
    <row r="49" spans="1:24">
      <c r="A49" s="1898"/>
      <c r="B49" s="1899"/>
      <c r="C49" s="1899"/>
      <c r="D49" s="1899"/>
      <c r="E49" s="1899"/>
      <c r="F49" s="1899"/>
      <c r="G49" s="1899"/>
      <c r="H49" s="1899"/>
      <c r="I49" s="1899"/>
      <c r="J49" s="1899"/>
      <c r="K49" s="1899"/>
      <c r="L49" s="1899"/>
      <c r="M49" s="1899"/>
      <c r="N49" s="1899"/>
      <c r="O49" s="1899"/>
      <c r="P49" s="1899"/>
      <c r="Q49" s="1899"/>
      <c r="R49" s="1899"/>
      <c r="S49" s="1899"/>
      <c r="T49" s="1899"/>
      <c r="U49" s="1899"/>
      <c r="V49" s="1899"/>
      <c r="W49" s="1899"/>
      <c r="X49" s="2479"/>
    </row>
    <row r="50" spans="1:24">
      <c r="A50" s="1898"/>
      <c r="B50" s="1899"/>
      <c r="C50" s="1899"/>
      <c r="D50" s="1899"/>
      <c r="E50" s="1899"/>
      <c r="F50" s="1899"/>
      <c r="G50" s="1899"/>
      <c r="H50" s="1899"/>
      <c r="I50" s="1899"/>
      <c r="J50" s="1899"/>
      <c r="K50" s="1899"/>
      <c r="L50" s="1899"/>
      <c r="M50" s="1899"/>
      <c r="N50" s="1899"/>
      <c r="O50" s="1899"/>
      <c r="P50" s="1899"/>
      <c r="Q50" s="1899"/>
      <c r="R50" s="1899"/>
      <c r="S50" s="1899"/>
      <c r="T50" s="1899"/>
      <c r="U50" s="1899"/>
      <c r="V50" s="1899"/>
      <c r="W50" s="1899"/>
      <c r="X50" s="2479"/>
    </row>
    <row r="51" spans="1:24">
      <c r="A51" s="1898"/>
      <c r="B51" s="1899"/>
      <c r="C51" s="1899"/>
      <c r="D51" s="1899"/>
      <c r="E51" s="1899"/>
      <c r="F51" s="1899"/>
      <c r="G51" s="1899"/>
      <c r="H51" s="1899"/>
      <c r="I51" s="1899"/>
      <c r="J51" s="1899"/>
      <c r="K51" s="1899"/>
      <c r="L51" s="1899"/>
      <c r="M51" s="1899"/>
      <c r="N51" s="1899"/>
      <c r="O51" s="1899"/>
      <c r="P51" s="1899"/>
      <c r="Q51" s="1899"/>
      <c r="R51" s="1899"/>
      <c r="S51" s="1899"/>
      <c r="T51" s="1899"/>
      <c r="U51" s="1899"/>
      <c r="V51" s="1899"/>
      <c r="W51" s="1899"/>
      <c r="X51" s="2479"/>
    </row>
    <row r="52" spans="1:24">
      <c r="A52" s="1898"/>
      <c r="B52" s="1899"/>
      <c r="C52" s="1899"/>
      <c r="D52" s="1899"/>
      <c r="E52" s="1899"/>
      <c r="F52" s="1899"/>
      <c r="G52" s="1899"/>
      <c r="H52" s="1899"/>
      <c r="I52" s="1899"/>
      <c r="J52" s="1899"/>
      <c r="K52" s="1899"/>
      <c r="L52" s="1899"/>
      <c r="M52" s="1899"/>
      <c r="N52" s="1899"/>
      <c r="O52" s="1899"/>
      <c r="P52" s="1899"/>
      <c r="Q52" s="1899"/>
      <c r="R52" s="1899"/>
      <c r="S52" s="1899"/>
      <c r="T52" s="1899"/>
      <c r="U52" s="1899"/>
      <c r="V52" s="1899"/>
      <c r="W52" s="1899"/>
      <c r="X52" s="2479"/>
    </row>
    <row r="53" spans="1:24">
      <c r="A53" s="1898"/>
      <c r="B53" s="1899"/>
      <c r="C53" s="1899"/>
      <c r="D53" s="1899"/>
      <c r="E53" s="1899"/>
      <c r="F53" s="1899"/>
      <c r="G53" s="1899"/>
      <c r="H53" s="1899"/>
      <c r="I53" s="1899"/>
      <c r="J53" s="1899"/>
      <c r="K53" s="1899"/>
      <c r="L53" s="1899"/>
      <c r="M53" s="1899"/>
      <c r="N53" s="1899"/>
      <c r="O53" s="1899"/>
      <c r="P53" s="1899"/>
      <c r="Q53" s="1899"/>
      <c r="R53" s="1899"/>
      <c r="S53" s="1899"/>
      <c r="T53" s="1899"/>
      <c r="U53" s="1899"/>
      <c r="V53" s="1899"/>
      <c r="W53" s="1899"/>
      <c r="X53" s="2479"/>
    </row>
    <row r="54" spans="1:24">
      <c r="A54" s="1898"/>
      <c r="B54" s="1899"/>
      <c r="C54" s="1899"/>
      <c r="D54" s="1899"/>
      <c r="E54" s="1899"/>
      <c r="F54" s="1899"/>
      <c r="G54" s="1899"/>
      <c r="H54" s="1899"/>
      <c r="I54" s="1899"/>
      <c r="J54" s="1899"/>
      <c r="K54" s="1899"/>
      <c r="L54" s="1899"/>
      <c r="M54" s="1899"/>
      <c r="N54" s="1899"/>
      <c r="O54" s="1899"/>
      <c r="P54" s="1899"/>
      <c r="Q54" s="1899"/>
      <c r="R54" s="1899"/>
      <c r="S54" s="1899"/>
      <c r="T54" s="1899"/>
      <c r="U54" s="1899"/>
      <c r="V54" s="1899"/>
      <c r="W54" s="1899"/>
      <c r="X54" s="2479"/>
    </row>
    <row r="55" spans="1:24">
      <c r="A55" s="1904"/>
      <c r="B55" s="1905"/>
      <c r="C55" s="1905"/>
      <c r="D55" s="1905"/>
      <c r="E55" s="1905"/>
      <c r="F55" s="1905"/>
      <c r="G55" s="1905"/>
      <c r="H55" s="1905"/>
      <c r="I55" s="1905"/>
      <c r="J55" s="1905"/>
      <c r="K55" s="1905"/>
      <c r="L55" s="1905"/>
      <c r="M55" s="1905"/>
      <c r="N55" s="1905"/>
      <c r="O55" s="1905"/>
      <c r="P55" s="1905"/>
      <c r="Q55" s="1905"/>
      <c r="R55" s="1905"/>
      <c r="S55" s="1905"/>
      <c r="T55" s="1905"/>
      <c r="U55" s="1905"/>
      <c r="V55" s="1905"/>
      <c r="W55" s="1905"/>
      <c r="X55" s="2483"/>
    </row>
    <row r="56" spans="1:24">
      <c r="A56" s="3785" t="s">
        <v>391</v>
      </c>
      <c r="B56" s="1899"/>
      <c r="C56" s="1899"/>
      <c r="D56" s="1899"/>
      <c r="E56" s="1899"/>
      <c r="F56" s="1899"/>
      <c r="G56" s="1899"/>
      <c r="H56" s="1899"/>
      <c r="I56" s="1899"/>
      <c r="J56" s="1899"/>
      <c r="K56" s="1899"/>
      <c r="L56" s="1899"/>
      <c r="M56" s="1899"/>
      <c r="N56" s="1899"/>
      <c r="O56" s="1899"/>
      <c r="P56" s="1899"/>
      <c r="Q56" s="1899"/>
      <c r="R56" s="1899"/>
      <c r="S56" s="1899"/>
      <c r="T56" s="1899"/>
      <c r="U56" s="1899"/>
      <c r="V56" s="1899"/>
      <c r="W56" s="1899"/>
      <c r="X56" s="1899"/>
    </row>
  </sheetData>
  <printOptions horizontalCentered="1" verticalCentered="1"/>
  <pageMargins left="0.5" right="0.5" top="0.5" bottom="0.25" header="0" footer="0"/>
  <pageSetup scale="96"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02"/>
  <sheetViews>
    <sheetView tabSelected="1" zoomScaleNormal="100" zoomScaleSheetLayoutView="100" workbookViewId="0">
      <selection activeCell="P22" sqref="P22"/>
    </sheetView>
  </sheetViews>
  <sheetFormatPr defaultColWidth="7.85546875" defaultRowHeight="11.25"/>
  <cols>
    <col min="1" max="1" width="17.7109375" style="1345" customWidth="1"/>
    <col min="2" max="2" width="4.28515625" style="1345" customWidth="1"/>
    <col min="3" max="3" width="3.140625" style="1345" customWidth="1"/>
    <col min="4" max="4" width="42.140625" style="1345" customWidth="1"/>
    <col min="5" max="5" width="13.28515625" style="1345" customWidth="1"/>
    <col min="6" max="6" width="14.85546875" style="1345" customWidth="1"/>
    <col min="7" max="16384" width="7.85546875" style="1345"/>
  </cols>
  <sheetData>
    <row r="2" spans="1:6" s="1793" customFormat="1" ht="12">
      <c r="A2" s="3818">
        <v>123</v>
      </c>
      <c r="B2" s="3819"/>
      <c r="C2" s="3819"/>
      <c r="D2" s="4190" t="s">
        <v>3461</v>
      </c>
      <c r="E2" s="4190"/>
      <c r="F2" s="4190"/>
    </row>
    <row r="3" spans="1:6">
      <c r="A3" s="3820" t="s">
        <v>3585</v>
      </c>
      <c r="B3" s="3821"/>
      <c r="C3" s="3821"/>
      <c r="D3" s="3821"/>
      <c r="E3" s="3821"/>
      <c r="F3" s="3822"/>
    </row>
    <row r="4" spans="1:6" ht="2.1" customHeight="1">
      <c r="A4" s="3823"/>
      <c r="B4" s="3824"/>
      <c r="C4" s="3824"/>
      <c r="D4" s="3824"/>
      <c r="E4" s="3825"/>
      <c r="F4" s="3826"/>
    </row>
    <row r="5" spans="1:6" ht="9.4" customHeight="1">
      <c r="A5" s="3823"/>
      <c r="B5" s="3824"/>
      <c r="C5" s="3824"/>
      <c r="D5" s="3824"/>
      <c r="E5" s="3827" t="s">
        <v>3586</v>
      </c>
      <c r="F5" s="3826"/>
    </row>
    <row r="6" spans="1:6" ht="10.7" customHeight="1">
      <c r="A6" s="3823"/>
      <c r="B6" s="3828" t="s">
        <v>3587</v>
      </c>
      <c r="C6" s="3828"/>
      <c r="D6" s="3828"/>
      <c r="E6" s="3827"/>
      <c r="F6" s="3829"/>
    </row>
    <row r="7" spans="1:6" ht="10.7" customHeight="1">
      <c r="A7" s="3823"/>
      <c r="B7" s="3828"/>
      <c r="C7" s="3828" t="s">
        <v>3588</v>
      </c>
      <c r="D7" s="3828"/>
      <c r="E7" s="3827"/>
      <c r="F7" s="3829"/>
    </row>
    <row r="8" spans="1:6" ht="10.7" customHeight="1">
      <c r="A8" s="3823"/>
      <c r="B8" s="3828"/>
      <c r="C8" s="3828"/>
      <c r="D8" s="3828" t="s">
        <v>3589</v>
      </c>
      <c r="E8" s="3827">
        <v>38</v>
      </c>
      <c r="F8" s="3829"/>
    </row>
    <row r="9" spans="1:6" ht="10.7" customHeight="1">
      <c r="A9" s="3823"/>
      <c r="B9" s="3828"/>
      <c r="C9" s="3828"/>
      <c r="D9" s="3828" t="s">
        <v>3590</v>
      </c>
      <c r="E9" s="3827">
        <v>38</v>
      </c>
      <c r="F9" s="3829"/>
    </row>
    <row r="10" spans="1:6" ht="10.7" customHeight="1">
      <c r="A10" s="3823"/>
      <c r="B10" s="3828"/>
      <c r="C10" s="3828"/>
      <c r="D10" s="3828" t="s">
        <v>3591</v>
      </c>
      <c r="E10" s="3827">
        <v>41</v>
      </c>
      <c r="F10" s="3829"/>
    </row>
    <row r="11" spans="1:6" ht="10.7" customHeight="1">
      <c r="A11" s="3823"/>
      <c r="B11" s="3828"/>
      <c r="C11" s="3828" t="s">
        <v>2070</v>
      </c>
      <c r="D11" s="3828"/>
      <c r="E11" s="3827">
        <v>35</v>
      </c>
      <c r="F11" s="3829"/>
    </row>
    <row r="12" spans="1:6" ht="10.7" customHeight="1">
      <c r="A12" s="3823"/>
      <c r="B12" s="3828" t="s">
        <v>3592</v>
      </c>
      <c r="C12" s="3828"/>
      <c r="D12" s="3828"/>
      <c r="E12" s="3827">
        <v>63</v>
      </c>
      <c r="F12" s="3829"/>
    </row>
    <row r="13" spans="1:6" ht="10.7" customHeight="1">
      <c r="A13" s="3823"/>
      <c r="B13" s="3828" t="s">
        <v>3593</v>
      </c>
      <c r="C13" s="3828"/>
      <c r="D13" s="3828"/>
      <c r="E13" s="3827">
        <v>63</v>
      </c>
      <c r="F13" s="3829"/>
    </row>
    <row r="14" spans="1:6" ht="10.7" customHeight="1">
      <c r="A14" s="3823"/>
      <c r="B14" s="3828" t="s">
        <v>3594</v>
      </c>
      <c r="C14" s="3828"/>
      <c r="D14" s="3828"/>
      <c r="E14" s="3827">
        <v>21</v>
      </c>
      <c r="F14" s="3829"/>
    </row>
    <row r="15" spans="1:6" ht="10.7" customHeight="1">
      <c r="A15" s="3823"/>
      <c r="B15" s="3828" t="s">
        <v>3595</v>
      </c>
      <c r="C15" s="3828"/>
      <c r="D15" s="3828"/>
      <c r="E15" s="3827" t="s">
        <v>3596</v>
      </c>
      <c r="F15" s="3829"/>
    </row>
    <row r="16" spans="1:6" ht="10.7" customHeight="1">
      <c r="A16" s="3823"/>
      <c r="B16" s="3828" t="s">
        <v>3597</v>
      </c>
      <c r="C16" s="3828"/>
      <c r="D16" s="3828"/>
      <c r="E16" s="3827">
        <v>20</v>
      </c>
      <c r="F16" s="3829"/>
    </row>
    <row r="17" spans="1:6" ht="10.7" customHeight="1">
      <c r="A17" s="3823"/>
      <c r="B17" s="3828" t="s">
        <v>3598</v>
      </c>
      <c r="C17" s="3828"/>
      <c r="D17" s="3828"/>
      <c r="E17" s="3827" t="s">
        <v>3599</v>
      </c>
      <c r="F17" s="3829"/>
    </row>
    <row r="18" spans="1:6" ht="10.7" customHeight="1">
      <c r="A18" s="3823"/>
      <c r="B18" s="3828" t="s">
        <v>3600</v>
      </c>
      <c r="C18" s="3828"/>
      <c r="D18" s="3828"/>
      <c r="E18" s="3827" t="s">
        <v>3601</v>
      </c>
      <c r="F18" s="3829"/>
    </row>
    <row r="19" spans="1:6" ht="10.7" customHeight="1">
      <c r="A19" s="3823"/>
      <c r="B19" s="3828" t="s">
        <v>3602</v>
      </c>
      <c r="C19" s="3828"/>
      <c r="D19" s="3828"/>
      <c r="E19" s="3827">
        <v>79</v>
      </c>
      <c r="F19" s="3829"/>
    </row>
    <row r="20" spans="1:6" ht="10.7" customHeight="1">
      <c r="A20" s="3823"/>
      <c r="B20" s="3828" t="s">
        <v>3603</v>
      </c>
      <c r="C20" s="3828"/>
      <c r="D20" s="3828"/>
      <c r="E20" s="3827">
        <v>67</v>
      </c>
      <c r="F20" s="3829"/>
    </row>
    <row r="21" spans="1:6" ht="10.7" customHeight="1">
      <c r="A21" s="3823"/>
      <c r="B21" s="3828" t="s">
        <v>3604</v>
      </c>
      <c r="C21" s="3828"/>
      <c r="D21" s="3828"/>
      <c r="E21" s="3827">
        <v>91</v>
      </c>
      <c r="F21" s="3829"/>
    </row>
    <row r="22" spans="1:6" ht="10.7" customHeight="1">
      <c r="A22" s="3823"/>
      <c r="B22" s="3828" t="s">
        <v>3605</v>
      </c>
      <c r="C22" s="3828"/>
      <c r="D22" s="3828"/>
      <c r="E22" s="3827">
        <v>8</v>
      </c>
      <c r="F22" s="3829"/>
    </row>
    <row r="23" spans="1:6" ht="10.7" customHeight="1">
      <c r="A23" s="3823"/>
      <c r="B23" s="3828" t="s">
        <v>3606</v>
      </c>
      <c r="C23" s="3828"/>
      <c r="D23" s="3828"/>
      <c r="E23" s="3827"/>
      <c r="F23" s="3829"/>
    </row>
    <row r="24" spans="1:6" ht="10.7" customHeight="1">
      <c r="A24" s="3823"/>
      <c r="B24" s="3828" t="s">
        <v>3607</v>
      </c>
      <c r="C24" s="3828"/>
      <c r="D24" s="3828"/>
      <c r="E24" s="3827">
        <v>69</v>
      </c>
      <c r="F24" s="3829"/>
    </row>
    <row r="25" spans="1:6" ht="10.7" customHeight="1">
      <c r="A25" s="3823"/>
      <c r="B25" s="3828" t="s">
        <v>3608</v>
      </c>
      <c r="C25" s="3828"/>
      <c r="D25" s="3828"/>
      <c r="E25" s="3827"/>
      <c r="F25" s="3829"/>
    </row>
    <row r="26" spans="1:6" ht="10.7" customHeight="1">
      <c r="A26" s="3823"/>
      <c r="B26" s="3828"/>
      <c r="C26" s="3828" t="s">
        <v>3588</v>
      </c>
      <c r="D26" s="3828"/>
      <c r="E26" s="3827"/>
      <c r="F26" s="3829"/>
    </row>
    <row r="27" spans="1:6" ht="10.7" customHeight="1">
      <c r="A27" s="3823"/>
      <c r="B27" s="3828"/>
      <c r="C27" s="3828"/>
      <c r="D27" s="3828" t="s">
        <v>3589</v>
      </c>
      <c r="E27" s="3827">
        <v>34</v>
      </c>
      <c r="F27" s="3829"/>
    </row>
    <row r="28" spans="1:6" ht="10.7" customHeight="1">
      <c r="A28" s="3823"/>
      <c r="B28" s="3828"/>
      <c r="C28" s="3828"/>
      <c r="D28" s="3828" t="s">
        <v>3590</v>
      </c>
      <c r="E28" s="3827" t="s">
        <v>3609</v>
      </c>
      <c r="F28" s="3829"/>
    </row>
    <row r="29" spans="1:6" ht="10.7" customHeight="1">
      <c r="A29" s="3823"/>
      <c r="B29" s="3828"/>
      <c r="C29" s="3828"/>
      <c r="D29" s="3828" t="s">
        <v>3591</v>
      </c>
      <c r="E29" s="3827">
        <v>40</v>
      </c>
      <c r="F29" s="3829"/>
    </row>
    <row r="30" spans="1:6" ht="10.7" customHeight="1">
      <c r="A30" s="3823"/>
      <c r="B30" s="3828"/>
      <c r="C30" s="3828" t="s">
        <v>2070</v>
      </c>
      <c r="D30" s="3828"/>
      <c r="E30" s="3827">
        <v>34</v>
      </c>
      <c r="F30" s="3829"/>
    </row>
    <row r="31" spans="1:6" ht="10.7" customHeight="1">
      <c r="A31" s="3823"/>
      <c r="B31" s="3828" t="s">
        <v>3610</v>
      </c>
      <c r="C31" s="3828"/>
      <c r="D31" s="3828"/>
      <c r="E31" s="3827">
        <v>68</v>
      </c>
      <c r="F31" s="3829"/>
    </row>
    <row r="32" spans="1:6" ht="10.7" customHeight="1">
      <c r="A32" s="3823"/>
      <c r="B32" s="3828" t="s">
        <v>3611</v>
      </c>
      <c r="C32" s="3828"/>
      <c r="D32" s="3828"/>
      <c r="E32" s="3827" t="s">
        <v>3599</v>
      </c>
      <c r="F32" s="3829"/>
    </row>
    <row r="33" spans="1:6" ht="10.7" customHeight="1">
      <c r="A33" s="3823"/>
      <c r="B33" s="3828"/>
      <c r="C33" s="3828" t="s">
        <v>3612</v>
      </c>
      <c r="D33" s="3828"/>
      <c r="E33" s="3827">
        <v>79</v>
      </c>
      <c r="F33" s="3829"/>
    </row>
    <row r="34" spans="1:6" ht="10.7" customHeight="1">
      <c r="A34" s="3823"/>
      <c r="B34" s="3828"/>
      <c r="C34" s="3828" t="s">
        <v>2113</v>
      </c>
      <c r="D34" s="3828"/>
      <c r="E34" s="3827" t="s">
        <v>3613</v>
      </c>
      <c r="F34" s="3829"/>
    </row>
    <row r="35" spans="1:6" ht="10.7" customHeight="1">
      <c r="A35" s="3823"/>
      <c r="B35" s="3828"/>
      <c r="C35" s="3828" t="s">
        <v>1335</v>
      </c>
      <c r="D35" s="3828"/>
      <c r="E35" s="3827" t="s">
        <v>3614</v>
      </c>
      <c r="F35" s="3829"/>
    </row>
    <row r="36" spans="1:6" ht="10.7" customHeight="1">
      <c r="A36" s="3823"/>
      <c r="B36" s="3828"/>
      <c r="C36" s="3828" t="s">
        <v>1339</v>
      </c>
      <c r="D36" s="3828"/>
      <c r="E36" s="3827" t="s">
        <v>3613</v>
      </c>
      <c r="F36" s="3829"/>
    </row>
    <row r="37" spans="1:6" ht="10.7" customHeight="1">
      <c r="A37" s="3823"/>
      <c r="B37" s="3828"/>
      <c r="C37" s="3828" t="s">
        <v>1337</v>
      </c>
      <c r="D37" s="3828"/>
      <c r="E37" s="3827" t="s">
        <v>3615</v>
      </c>
      <c r="F37" s="3829"/>
    </row>
    <row r="38" spans="1:6" ht="10.7" customHeight="1">
      <c r="A38" s="3823"/>
      <c r="B38" s="3828"/>
      <c r="C38" s="3828" t="s">
        <v>3616</v>
      </c>
      <c r="D38" s="3828"/>
      <c r="E38" s="3827" t="s">
        <v>3599</v>
      </c>
      <c r="F38" s="3829"/>
    </row>
    <row r="39" spans="1:6" ht="10.7" customHeight="1">
      <c r="A39" s="3823"/>
      <c r="B39" s="3828"/>
      <c r="C39" s="3828" t="s">
        <v>3617</v>
      </c>
      <c r="D39" s="3828"/>
      <c r="E39" s="3827">
        <v>78</v>
      </c>
      <c r="F39" s="3829"/>
    </row>
    <row r="40" spans="1:6" ht="10.7" customHeight="1">
      <c r="A40" s="3823"/>
      <c r="B40" s="3828" t="s">
        <v>3618</v>
      </c>
      <c r="C40" s="3828"/>
      <c r="D40" s="3828"/>
      <c r="E40" s="3827"/>
      <c r="F40" s="3829"/>
    </row>
    <row r="41" spans="1:6" ht="10.7" customHeight="1">
      <c r="A41" s="3823"/>
      <c r="B41" s="3828"/>
      <c r="C41" s="3828" t="s">
        <v>3589</v>
      </c>
      <c r="D41" s="3828"/>
      <c r="E41" s="3827">
        <v>34</v>
      </c>
      <c r="F41" s="3829"/>
    </row>
    <row r="42" spans="1:6" ht="10.7" customHeight="1">
      <c r="A42" s="3823"/>
      <c r="B42" s="3828"/>
      <c r="C42" s="3828" t="s">
        <v>3590</v>
      </c>
      <c r="D42" s="3828"/>
      <c r="E42" s="3827">
        <v>37</v>
      </c>
      <c r="F42" s="3829"/>
    </row>
    <row r="43" spans="1:6" ht="10.7" customHeight="1">
      <c r="A43" s="3823"/>
      <c r="B43" s="3828"/>
      <c r="C43" s="3828"/>
      <c r="D43" s="3828" t="s">
        <v>3619</v>
      </c>
      <c r="E43" s="3827">
        <v>38</v>
      </c>
      <c r="F43" s="3829"/>
    </row>
    <row r="44" spans="1:6" ht="10.7" customHeight="1">
      <c r="A44" s="3823"/>
      <c r="B44" s="3828"/>
      <c r="C44" s="3828" t="s">
        <v>3591</v>
      </c>
      <c r="D44" s="3828"/>
      <c r="E44" s="3827">
        <v>40</v>
      </c>
      <c r="F44" s="3829"/>
    </row>
    <row r="45" spans="1:6" ht="10.7" customHeight="1">
      <c r="A45" s="3823"/>
      <c r="B45" s="3828"/>
      <c r="C45" s="3828"/>
      <c r="D45" s="3828" t="s">
        <v>3619</v>
      </c>
      <c r="E45" s="3827">
        <v>41</v>
      </c>
      <c r="F45" s="3829"/>
    </row>
    <row r="46" spans="1:6" ht="10.7" customHeight="1">
      <c r="A46" s="3823"/>
      <c r="B46" s="3828" t="s">
        <v>3620</v>
      </c>
      <c r="C46" s="3828"/>
      <c r="D46" s="3828"/>
      <c r="E46" s="3827">
        <v>34</v>
      </c>
      <c r="F46" s="3829"/>
    </row>
    <row r="47" spans="1:6" ht="10.7" customHeight="1">
      <c r="A47" s="3823"/>
      <c r="B47" s="3828"/>
      <c r="C47" s="3828" t="s">
        <v>3619</v>
      </c>
      <c r="D47" s="3828"/>
      <c r="E47" s="3827">
        <v>35</v>
      </c>
      <c r="F47" s="3829"/>
    </row>
    <row r="48" spans="1:6" ht="10.7" customHeight="1">
      <c r="A48" s="3823"/>
      <c r="B48" s="3828" t="s">
        <v>3621</v>
      </c>
      <c r="C48" s="3828"/>
      <c r="D48" s="3828"/>
      <c r="E48" s="3827" t="s">
        <v>3622</v>
      </c>
      <c r="F48" s="3829"/>
    </row>
    <row r="49" spans="1:6" ht="10.7" customHeight="1">
      <c r="A49" s="3823"/>
      <c r="B49" s="3828" t="s">
        <v>3623</v>
      </c>
      <c r="C49" s="3828"/>
      <c r="D49" s="3828"/>
      <c r="E49" s="3827">
        <v>17</v>
      </c>
      <c r="F49" s="3829"/>
    </row>
    <row r="50" spans="1:6" ht="10.7" customHeight="1">
      <c r="A50" s="3823"/>
      <c r="B50" s="3828" t="s">
        <v>3624</v>
      </c>
      <c r="C50" s="3828"/>
      <c r="D50" s="3828"/>
      <c r="E50" s="3827">
        <v>63</v>
      </c>
      <c r="F50" s="3829"/>
    </row>
    <row r="51" spans="1:6" ht="10.7" customHeight="1">
      <c r="A51" s="3823"/>
      <c r="B51" s="3828" t="s">
        <v>3625</v>
      </c>
      <c r="C51" s="3828"/>
      <c r="D51" s="3828"/>
      <c r="E51" s="3827" t="s">
        <v>3601</v>
      </c>
      <c r="F51" s="3829"/>
    </row>
    <row r="52" spans="1:6" ht="10.7" customHeight="1">
      <c r="A52" s="3823"/>
      <c r="B52" s="3828" t="s">
        <v>1341</v>
      </c>
      <c r="C52" s="3828"/>
      <c r="D52" s="3828"/>
      <c r="E52" s="3827" t="s">
        <v>3613</v>
      </c>
      <c r="F52" s="3829"/>
    </row>
    <row r="53" spans="1:6" ht="10.7" customHeight="1">
      <c r="A53" s="3823"/>
      <c r="B53" s="3828" t="s">
        <v>3626</v>
      </c>
      <c r="C53" s="3828"/>
      <c r="D53" s="3828"/>
      <c r="E53" s="3827">
        <v>94</v>
      </c>
      <c r="F53" s="3829"/>
    </row>
    <row r="54" spans="1:6" ht="10.7" customHeight="1">
      <c r="A54" s="3823"/>
      <c r="B54" s="3828" t="s">
        <v>1335</v>
      </c>
      <c r="C54" s="3828"/>
      <c r="D54" s="3828"/>
      <c r="E54" s="3827" t="s">
        <v>3614</v>
      </c>
      <c r="F54" s="3829"/>
    </row>
    <row r="55" spans="1:6" ht="10.7" customHeight="1">
      <c r="A55" s="3823"/>
      <c r="B55" s="3828" t="s">
        <v>3627</v>
      </c>
      <c r="C55" s="3828"/>
      <c r="D55" s="3828"/>
      <c r="E55" s="3827">
        <v>94</v>
      </c>
      <c r="F55" s="3829"/>
    </row>
    <row r="56" spans="1:6" ht="10.7" customHeight="1">
      <c r="A56" s="3823"/>
      <c r="B56" s="3828" t="s">
        <v>3628</v>
      </c>
      <c r="C56" s="3828"/>
      <c r="D56" s="3828"/>
      <c r="E56" s="3827">
        <v>91</v>
      </c>
      <c r="F56" s="3829"/>
    </row>
    <row r="57" spans="1:6" ht="10.7" customHeight="1">
      <c r="A57" s="3823"/>
      <c r="B57" s="3828"/>
      <c r="C57" s="3828" t="s">
        <v>323</v>
      </c>
      <c r="D57" s="3828"/>
      <c r="E57" s="3827">
        <v>91</v>
      </c>
      <c r="F57" s="3829"/>
    </row>
    <row r="58" spans="1:6" ht="10.7" customHeight="1">
      <c r="A58" s="3823"/>
      <c r="B58" s="3828" t="s">
        <v>3629</v>
      </c>
      <c r="C58" s="3828"/>
      <c r="D58" s="3828"/>
      <c r="E58" s="3827"/>
      <c r="F58" s="3829"/>
    </row>
    <row r="59" spans="1:6" ht="10.7" customHeight="1">
      <c r="A59" s="3823"/>
      <c r="B59" s="3828" t="s">
        <v>3630</v>
      </c>
      <c r="C59" s="3828"/>
      <c r="D59" s="3828"/>
      <c r="E59" s="3827">
        <v>66</v>
      </c>
      <c r="F59" s="3829"/>
    </row>
    <row r="60" spans="1:6" ht="10.7" customHeight="1">
      <c r="A60" s="3823"/>
      <c r="B60" s="3828" t="s">
        <v>3631</v>
      </c>
      <c r="C60" s="3828"/>
      <c r="D60" s="3828"/>
      <c r="E60" s="3827">
        <v>2</v>
      </c>
      <c r="F60" s="3829"/>
    </row>
    <row r="61" spans="1:6" ht="10.7" customHeight="1">
      <c r="A61" s="3823"/>
      <c r="B61" s="3828" t="s">
        <v>3632</v>
      </c>
      <c r="C61" s="3828"/>
      <c r="D61" s="3828"/>
      <c r="E61" s="3827">
        <v>65</v>
      </c>
      <c r="F61" s="3829"/>
    </row>
    <row r="62" spans="1:6" ht="10.7" customHeight="1">
      <c r="A62" s="3823"/>
      <c r="B62" s="3828" t="s">
        <v>3633</v>
      </c>
      <c r="C62" s="3828"/>
      <c r="D62" s="3828"/>
      <c r="E62" s="3827">
        <v>30</v>
      </c>
      <c r="F62" s="3829"/>
    </row>
    <row r="63" spans="1:6" ht="10.7" customHeight="1">
      <c r="A63" s="3823"/>
      <c r="B63" s="3828" t="s">
        <v>3634</v>
      </c>
      <c r="C63" s="3828"/>
      <c r="D63" s="3828"/>
      <c r="E63" s="3827" t="s">
        <v>3635</v>
      </c>
      <c r="F63" s="3829"/>
    </row>
    <row r="64" spans="1:6" ht="10.7" customHeight="1">
      <c r="A64" s="3823"/>
      <c r="B64" s="3828"/>
      <c r="C64" s="3828" t="s">
        <v>3636</v>
      </c>
      <c r="D64" s="3828"/>
      <c r="E64" s="3827" t="s">
        <v>3637</v>
      </c>
      <c r="F64" s="3829"/>
    </row>
    <row r="65" spans="1:6" ht="10.7" customHeight="1">
      <c r="A65" s="3823"/>
      <c r="B65" s="3828"/>
      <c r="C65" s="3828" t="s">
        <v>3638</v>
      </c>
      <c r="D65" s="3828"/>
      <c r="E65" s="3827" t="s">
        <v>3609</v>
      </c>
      <c r="F65" s="3829"/>
    </row>
    <row r="66" spans="1:6" ht="10.7" customHeight="1">
      <c r="A66" s="3823"/>
      <c r="B66" s="3828"/>
      <c r="C66" s="3828"/>
      <c r="D66" s="3828" t="s">
        <v>172</v>
      </c>
      <c r="E66" s="3827" t="s">
        <v>3609</v>
      </c>
      <c r="F66" s="3829"/>
    </row>
    <row r="67" spans="1:6" ht="10.7" customHeight="1">
      <c r="A67" s="3823"/>
      <c r="B67" s="3828"/>
      <c r="C67" s="3828"/>
      <c r="D67" s="3828" t="s">
        <v>3639</v>
      </c>
      <c r="E67" s="3827" t="s">
        <v>3609</v>
      </c>
      <c r="F67" s="3829"/>
    </row>
    <row r="68" spans="1:6" ht="10.7" customHeight="1">
      <c r="A68" s="3823"/>
      <c r="B68" s="3828" t="s">
        <v>3640</v>
      </c>
      <c r="C68" s="3828"/>
      <c r="D68" s="3828"/>
      <c r="E68" s="3827">
        <v>61</v>
      </c>
      <c r="F68" s="3829"/>
    </row>
    <row r="69" spans="1:6" ht="10.7" customHeight="1">
      <c r="A69" s="3823"/>
      <c r="B69" s="3828" t="s">
        <v>3641</v>
      </c>
      <c r="C69" s="3828"/>
      <c r="D69" s="3828"/>
      <c r="E69" s="3827">
        <v>78</v>
      </c>
      <c r="F69" s="3829"/>
    </row>
    <row r="70" spans="1:6" ht="10.7" customHeight="1">
      <c r="A70" s="3823"/>
      <c r="B70" s="3828"/>
      <c r="C70" s="3828" t="s">
        <v>3642</v>
      </c>
      <c r="D70" s="3828"/>
      <c r="E70" s="3827">
        <v>78</v>
      </c>
      <c r="F70" s="3829"/>
    </row>
    <row r="71" spans="1:6" ht="10.7" customHeight="1">
      <c r="A71" s="3823"/>
      <c r="B71" s="3828"/>
      <c r="C71" s="3828" t="s">
        <v>3643</v>
      </c>
      <c r="D71" s="3828"/>
      <c r="E71" s="3827">
        <v>78</v>
      </c>
      <c r="F71" s="3829"/>
    </row>
    <row r="72" spans="1:6" ht="10.7" customHeight="1">
      <c r="A72" s="3830"/>
      <c r="B72" s="3831" t="s">
        <v>3644</v>
      </c>
      <c r="C72" s="3831"/>
      <c r="D72" s="3831"/>
      <c r="E72" s="3832">
        <v>91</v>
      </c>
      <c r="F72" s="3833"/>
    </row>
    <row r="73" spans="1:6" s="685" customFormat="1" ht="12">
      <c r="A73" s="3834"/>
      <c r="B73" s="1505"/>
      <c r="C73" s="1505"/>
      <c r="D73" s="1505"/>
      <c r="E73" s="3835"/>
      <c r="F73" s="1570" t="s">
        <v>391</v>
      </c>
    </row>
    <row r="74" spans="1:6" s="1084" customFormat="1" ht="12.75"/>
    <row r="75" spans="1:6" s="685" customFormat="1" ht="12">
      <c r="A75" s="1236" t="s">
        <v>3461</v>
      </c>
      <c r="B75" s="3836"/>
      <c r="C75" s="3837"/>
      <c r="D75" s="3836"/>
      <c r="E75" s="3836"/>
      <c r="F75" s="3836">
        <v>124</v>
      </c>
    </row>
    <row r="76" spans="1:6" ht="11.25" customHeight="1">
      <c r="A76" s="1388"/>
      <c r="B76" s="3838"/>
      <c r="C76" s="3839"/>
      <c r="D76" s="3840" t="s">
        <v>3645</v>
      </c>
      <c r="E76" s="3841"/>
      <c r="F76" s="3842"/>
    </row>
    <row r="77" spans="1:6" ht="6" customHeight="1">
      <c r="A77" s="3823"/>
      <c r="B77" s="3828"/>
      <c r="C77" s="3828"/>
      <c r="D77" s="3828"/>
      <c r="E77" s="3827"/>
      <c r="F77" s="3826"/>
    </row>
    <row r="78" spans="1:6" ht="10.7" customHeight="1">
      <c r="A78" s="3823"/>
      <c r="B78" s="3828"/>
      <c r="C78" s="3828"/>
      <c r="D78" s="3828"/>
      <c r="E78" s="3827" t="s">
        <v>3586</v>
      </c>
      <c r="F78" s="3826"/>
    </row>
    <row r="79" spans="1:6" ht="10.7" customHeight="1">
      <c r="A79" s="3823"/>
      <c r="B79" s="3828"/>
      <c r="C79" s="3828"/>
      <c r="D79" s="3828"/>
      <c r="E79" s="3827"/>
      <c r="F79" s="3829"/>
    </row>
    <row r="80" spans="1:6" ht="10.7" customHeight="1">
      <c r="A80" s="3823"/>
      <c r="B80" s="3828" t="s">
        <v>3646</v>
      </c>
      <c r="C80" s="3828"/>
      <c r="D80" s="3828"/>
      <c r="E80" s="3827">
        <v>85</v>
      </c>
      <c r="F80" s="3829"/>
    </row>
    <row r="81" spans="1:6" ht="10.7" customHeight="1">
      <c r="A81" s="3823"/>
      <c r="B81" s="3828"/>
      <c r="C81" s="3828" t="s">
        <v>3647</v>
      </c>
      <c r="D81" s="3828"/>
      <c r="E81" s="3827">
        <v>88</v>
      </c>
      <c r="F81" s="3829"/>
    </row>
    <row r="82" spans="1:6" ht="10.7" customHeight="1">
      <c r="A82" s="3823"/>
      <c r="B82" s="3828"/>
      <c r="C82" s="3828" t="s">
        <v>3648</v>
      </c>
      <c r="D82" s="3828"/>
      <c r="E82" s="3827">
        <v>87</v>
      </c>
      <c r="F82" s="3829"/>
    </row>
    <row r="83" spans="1:6" ht="10.7" customHeight="1">
      <c r="A83" s="3823"/>
      <c r="B83" s="3828" t="s">
        <v>3649</v>
      </c>
      <c r="C83" s="3828"/>
      <c r="D83" s="3828"/>
      <c r="E83" s="3827">
        <v>65</v>
      </c>
      <c r="F83" s="3829"/>
    </row>
    <row r="84" spans="1:6" ht="10.7" customHeight="1">
      <c r="A84" s="3823"/>
      <c r="B84" s="3828" t="s">
        <v>3650</v>
      </c>
      <c r="C84" s="3828"/>
      <c r="D84" s="3828"/>
      <c r="E84" s="3827">
        <v>94</v>
      </c>
      <c r="F84" s="3829"/>
    </row>
    <row r="85" spans="1:6" ht="10.7" customHeight="1">
      <c r="A85" s="3823"/>
      <c r="B85" s="3828" t="s">
        <v>3651</v>
      </c>
      <c r="C85" s="3828"/>
      <c r="D85" s="3828"/>
      <c r="E85" s="3827">
        <v>79</v>
      </c>
      <c r="F85" s="3829"/>
    </row>
    <row r="86" spans="1:6" ht="10.7" customHeight="1">
      <c r="A86" s="3823"/>
      <c r="B86" s="3828" t="s">
        <v>3652</v>
      </c>
      <c r="C86" s="3828"/>
      <c r="D86" s="3828"/>
      <c r="E86" s="3827">
        <v>17</v>
      </c>
      <c r="F86" s="3829"/>
    </row>
    <row r="87" spans="1:6" ht="10.7" customHeight="1">
      <c r="A87" s="3823"/>
      <c r="B87" s="3828" t="s">
        <v>3653</v>
      </c>
      <c r="C87" s="3828"/>
      <c r="D87" s="3828"/>
      <c r="E87" s="3827">
        <v>121</v>
      </c>
      <c r="F87" s="3829"/>
    </row>
    <row r="88" spans="1:6" ht="10.7" customHeight="1">
      <c r="A88" s="3823"/>
      <c r="B88" s="3828" t="s">
        <v>3654</v>
      </c>
      <c r="C88" s="3828"/>
      <c r="D88" s="3828"/>
      <c r="E88" s="3827"/>
      <c r="F88" s="3829"/>
    </row>
    <row r="89" spans="1:6" ht="10.7" customHeight="1">
      <c r="A89" s="3823"/>
      <c r="B89" s="3828"/>
      <c r="C89" s="3828" t="s">
        <v>3655</v>
      </c>
      <c r="D89" s="3828"/>
      <c r="E89" s="3827"/>
      <c r="F89" s="3829"/>
    </row>
    <row r="90" spans="1:6" ht="10.7" customHeight="1">
      <c r="A90" s="3823"/>
      <c r="B90" s="3828"/>
      <c r="C90" s="3828" t="s">
        <v>3656</v>
      </c>
      <c r="D90" s="3828"/>
      <c r="E90" s="3827"/>
      <c r="F90" s="3829"/>
    </row>
    <row r="91" spans="1:6" ht="10.7" customHeight="1">
      <c r="A91" s="3823"/>
      <c r="B91" s="3828" t="s">
        <v>3657</v>
      </c>
      <c r="C91" s="3828"/>
      <c r="D91" s="3828"/>
      <c r="E91" s="3827">
        <v>16</v>
      </c>
      <c r="F91" s="3829"/>
    </row>
    <row r="92" spans="1:6" ht="10.7" customHeight="1">
      <c r="A92" s="3823"/>
      <c r="B92" s="3828" t="s">
        <v>3658</v>
      </c>
      <c r="C92" s="3828"/>
      <c r="D92" s="3828"/>
      <c r="E92" s="3827">
        <v>95</v>
      </c>
      <c r="F92" s="3829"/>
    </row>
    <row r="93" spans="1:6" ht="10.7" customHeight="1">
      <c r="A93" s="3823"/>
      <c r="B93" s="3828" t="s">
        <v>3659</v>
      </c>
      <c r="C93" s="3828"/>
      <c r="D93" s="3828"/>
      <c r="E93" s="3827">
        <v>95</v>
      </c>
      <c r="F93" s="3829"/>
    </row>
    <row r="94" spans="1:6" ht="10.7" customHeight="1">
      <c r="A94" s="3823"/>
      <c r="B94" s="3828" t="s">
        <v>3121</v>
      </c>
      <c r="C94" s="3828"/>
      <c r="D94" s="3828"/>
      <c r="E94" s="3827" t="s">
        <v>3660</v>
      </c>
      <c r="F94" s="3829"/>
    </row>
    <row r="95" spans="1:6" ht="10.7" customHeight="1">
      <c r="A95" s="3823"/>
      <c r="B95" s="3828" t="s">
        <v>3661</v>
      </c>
      <c r="C95" s="3828"/>
      <c r="D95" s="3828"/>
      <c r="E95" s="3827"/>
      <c r="F95" s="3829"/>
    </row>
    <row r="96" spans="1:6" ht="10.7" customHeight="1">
      <c r="A96" s="3823"/>
      <c r="B96" s="3828"/>
      <c r="C96" s="3828" t="s">
        <v>3662</v>
      </c>
      <c r="D96" s="3828"/>
      <c r="E96" s="3827">
        <v>88</v>
      </c>
      <c r="F96" s="3829"/>
    </row>
    <row r="97" spans="1:6" ht="10.7" customHeight="1">
      <c r="A97" s="3823"/>
      <c r="B97" s="3828"/>
      <c r="C97" s="3828" t="s">
        <v>3663</v>
      </c>
      <c r="D97" s="3828"/>
      <c r="E97" s="3827">
        <v>45</v>
      </c>
      <c r="F97" s="3829"/>
    </row>
    <row r="98" spans="1:6" ht="10.7" customHeight="1">
      <c r="A98" s="3823"/>
      <c r="B98" s="3828"/>
      <c r="C98" s="3828" t="s">
        <v>3664</v>
      </c>
      <c r="D98" s="3828"/>
      <c r="E98" s="3827">
        <v>89</v>
      </c>
      <c r="F98" s="3829"/>
    </row>
    <row r="99" spans="1:6" ht="10.7" customHeight="1">
      <c r="A99" s="3823"/>
      <c r="B99" s="3828"/>
      <c r="C99" s="3828"/>
      <c r="D99" s="3828" t="s">
        <v>3665</v>
      </c>
      <c r="E99" s="3827">
        <v>88</v>
      </c>
      <c r="F99" s="3829"/>
    </row>
    <row r="100" spans="1:6" ht="10.7" customHeight="1">
      <c r="A100" s="3823"/>
      <c r="B100" s="3828"/>
      <c r="C100" s="3828"/>
      <c r="D100" s="3828" t="s">
        <v>2718</v>
      </c>
      <c r="E100" s="3827">
        <v>89</v>
      </c>
      <c r="F100" s="3829"/>
    </row>
    <row r="101" spans="1:6" ht="10.7" customHeight="1">
      <c r="A101" s="3823"/>
      <c r="B101" s="3828" t="s">
        <v>3666</v>
      </c>
      <c r="C101" s="3828"/>
      <c r="D101" s="3828"/>
      <c r="E101" s="3827" t="s">
        <v>3622</v>
      </c>
      <c r="F101" s="3829"/>
    </row>
    <row r="102" spans="1:6" ht="10.7" customHeight="1">
      <c r="A102" s="3823"/>
      <c r="B102" s="3828" t="s">
        <v>3667</v>
      </c>
      <c r="C102" s="3828"/>
      <c r="D102" s="3828"/>
      <c r="E102" s="3827">
        <v>16</v>
      </c>
      <c r="F102" s="3829"/>
    </row>
    <row r="103" spans="1:6" ht="10.7" customHeight="1">
      <c r="A103" s="3823"/>
      <c r="B103" s="3828" t="s">
        <v>3668</v>
      </c>
      <c r="C103" s="3828"/>
      <c r="D103" s="3828"/>
      <c r="E103" s="3827" t="s">
        <v>3669</v>
      </c>
      <c r="F103" s="3829"/>
    </row>
    <row r="104" spans="1:6" ht="10.7" customHeight="1">
      <c r="A104" s="3823"/>
      <c r="B104" s="3828" t="s">
        <v>3670</v>
      </c>
      <c r="C104" s="3828"/>
      <c r="D104" s="3828"/>
      <c r="E104" s="3827">
        <v>19</v>
      </c>
      <c r="F104" s="3829"/>
    </row>
    <row r="105" spans="1:6" ht="10.7" customHeight="1">
      <c r="A105" s="3823"/>
      <c r="B105" s="3828"/>
      <c r="C105" s="3828" t="s">
        <v>3671</v>
      </c>
      <c r="D105" s="3828"/>
      <c r="E105" s="3827">
        <f>6+5</f>
        <v>11</v>
      </c>
      <c r="F105" s="3829"/>
    </row>
    <row r="106" spans="1:6" ht="10.7" customHeight="1">
      <c r="A106" s="3823"/>
      <c r="B106" s="3828" t="s">
        <v>3672</v>
      </c>
      <c r="C106" s="3828"/>
      <c r="D106" s="3828"/>
      <c r="E106" s="3827"/>
      <c r="F106" s="3829"/>
    </row>
    <row r="107" spans="1:6" ht="10.7" customHeight="1">
      <c r="A107" s="3823"/>
      <c r="B107" s="3828"/>
      <c r="C107" s="3828" t="s">
        <v>2754</v>
      </c>
      <c r="D107" s="3828"/>
      <c r="E107" s="3827">
        <v>16</v>
      </c>
      <c r="F107" s="3829"/>
    </row>
    <row r="108" spans="1:6" ht="10.7" customHeight="1">
      <c r="A108" s="3823"/>
      <c r="B108" s="3828"/>
      <c r="C108" s="3828" t="s">
        <v>1684</v>
      </c>
      <c r="D108" s="3828"/>
      <c r="E108" s="3827">
        <v>16</v>
      </c>
      <c r="F108" s="3829"/>
    </row>
    <row r="109" spans="1:6" ht="10.7" customHeight="1">
      <c r="A109" s="3823"/>
      <c r="B109" s="3828" t="s">
        <v>3673</v>
      </c>
      <c r="C109" s="3828"/>
      <c r="D109" s="3828"/>
      <c r="E109" s="3827" t="s">
        <v>3609</v>
      </c>
      <c r="F109" s="3829"/>
    </row>
    <row r="110" spans="1:6" ht="10.7" customHeight="1">
      <c r="A110" s="3823"/>
      <c r="B110" s="3828"/>
      <c r="C110" s="3828" t="s">
        <v>2071</v>
      </c>
      <c r="D110" s="3828"/>
      <c r="E110" s="3827" t="s">
        <v>3609</v>
      </c>
      <c r="F110" s="3829"/>
    </row>
    <row r="111" spans="1:6" ht="10.7" customHeight="1">
      <c r="A111" s="3823"/>
      <c r="B111" s="3828"/>
      <c r="C111" s="3828"/>
      <c r="D111" s="3828" t="s">
        <v>3619</v>
      </c>
      <c r="E111" s="3827">
        <v>38</v>
      </c>
      <c r="F111" s="3829"/>
    </row>
    <row r="112" spans="1:6" ht="10.7" customHeight="1">
      <c r="A112" s="3823"/>
      <c r="B112" s="3828"/>
      <c r="C112" s="3828" t="s">
        <v>3674</v>
      </c>
      <c r="D112" s="3828"/>
      <c r="E112" s="3827">
        <v>40</v>
      </c>
      <c r="F112" s="3829"/>
    </row>
    <row r="113" spans="1:6" ht="10.7" customHeight="1">
      <c r="A113" s="3823"/>
      <c r="B113" s="3828"/>
      <c r="C113" s="3828"/>
      <c r="D113" s="3828" t="s">
        <v>3619</v>
      </c>
      <c r="E113" s="3827">
        <v>41</v>
      </c>
      <c r="F113" s="3829"/>
    </row>
    <row r="114" spans="1:6" ht="10.7" customHeight="1">
      <c r="A114" s="3823"/>
      <c r="B114" s="3828"/>
      <c r="C114" s="3828" t="s">
        <v>3675</v>
      </c>
      <c r="D114" s="3828"/>
      <c r="E114" s="3827">
        <v>34</v>
      </c>
      <c r="F114" s="3829"/>
    </row>
    <row r="115" spans="1:6" ht="10.7" customHeight="1">
      <c r="A115" s="3823"/>
      <c r="B115" s="3828"/>
      <c r="C115" s="3828"/>
      <c r="D115" s="3828" t="s">
        <v>3619</v>
      </c>
      <c r="E115" s="3827">
        <v>35</v>
      </c>
      <c r="F115" s="3829"/>
    </row>
    <row r="116" spans="1:6" ht="10.7" customHeight="1">
      <c r="A116" s="3823"/>
      <c r="B116" s="3828"/>
      <c r="C116" s="3828" t="s">
        <v>3676</v>
      </c>
      <c r="D116" s="3828"/>
      <c r="E116" s="3827">
        <v>34</v>
      </c>
      <c r="F116" s="3829"/>
    </row>
    <row r="117" spans="1:6" ht="10.7" customHeight="1">
      <c r="A117" s="3823"/>
      <c r="B117" s="3828"/>
      <c r="C117" s="3828"/>
      <c r="D117" s="3828" t="s">
        <v>3619</v>
      </c>
      <c r="E117" s="3827">
        <v>35</v>
      </c>
      <c r="F117" s="3829"/>
    </row>
    <row r="118" spans="1:6" ht="10.7" customHeight="1">
      <c r="A118" s="3823"/>
      <c r="B118" s="3828" t="s">
        <v>3677</v>
      </c>
      <c r="C118" s="3828"/>
      <c r="D118" s="3828"/>
      <c r="E118" s="3827">
        <v>74</v>
      </c>
      <c r="F118" s="3829"/>
    </row>
    <row r="119" spans="1:6" ht="10.7" customHeight="1">
      <c r="A119" s="3823"/>
      <c r="B119" s="3828"/>
      <c r="C119" s="3828" t="s">
        <v>3678</v>
      </c>
      <c r="D119" s="3828"/>
      <c r="E119" s="3827">
        <v>75</v>
      </c>
      <c r="F119" s="3829"/>
    </row>
    <row r="120" spans="1:6" ht="10.7" customHeight="1">
      <c r="A120" s="3823"/>
      <c r="B120" s="3828" t="s">
        <v>3679</v>
      </c>
      <c r="C120" s="3828"/>
      <c r="D120" s="3828"/>
      <c r="E120" s="3827"/>
      <c r="F120" s="3829"/>
    </row>
    <row r="121" spans="1:6" ht="10.7" customHeight="1">
      <c r="A121" s="3823"/>
      <c r="B121" s="3828" t="s">
        <v>3680</v>
      </c>
      <c r="C121" s="3828"/>
      <c r="D121" s="3828"/>
      <c r="E121" s="3827">
        <v>67</v>
      </c>
      <c r="F121" s="3829"/>
    </row>
    <row r="122" spans="1:6" ht="10.7" customHeight="1">
      <c r="A122" s="3823"/>
      <c r="B122" s="3828" t="s">
        <v>3681</v>
      </c>
      <c r="C122" s="3828"/>
      <c r="D122" s="3828"/>
      <c r="E122" s="3827">
        <v>7</v>
      </c>
      <c r="F122" s="3829"/>
    </row>
    <row r="123" spans="1:6" ht="10.7" customHeight="1">
      <c r="A123" s="3823"/>
      <c r="B123" s="3828" t="s">
        <v>3682</v>
      </c>
      <c r="C123" s="3828"/>
      <c r="D123" s="3828"/>
      <c r="E123" s="3827" t="s">
        <v>3601</v>
      </c>
      <c r="F123" s="3829"/>
    </row>
    <row r="124" spans="1:6" ht="10.7" customHeight="1">
      <c r="A124" s="3823"/>
      <c r="B124" s="3828" t="s">
        <v>3683</v>
      </c>
      <c r="C124" s="3828"/>
      <c r="D124" s="3828"/>
      <c r="E124" s="3827">
        <v>60</v>
      </c>
      <c r="F124" s="3829"/>
    </row>
    <row r="125" spans="1:6" ht="10.7" customHeight="1">
      <c r="A125" s="3823"/>
      <c r="B125" s="3828" t="s">
        <v>3684</v>
      </c>
      <c r="C125" s="3828"/>
      <c r="D125" s="3828"/>
      <c r="E125" s="3827" t="s">
        <v>3601</v>
      </c>
      <c r="F125" s="3829"/>
    </row>
    <row r="126" spans="1:6" ht="10.7" customHeight="1">
      <c r="A126" s="3823"/>
      <c r="B126" s="3828" t="s">
        <v>3685</v>
      </c>
      <c r="C126" s="3828"/>
      <c r="D126" s="3828"/>
      <c r="E126" s="3827">
        <v>20</v>
      </c>
      <c r="F126" s="3829"/>
    </row>
    <row r="127" spans="1:6" ht="10.7" customHeight="1">
      <c r="A127" s="3823"/>
      <c r="B127" s="3828"/>
      <c r="C127" s="3828" t="s">
        <v>172</v>
      </c>
      <c r="D127" s="3828"/>
      <c r="E127" s="3827">
        <v>20</v>
      </c>
      <c r="F127" s="3829"/>
    </row>
    <row r="128" spans="1:6" ht="10.7" customHeight="1">
      <c r="A128" s="3823"/>
      <c r="B128" s="3828"/>
      <c r="C128" s="3828" t="s">
        <v>3686</v>
      </c>
      <c r="D128" s="3828"/>
      <c r="E128" s="3827">
        <v>3</v>
      </c>
      <c r="F128" s="3829"/>
    </row>
    <row r="129" spans="1:6" ht="10.7" customHeight="1">
      <c r="A129" s="3823"/>
      <c r="B129" s="3828"/>
      <c r="C129" s="3828" t="s">
        <v>3687</v>
      </c>
      <c r="D129" s="3828"/>
      <c r="E129" s="3827" t="s">
        <v>3688</v>
      </c>
      <c r="F129" s="3829"/>
    </row>
    <row r="130" spans="1:6" ht="10.7" customHeight="1">
      <c r="A130" s="3823"/>
      <c r="B130" s="3828"/>
      <c r="C130" s="3828" t="s">
        <v>3689</v>
      </c>
      <c r="D130" s="3828"/>
      <c r="E130" s="3827">
        <v>3</v>
      </c>
      <c r="F130" s="3829"/>
    </row>
    <row r="131" spans="1:6" ht="10.7" customHeight="1">
      <c r="A131" s="3823"/>
      <c r="B131" s="3828"/>
      <c r="C131" s="3828" t="s">
        <v>3690</v>
      </c>
      <c r="D131" s="3828"/>
      <c r="E131" s="3827">
        <v>3</v>
      </c>
      <c r="F131" s="3829"/>
    </row>
    <row r="132" spans="1:6" ht="10.7" customHeight="1">
      <c r="A132" s="3823"/>
      <c r="B132" s="4191" t="s">
        <v>3691</v>
      </c>
      <c r="C132" s="4191"/>
      <c r="D132" s="4191"/>
      <c r="E132" s="3827" t="s">
        <v>3692</v>
      </c>
      <c r="F132" s="3829"/>
    </row>
    <row r="133" spans="1:6" ht="10.7" customHeight="1">
      <c r="A133" s="3823"/>
      <c r="B133" s="3828" t="s">
        <v>3693</v>
      </c>
      <c r="C133" s="3828"/>
      <c r="D133" s="3828"/>
      <c r="E133" s="3827" t="s">
        <v>3694</v>
      </c>
      <c r="F133" s="3829"/>
    </row>
    <row r="134" spans="1:6" ht="10.7" customHeight="1">
      <c r="A134" s="3823"/>
      <c r="B134" s="3828" t="s">
        <v>3695</v>
      </c>
      <c r="C134" s="3828"/>
      <c r="D134" s="3828"/>
      <c r="E134" s="3827">
        <v>66</v>
      </c>
      <c r="F134" s="3829"/>
    </row>
    <row r="135" spans="1:6" ht="10.7" customHeight="1">
      <c r="A135" s="3823"/>
      <c r="B135" s="3828" t="s">
        <v>3696</v>
      </c>
      <c r="C135" s="3828"/>
      <c r="D135" s="3828"/>
      <c r="E135" s="3827">
        <v>86</v>
      </c>
      <c r="F135" s="3829"/>
    </row>
    <row r="136" spans="1:6" ht="10.7" customHeight="1">
      <c r="A136" s="3823"/>
      <c r="B136" s="3828" t="s">
        <v>3697</v>
      </c>
      <c r="C136" s="3828"/>
      <c r="D136" s="3828"/>
      <c r="E136" s="3827">
        <v>87</v>
      </c>
      <c r="F136" s="3829"/>
    </row>
    <row r="137" spans="1:6" ht="10.7" customHeight="1">
      <c r="A137" s="3823"/>
      <c r="B137" s="3828" t="s">
        <v>3698</v>
      </c>
      <c r="C137" s="3828"/>
      <c r="D137" s="3828"/>
      <c r="E137" s="3827">
        <v>74</v>
      </c>
      <c r="F137" s="3829"/>
    </row>
    <row r="138" spans="1:6" ht="10.7" customHeight="1">
      <c r="A138" s="3823"/>
      <c r="B138" s="3828"/>
      <c r="C138" s="3828" t="s">
        <v>3699</v>
      </c>
      <c r="D138" s="3828"/>
      <c r="E138" s="3827">
        <v>75</v>
      </c>
      <c r="F138" s="3829"/>
    </row>
    <row r="139" spans="1:6" ht="10.7" customHeight="1">
      <c r="A139" s="3823"/>
      <c r="B139" s="3828" t="s">
        <v>3700</v>
      </c>
      <c r="C139" s="3828"/>
      <c r="D139" s="3828"/>
      <c r="E139" s="3827">
        <v>85</v>
      </c>
      <c r="F139" s="3829"/>
    </row>
    <row r="140" spans="1:6" ht="10.7" customHeight="1">
      <c r="A140" s="3823"/>
      <c r="B140" s="3828" t="s">
        <v>3701</v>
      </c>
      <c r="C140" s="3828"/>
      <c r="D140" s="3828"/>
      <c r="E140" s="3827">
        <v>97</v>
      </c>
      <c r="F140" s="3829"/>
    </row>
    <row r="141" spans="1:6" ht="10.7" customHeight="1">
      <c r="A141" s="3823"/>
      <c r="B141" s="3828" t="s">
        <v>3702</v>
      </c>
      <c r="C141" s="3828"/>
      <c r="D141" s="3828"/>
      <c r="E141" s="3827">
        <v>94</v>
      </c>
      <c r="F141" s="3829"/>
    </row>
    <row r="142" spans="1:6" ht="10.7" customHeight="1">
      <c r="A142" s="3823"/>
      <c r="B142" s="3828" t="s">
        <v>3703</v>
      </c>
      <c r="C142" s="3828"/>
      <c r="D142" s="3828"/>
      <c r="E142" s="3827">
        <v>97</v>
      </c>
      <c r="F142" s="3829"/>
    </row>
    <row r="143" spans="1:6" ht="10.7" customHeight="1">
      <c r="A143" s="3823"/>
      <c r="B143" s="3828" t="s">
        <v>3704</v>
      </c>
      <c r="C143" s="3828"/>
      <c r="D143" s="3828"/>
      <c r="E143" s="3827">
        <v>97</v>
      </c>
      <c r="F143" s="3829"/>
    </row>
    <row r="144" spans="1:6" ht="10.7" customHeight="1">
      <c r="A144" s="3823"/>
      <c r="B144" s="3828" t="s">
        <v>3705</v>
      </c>
      <c r="C144" s="3828"/>
      <c r="D144" s="3828"/>
      <c r="E144" s="3827">
        <v>97</v>
      </c>
      <c r="F144" s="3829"/>
    </row>
    <row r="145" spans="1:6" ht="10.7" customHeight="1">
      <c r="A145" s="3823"/>
      <c r="B145" s="3828" t="s">
        <v>3706</v>
      </c>
      <c r="C145" s="3828"/>
      <c r="D145" s="3828"/>
      <c r="E145" s="3827">
        <v>3</v>
      </c>
      <c r="F145" s="3829"/>
    </row>
    <row r="146" spans="1:6" s="685" customFormat="1" ht="12">
      <c r="A146" s="3843"/>
      <c r="B146" s="3831" t="s">
        <v>2693</v>
      </c>
      <c r="C146" s="3831"/>
      <c r="D146" s="3831"/>
      <c r="E146" s="3832">
        <v>90</v>
      </c>
      <c r="F146" s="3833"/>
    </row>
    <row r="147" spans="1:6" ht="12">
      <c r="A147" s="1496" t="s">
        <v>391</v>
      </c>
      <c r="B147" s="1505"/>
      <c r="C147" s="1505"/>
      <c r="D147" s="1505"/>
      <c r="E147" s="3835"/>
      <c r="F147" s="685"/>
    </row>
    <row r="148" spans="1:6" ht="9.75" customHeight="1"/>
    <row r="149" spans="1:6" ht="9.75" customHeight="1"/>
    <row r="150" spans="1:6" ht="9.75" customHeight="1"/>
    <row r="151" spans="1:6" ht="9.75" customHeight="1"/>
    <row r="152" spans="1:6" ht="9.75" customHeight="1"/>
    <row r="153" spans="1:6" ht="9.75" customHeight="1"/>
    <row r="154" spans="1:6" ht="9.75" customHeight="1"/>
    <row r="155" spans="1:6" ht="9.75" customHeight="1"/>
    <row r="156" spans="1:6" ht="9.75" customHeight="1"/>
    <row r="157" spans="1:6" ht="9.75" customHeight="1"/>
    <row r="158" spans="1:6" ht="9.75" customHeight="1"/>
    <row r="159" spans="1:6" ht="9.75" customHeight="1"/>
    <row r="160" spans="1:6"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sheetData>
  <mergeCells count="2">
    <mergeCell ref="D2:F2"/>
    <mergeCell ref="B132:D132"/>
  </mergeCells>
  <printOptions horizontalCentered="1" verticalCentered="1"/>
  <pageMargins left="0.5" right="0.5" top="0.5" bottom="0.25" header="0.5" footer="0.5"/>
  <pageSetup scale="94" orientation="portrait" r:id="rId1"/>
  <headerFooter alignWithMargins="0"/>
  <rowBreaks count="1" manualBreakCount="1">
    <brk id="7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82</vt:i4>
      </vt:variant>
    </vt:vector>
  </HeadingPairs>
  <TitlesOfParts>
    <vt:vector size="180" baseType="lpstr">
      <vt:lpstr>Blank-1 After Notice</vt:lpstr>
      <vt:lpstr>Inside Cover</vt:lpstr>
      <vt:lpstr>Blank- After Inside Cover </vt:lpstr>
      <vt:lpstr>Table Contents </vt:lpstr>
      <vt:lpstr>Notice</vt:lpstr>
      <vt:lpstr>Sch A-p1</vt:lpstr>
      <vt:lpstr>Sch B-p2</vt:lpstr>
      <vt:lpstr>Sch C-p3</vt:lpstr>
      <vt:lpstr>Sch C-p4</vt:lpstr>
      <vt:lpstr>Sch 200-p5</vt:lpstr>
      <vt:lpstr>09-Sch 200-p6</vt:lpstr>
      <vt:lpstr>Blank After Sch. 200</vt:lpstr>
      <vt:lpstr>Sch 210-p16</vt:lpstr>
      <vt:lpstr>Sch 210-p17</vt:lpstr>
      <vt:lpstr>p18</vt:lpstr>
      <vt:lpstr>Sch 220-p19</vt:lpstr>
      <vt:lpstr>Sch 230-p20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339-p36</vt:lpstr>
      <vt:lpstr>Sch 340-p37</vt:lpstr>
      <vt:lpstr>Sch 342-p38</vt:lpstr>
      <vt:lpstr>p39</vt:lpstr>
      <vt:lpstr>Sch 350-p40</vt:lpstr>
      <vt:lpstr>Sch 351-p41</vt:lpstr>
      <vt:lpstr>Sch 352A-p42-42A</vt:lpstr>
      <vt:lpstr>Blank Page-Blank-1</vt:lpstr>
      <vt:lpstr>Sch 352B-p43</vt:lpstr>
      <vt:lpstr>p44</vt:lpstr>
      <vt:lpstr>p45-51</vt:lpstr>
      <vt:lpstr>p52</vt:lpstr>
      <vt:lpstr>p53</vt:lpstr>
      <vt:lpstr>p54</vt:lpstr>
      <vt:lpstr>Sch 415-p55</vt:lpstr>
      <vt:lpstr>Sch 415-p56-57</vt:lpstr>
      <vt:lpstr>Sch 415-p57A-B</vt:lpstr>
      <vt:lpstr>Sch 416-p58</vt:lpstr>
      <vt:lpstr>Notes and Remarks-p59</vt:lpstr>
      <vt:lpstr>Sch 417-p60</vt:lpstr>
      <vt:lpstr>Sch 418-p61</vt:lpstr>
      <vt:lpstr>Notes and Remarks-p62</vt:lpstr>
      <vt:lpstr>Sch 450-p63</vt:lpstr>
      <vt:lpstr>Sch 450-p64</vt:lpstr>
      <vt:lpstr>Sch 460-p65</vt:lpstr>
      <vt:lpstr>Sch 501-p66</vt:lpstr>
      <vt:lpstr>Sch 502-p67</vt:lpstr>
      <vt:lpstr>Notes and Remarks-p68</vt:lpstr>
      <vt:lpstr>Sch 510-p69</vt:lpstr>
      <vt:lpstr>Notes and Remarks-p70</vt:lpstr>
      <vt:lpstr>Sch 512-p71</vt:lpstr>
      <vt:lpstr>Sch 512-p72</vt:lpstr>
      <vt:lpstr>Sch 700 instr-p73</vt:lpstr>
      <vt:lpstr>Sch 700-700SCH.XLS</vt:lpstr>
      <vt:lpstr> Sch 702-702SCH.XLS</vt:lpstr>
      <vt:lpstr>Notes and Remarks-p76</vt:lpstr>
      <vt:lpstr>Sch 710 and 710S-p77</vt:lpstr>
      <vt:lpstr>Sch 710 and 710S-p78-79 </vt:lpstr>
      <vt:lpstr>p80-83</vt:lpstr>
      <vt:lpstr>p84</vt:lpstr>
      <vt:lpstr>p85</vt:lpstr>
      <vt:lpstr>p86</vt:lpstr>
      <vt:lpstr>p87</vt:lpstr>
      <vt:lpstr>Sch 723-p88</vt:lpstr>
      <vt:lpstr>Sch 724-p89</vt:lpstr>
      <vt:lpstr>Sch 725-p90</vt:lpstr>
      <vt:lpstr>Sch 726 and Sch 750-p91</vt:lpstr>
      <vt:lpstr>Sch 755 instr-p92-93</vt:lpstr>
      <vt:lpstr>Sch 755-2013 SCH 755</vt:lpstr>
      <vt:lpstr>Blank after Sch 755</vt:lpstr>
      <vt:lpstr>PTC Supplement Cover</vt:lpstr>
      <vt:lpstr>Blank before 98A</vt:lpstr>
      <vt:lpstr>98A</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p122</vt:lpstr>
      <vt:lpstr>Index</vt:lpstr>
      <vt:lpstr>'Sch 755-2013 SCH 755'!FIRST_YEAR_SECTION</vt:lpstr>
      <vt:lpstr>'Sch 342-p38'!form_342</vt:lpstr>
      <vt:lpstr>'Sch 342-p38'!form_with_data</vt:lpstr>
      <vt:lpstr>'Sch 755-2013 SCH 755'!PAGE_1</vt:lpstr>
      <vt:lpstr>'Sch 755-2013 SCH 755'!PAGE_2</vt:lpstr>
      <vt:lpstr>'Sch 755-2013 SCH 755'!PAGE_3</vt:lpstr>
      <vt:lpstr>'Sch 755-2013 SCH 755'!PAGE_4</vt:lpstr>
      <vt:lpstr>'Sch 755-2013 SCH 755'!PAGES_1_THRU_4</vt:lpstr>
      <vt:lpstr>'Sch 755-2013 SCH 755'!PASSENGER</vt:lpstr>
      <vt:lpstr>'Sch C-p3'!PG_2</vt:lpstr>
      <vt:lpstr>'Sch C-p3'!PG_3</vt:lpstr>
      <vt:lpstr>'Sch C-p3'!PG_4</vt:lpstr>
      <vt:lpstr>' Sch 702-702SCH.XLS'!Print_Area</vt:lpstr>
      <vt:lpstr>'09-Sch 200-p6'!Print_Area</vt:lpstr>
      <vt:lpstr>'98A'!Print_Area</vt:lpstr>
      <vt:lpstr>Index!Print_Area</vt:lpstr>
      <vt:lpstr>'Inside Cover'!Print_Area</vt:lpstr>
      <vt:lpstr>'p39'!Print_Area</vt:lpstr>
      <vt:lpstr>'p45-51'!Print_Area</vt:lpstr>
      <vt:lpstr>'p52'!Print_Area</vt:lpstr>
      <vt:lpstr>'p53'!Print_Area</vt:lpstr>
      <vt:lpstr>'p80-83'!Print_Area</vt:lpstr>
      <vt:lpstr>'p84'!Print_Area</vt:lpstr>
      <vt:lpstr>'p85'!Print_Area</vt:lpstr>
      <vt:lpstr>'p86'!Print_Area</vt:lpstr>
      <vt:lpstr>'p87'!Print_Area</vt:lpstr>
      <vt:lpstr>'PTC 352B'!Print_Area</vt:lpstr>
      <vt:lpstr>'PTC 410'!Print_Area</vt:lpstr>
      <vt:lpstr>'PTC Supplement Cover'!Print_Area</vt:lpstr>
      <vt:lpstr>PTC710S!Print_Area</vt:lpstr>
      <vt:lpstr>'PTC720'!Print_Area</vt:lpstr>
      <vt:lpstr>'Sch 200-p5'!Print_Area</vt:lpstr>
      <vt:lpstr>'Sch 210-p16'!Print_Area</vt:lpstr>
      <vt:lpstr>'Sch 210-p17'!Print_Area</vt:lpstr>
      <vt:lpstr>'Sch 220-p19'!Print_Area</vt:lpstr>
      <vt:lpstr>'Sch 240-p21'!Print_Area</vt:lpstr>
      <vt:lpstr>'Sch 240-p22'!Print_Area</vt:lpstr>
      <vt:lpstr>'Sch 245-p23'!Print_Area</vt:lpstr>
      <vt:lpstr>'Sch 310 and 310A-p25'!Print_Area</vt:lpstr>
      <vt:lpstr>'Sch 310 and 310A-p27'!Print_Area</vt:lpstr>
      <vt:lpstr>'Sch 310 and 310A-p28'!Print_Area</vt:lpstr>
      <vt:lpstr>'Sch 310 and 310A-p29'!Print_Area</vt:lpstr>
      <vt:lpstr>'Sch 310 and 310A-p30'!Print_Area</vt:lpstr>
      <vt:lpstr>'Sch 330-p31'!Print_Area</vt:lpstr>
      <vt:lpstr>'Sch 330-p32-33'!Print_Area</vt:lpstr>
      <vt:lpstr>'Sch 332-p34'!Print_Area</vt:lpstr>
      <vt:lpstr>'Sch 335-p35'!Print_Area</vt:lpstr>
      <vt:lpstr>'Sch 339-p36'!Print_Area</vt:lpstr>
      <vt:lpstr>'Sch 340-p37'!Print_Area</vt:lpstr>
      <vt:lpstr>'Sch 342-p38'!Print_Area</vt:lpstr>
      <vt:lpstr>'Sch 350-p40'!Print_Area</vt:lpstr>
      <vt:lpstr>'Sch 351-p41'!Print_Area</vt:lpstr>
      <vt:lpstr>'Sch 352A-p42-42A'!Print_Area</vt:lpstr>
      <vt:lpstr>'Sch 352B-p43'!Print_Area</vt:lpstr>
      <vt:lpstr>'Sch 415-p56-57'!Print_Area</vt:lpstr>
      <vt:lpstr>'Sch 415-p57A-B'!Print_Area</vt:lpstr>
      <vt:lpstr>'Sch 416-p58'!Print_Area</vt:lpstr>
      <vt:lpstr>'Sch 417-p60'!Print_Area</vt:lpstr>
      <vt:lpstr>'Sch 418-p61'!Print_Area</vt:lpstr>
      <vt:lpstr>'Sch 450-p63'!Print_Area</vt:lpstr>
      <vt:lpstr>'Sch 450-p64'!Print_Area</vt:lpstr>
      <vt:lpstr>'Sch 460-p65'!Print_Area</vt:lpstr>
      <vt:lpstr>'Sch 501-p66'!Print_Area</vt:lpstr>
      <vt:lpstr>'Sch 510-p69'!Print_Area</vt:lpstr>
      <vt:lpstr>'Sch 512-p71'!Print_Area</vt:lpstr>
      <vt:lpstr>'Sch 512-p72'!Print_Area</vt:lpstr>
      <vt:lpstr>'Sch 700-700SCH.XLS'!Print_Area</vt:lpstr>
      <vt:lpstr>'Sch 710 and 710S-p78-79 '!Print_Area</vt:lpstr>
      <vt:lpstr>'Sch 723-p88'!Print_Area</vt:lpstr>
      <vt:lpstr>'Sch 724-p89'!Print_Area</vt:lpstr>
      <vt:lpstr>'Sch 725-p90'!Print_Area</vt:lpstr>
      <vt:lpstr>'Sch 726 and Sch 750-p91'!Print_Area</vt:lpstr>
      <vt:lpstr>'Sch 755 instr-p92-93'!Print_Area</vt:lpstr>
      <vt:lpstr>'Sch 755-2013 SCH 755'!Print_Area</vt:lpstr>
      <vt:lpstr>'Sch A-p1'!Print_Area</vt:lpstr>
      <vt:lpstr>'Sch B-p2'!Print_Area</vt:lpstr>
      <vt:lpstr>'Sch C-p3'!Print_Area</vt:lpstr>
      <vt:lpstr>'Sch C-p4'!Print_Area</vt:lpstr>
      <vt:lpstr>'Table Contents '!Print_Area</vt:lpstr>
      <vt:lpstr>'Sch 335-p35'!Print_Titles</vt:lpstr>
      <vt:lpstr>'Sch 755-2013 SCH 755'!REPORT</vt:lpstr>
      <vt:lpstr>'Sch 755-2013 SCH 755'!SECOND_YEAR_SECTION</vt:lpstr>
    </vt:vector>
  </TitlesOfParts>
  <Company>Norfolk Southern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dc:creator>
  <cp:lastModifiedBy>fa1of</cp:lastModifiedBy>
  <cp:lastPrinted>2015-03-31T18:04:32Z</cp:lastPrinted>
  <dcterms:created xsi:type="dcterms:W3CDTF">2014-03-31T20:45:49Z</dcterms:created>
  <dcterms:modified xsi:type="dcterms:W3CDTF">2015-03-31T19:43:50Z</dcterms:modified>
</cp:coreProperties>
</file>